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drawings/drawing1.xml" ContentType="application/vnd.openxmlformats-officedocument.drawing+xml"/>
  <Override PartName="/xl/worksheets/sheet1.xml" ContentType="application/vnd.openxmlformats-officedocument.spreadsheetml.worksheet+xml"/>
  <Override PartName="/xl/worksheets/sheet50.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xl/worksheets/sheet48.xml" ContentType="application/vnd.openxmlformats-officedocument.spreadsheetml.worksheet+xml"/>
  <Override PartName="/xl/worksheets/sheet49.xml" ContentType="application/vnd.openxmlformats-officedocument.spreadsheetml.worksheet+xml"/>
  <Override PartName="/xl/worksheets/sheet46.xml" ContentType="application/vnd.openxmlformats-officedocument.spreadsheetml.worksheet+xml"/>
  <Override PartName="/xl/worksheets/sheet45.xml" ContentType="application/vnd.openxmlformats-officedocument.spreadsheetml.worksheet+xml"/>
  <Override PartName="/xl/worksheets/sheet44.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tyles.xml" ContentType="application/vnd.openxmlformats-officedocument.spreadsheetml.styles+xml"/>
  <Override PartName="/xl/worksheets/sheet26.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worksheets/sheet5.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5.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14.xml" ContentType="application/vnd.openxmlformats-officedocument.spreadsheetml.worksheet+xml"/>
  <Override PartName="/xl/worksheets/sheet21.xml" ContentType="application/vnd.openxmlformats-officedocument.spreadsheetml.worksheet+xml"/>
  <Override PartName="/xl/worksheets/sheet19.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0.xml" ContentType="application/vnd.openxmlformats-officedocument.spreadsheetml.worksheet+xml"/>
  <Override PartName="/xl/worksheets/sheet18.xml" ContentType="application/vnd.openxmlformats-officedocument.spreadsheetml.worksheet+xml"/>
  <Override PartName="/xl/externalLinks/externalLink3.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mments3.xml" ContentType="application/vnd.openxmlformats-officedocument.spreadsheetml.comments+xml"/>
  <Override PartName="/xl/calcChain.xml" ContentType="application/vnd.openxmlformats-officedocument.spreadsheetml.calcChain+xml"/>
  <Override PartName="/xl/comments5.xml" ContentType="application/vnd.openxmlformats-officedocument.spreadsheetml.comments+xml"/>
  <Override PartName="/xl/comments2.xml" ContentType="application/vnd.openxmlformats-officedocument.spreadsheetml.comments+xml"/>
  <Override PartName="/xl/comments6.xml" ContentType="application/vnd.openxmlformats-officedocument.spreadsheetml.comments+xml"/>
  <Override PartName="/xl/comments4.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9.xml" ContentType="application/vnd.openxmlformats-officedocument.spreadsheetml.comments+xml"/>
  <Override PartName="/xl/comments1.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8800" windowHeight="10335" tabRatio="895" firstSheet="8" activeTab="8"/>
  </bookViews>
  <sheets>
    <sheet name="Část 1" sheetId="20" state="hidden" r:id="rId1"/>
    <sheet name="Část 1a" sheetId="24" state="hidden" r:id="rId2"/>
    <sheet name="Část 2" sheetId="19" state="hidden" r:id="rId3"/>
    <sheet name="cast 2 work" sheetId="46" state="hidden" r:id="rId4"/>
    <sheet name="Část 3" sheetId="38" state="hidden" r:id="rId5"/>
    <sheet name="FIKIFE10-2" sheetId="59" state="hidden" r:id="rId6"/>
    <sheet name="G1" sheetId="60" state="hidden" r:id="rId7"/>
    <sheet name="Část 3a" sheetId="29" state="hidden" r:id="rId8"/>
    <sheet name="Obsah" sheetId="64" r:id="rId9"/>
    <sheet name="Část 3b" sheetId="31" r:id="rId10"/>
    <sheet name="Část 4a" sheetId="39" r:id="rId11"/>
    <sheet name="Část 3c" sheetId="30" state="hidden" r:id="rId12"/>
    <sheet name="Část 3d" sheetId="4" state="hidden" r:id="rId13"/>
    <sheet name="Část 3d_PPFFH" sheetId="49" state="hidden" r:id="rId14"/>
    <sheet name="Část 3d_PPFB" sheetId="50" state="hidden" r:id="rId15"/>
    <sheet name="Část 3d_AIRB" sheetId="51" state="hidden" r:id="rId16"/>
    <sheet name="Část 4" sheetId="5" state="hidden" r:id="rId17"/>
    <sheet name="Část 5" sheetId="6" state="hidden" r:id="rId18"/>
    <sheet name="FIK10-1" sheetId="63" state="hidden" r:id="rId19"/>
    <sheet name="Část 6" sheetId="7" state="hidden" r:id="rId20"/>
    <sheet name="Část 7" sheetId="8" state="hidden" r:id="rId21"/>
    <sheet name="Část 7a" sheetId="28" state="hidden" r:id="rId22"/>
    <sheet name="Část 8" sheetId="9" state="hidden" r:id="rId23"/>
    <sheet name="AEK10-1" sheetId="53" state="hidden" r:id="rId24"/>
    <sheet name="AEK10-2" sheetId="54" state="hidden" r:id="rId25"/>
    <sheet name="AEK10-5" sheetId="55" state="hidden" r:id="rId26"/>
    <sheet name="Část 9" sheetId="62" state="hidden" r:id="rId27"/>
    <sheet name="Část 10" sheetId="11" state="hidden" r:id="rId28"/>
    <sheet name="Část 11" sheetId="12" state="hidden" r:id="rId29"/>
    <sheet name="Část 12" sheetId="13" state="hidden" r:id="rId30"/>
    <sheet name="FIKIFE80-priprava" sheetId="61" state="hidden" r:id="rId31"/>
    <sheet name="Část 13" sheetId="14" state="hidden" r:id="rId32"/>
    <sheet name="Část 14" sheetId="15" state="hidden" r:id="rId33"/>
    <sheet name="Část 14a" sheetId="21" state="hidden" r:id="rId34"/>
    <sheet name="Část 14b" sheetId="22" state="hidden" r:id="rId35"/>
    <sheet name="Část 14c" sheetId="23" state="hidden" r:id="rId36"/>
    <sheet name="Část 15" sheetId="41" state="hidden" r:id="rId37"/>
    <sheet name="Část 15a" sheetId="45" state="hidden" r:id="rId38"/>
    <sheet name="Část 15b" sheetId="32" state="hidden" r:id="rId39"/>
    <sheet name="Část 15c" sheetId="44" state="hidden" r:id="rId40"/>
    <sheet name="Část 15d" sheetId="42" state="hidden" r:id="rId41"/>
    <sheet name="Část 17" sheetId="36" state="hidden" r:id="rId42"/>
    <sheet name="LRKIFE11-1" sheetId="56" state="hidden" r:id="rId43"/>
    <sheet name="LRKIFE11-6" sheetId="58" state="hidden" r:id="rId44"/>
    <sheet name="LRKIFE11-7" sheetId="57" state="hidden" r:id="rId45"/>
    <sheet name="Část 18" sheetId="33" state="hidden" r:id="rId46"/>
    <sheet name="Část 19" sheetId="34" state="hidden" r:id="rId47"/>
    <sheet name="Část 20" sheetId="35" state="hidden" r:id="rId48"/>
    <sheet name="Část 21" sheetId="40" state="hidden" r:id="rId49"/>
    <sheet name="COKIFE30-36" sheetId="52" state="hidden" r:id="rId50"/>
  </sheets>
  <externalReferences>
    <externalReference r:id="rId51"/>
    <externalReference r:id="rId52"/>
    <externalReference r:id="rId53"/>
  </externalReferences>
  <definedNames>
    <definedName name="_xlnm._FilterDatabase" localSheetId="3" hidden="1">'cast 2 work'!$B$3:$D$66</definedName>
    <definedName name="_xlnm._FilterDatabase" localSheetId="30" hidden="1">'FIKIFE80-priprava'!$A$1:$AD$69</definedName>
    <definedName name="_xlnm._FilterDatabase" localSheetId="8" hidden="1">Obsah!$A$5:$I$41</definedName>
    <definedName name="FV_Accounts">[1]Tables!$A$4:$A$20</definedName>
    <definedName name="FV_Accounts_Flag">[1]Tables!$C$4:$C$20</definedName>
    <definedName name="ImpDataAccounts" localSheetId="26">OFFSET([2]ImpData!$A$3,0,0,COUNTA([2]ImpData!$A$3:$A$913),3)</definedName>
    <definedName name="ImpDataAccounts" localSheetId="18">OFFSET(#REF!,0,0,COUNTA(#REF!),3)</definedName>
    <definedName name="ImpDataAccounts" localSheetId="5">OFFSET(#REF!,0,0,COUNTA(#REF!),3)</definedName>
    <definedName name="ImpDataAccounts">OFFSET([3]ImpData!$A$3,0,0,COUNTA([3]ImpData!$A$3:$A$913),3)</definedName>
    <definedName name="IsinMapping">[1]Counterparties!$O$4:$P$5000</definedName>
    <definedName name="listNarrowConglomerate" localSheetId="26">OFFSET([2]OtherLists!#REF!,0,0,COUNTA([2]OtherLists!#REF!))</definedName>
    <definedName name="listNarrowConglomerate" localSheetId="18">OFFSET(#REF!,0,0,COUNTA(#REF!))</definedName>
    <definedName name="listNarrowConglomerate" localSheetId="5">OFFSET(#REF!,0,0,COUNTA(#REF!))</definedName>
    <definedName name="listNarrowConglomerate">OFFSET([3]OtherLists!$CU$7,0,0,COUNTA([3]OtherLists!$CU$7:$CU$1000))</definedName>
    <definedName name="_xlnm.Print_Titles" localSheetId="43">'LRKIFE11-6'!$A:$B,'LRKIFE11-6'!$3:$5</definedName>
    <definedName name="_xlnm.Print_Titles" localSheetId="44">'LRKIFE11-7'!$A:$B,'LRKIFE11-7'!$3:$5</definedName>
    <definedName name="_xlnm.Print_Area" localSheetId="8">Obsah!$A$1:$D$70</definedName>
  </definedNames>
  <calcPr calcId="162913" calcMode="manual"/>
</workbook>
</file>

<file path=xl/calcChain.xml><?xml version="1.0" encoding="utf-8"?>
<calcChain xmlns="http://schemas.openxmlformats.org/spreadsheetml/2006/main">
  <c r="C5" i="50" l="1"/>
  <c r="C15" i="6" l="1"/>
  <c r="C17" i="6" s="1"/>
  <c r="C19" i="6" s="1"/>
  <c r="C16" i="6"/>
  <c r="B30" i="28" l="1"/>
  <c r="B28" i="28" s="1"/>
  <c r="B74" i="13" l="1"/>
  <c r="B75" i="13"/>
  <c r="B76" i="13"/>
  <c r="B77" i="13"/>
  <c r="B78" i="13"/>
  <c r="B79" i="13"/>
  <c r="B80" i="13"/>
  <c r="B81" i="13"/>
  <c r="B82" i="13"/>
  <c r="B83" i="13"/>
  <c r="B84" i="13"/>
  <c r="B85" i="13"/>
  <c r="B86" i="13"/>
  <c r="B87" i="13"/>
  <c r="B88" i="13"/>
  <c r="B89" i="13"/>
  <c r="B90" i="13"/>
  <c r="B91" i="13"/>
  <c r="B92" i="13"/>
  <c r="B93" i="13"/>
  <c r="B94" i="13"/>
  <c r="B95" i="13"/>
  <c r="B96" i="13"/>
  <c r="B97" i="13"/>
  <c r="B98" i="13"/>
  <c r="B73" i="13"/>
  <c r="B48" i="13"/>
  <c r="B69" i="13"/>
  <c r="B68" i="13"/>
  <c r="B66" i="13"/>
  <c r="B67" i="13"/>
  <c r="B65" i="13"/>
  <c r="B59" i="13"/>
  <c r="B54" i="13"/>
  <c r="B56" i="13"/>
  <c r="B53" i="13"/>
  <c r="B50" i="13"/>
  <c r="B47" i="13"/>
  <c r="B46" i="13"/>
  <c r="B52" i="13"/>
  <c r="B55" i="13"/>
  <c r="B70" i="13"/>
  <c r="B64" i="13"/>
  <c r="B62" i="13"/>
  <c r="B45" i="13"/>
  <c r="B61" i="13"/>
  <c r="B60" i="13"/>
  <c r="B58" i="13"/>
  <c r="B57" i="13"/>
  <c r="B49" i="13"/>
  <c r="B63" i="13" l="1"/>
  <c r="B51" i="13" l="1"/>
  <c r="F13" i="38" l="1"/>
  <c r="D13" i="38"/>
  <c r="J21" i="60"/>
  <c r="B14" i="38" s="1"/>
  <c r="D16" i="38" l="1"/>
  <c r="D15" i="38"/>
  <c r="D14" i="38"/>
  <c r="C14" i="38" s="1"/>
  <c r="D12" i="38"/>
  <c r="D11" i="38"/>
  <c r="D24" i="38" l="1"/>
  <c r="B12" i="38"/>
  <c r="E16" i="38"/>
  <c r="B11" i="38"/>
  <c r="F22" i="38"/>
  <c r="E22" i="38" s="1"/>
  <c r="F21" i="38"/>
  <c r="E21" i="38" s="1"/>
  <c r="F20" i="38"/>
  <c r="E20" i="38" s="1"/>
  <c r="F19" i="38"/>
  <c r="E19" i="38" s="1"/>
  <c r="F18" i="38"/>
  <c r="E18" i="38" s="1"/>
  <c r="F15" i="38"/>
  <c r="F14" i="38"/>
  <c r="E14" i="38" s="1"/>
  <c r="E13" i="38"/>
  <c r="F12" i="38"/>
  <c r="F11" i="38"/>
  <c r="F24" i="38" l="1"/>
  <c r="E24" i="38"/>
  <c r="B49" i="40" l="1"/>
  <c r="B50" i="40"/>
  <c r="B51" i="40"/>
  <c r="B52" i="40"/>
  <c r="B53" i="40"/>
  <c r="B54" i="40"/>
  <c r="B55" i="40"/>
  <c r="B56" i="40"/>
  <c r="B57" i="40"/>
  <c r="B58" i="40"/>
  <c r="B59" i="40"/>
  <c r="B60" i="40"/>
  <c r="B61" i="40"/>
  <c r="B62" i="40"/>
  <c r="B63" i="40"/>
  <c r="B64" i="40"/>
  <c r="B65" i="40"/>
  <c r="B66" i="40"/>
  <c r="B67" i="40"/>
  <c r="B68" i="40"/>
  <c r="B69" i="40"/>
  <c r="B70" i="40"/>
  <c r="B71" i="40"/>
  <c r="B72" i="40"/>
  <c r="B73" i="40"/>
  <c r="B74" i="40"/>
  <c r="B75" i="40"/>
  <c r="B76" i="40"/>
  <c r="B77" i="40"/>
  <c r="B78" i="40"/>
  <c r="B79" i="40"/>
  <c r="B80" i="40"/>
  <c r="B81" i="40"/>
  <c r="B82" i="40"/>
  <c r="B21" i="40"/>
  <c r="B22" i="40"/>
  <c r="B23" i="40"/>
  <c r="B24" i="40"/>
  <c r="B25" i="40"/>
  <c r="B26" i="40"/>
  <c r="B27" i="40"/>
  <c r="B28" i="40"/>
  <c r="B29" i="40"/>
  <c r="B30" i="40"/>
  <c r="B31" i="40"/>
  <c r="B32" i="40"/>
  <c r="B33" i="40"/>
  <c r="B34" i="40"/>
  <c r="B35" i="40"/>
  <c r="B36" i="40"/>
  <c r="B37" i="40"/>
  <c r="B38" i="40"/>
  <c r="B39" i="40"/>
  <c r="B40" i="40"/>
  <c r="B41" i="40"/>
  <c r="B42" i="40"/>
  <c r="B43" i="40"/>
  <c r="B44" i="40"/>
  <c r="B45" i="40"/>
  <c r="B46" i="40"/>
  <c r="B47" i="40"/>
  <c r="B48" i="40"/>
  <c r="B20" i="40"/>
  <c r="A22" i="52"/>
  <c r="A23" i="52" s="1"/>
  <c r="A24" i="52" s="1"/>
  <c r="A25" i="52" s="1"/>
  <c r="A26" i="52" s="1"/>
  <c r="A27" i="52" s="1"/>
  <c r="A28" i="52" s="1"/>
  <c r="A29" i="52" s="1"/>
  <c r="A30" i="52" s="1"/>
  <c r="A31" i="52" s="1"/>
  <c r="A32" i="52" s="1"/>
  <c r="A33" i="52" s="1"/>
  <c r="A34" i="52" s="1"/>
  <c r="A35" i="52" s="1"/>
  <c r="A36" i="52" s="1"/>
  <c r="A38" i="52"/>
  <c r="A39" i="52" s="1"/>
  <c r="A40" i="52" s="1"/>
  <c r="A41" i="52" s="1"/>
  <c r="A42" i="52" s="1"/>
  <c r="A43" i="52" s="1"/>
  <c r="A44" i="52" s="1"/>
  <c r="A45" i="52" s="1"/>
  <c r="A46" i="52" s="1"/>
  <c r="A47" i="52" s="1"/>
  <c r="A48" i="52" s="1"/>
  <c r="A49" i="52" s="1"/>
  <c r="A50" i="52" s="1"/>
  <c r="A51" i="52" s="1"/>
  <c r="A52" i="52" s="1"/>
  <c r="A54" i="52"/>
  <c r="A55" i="52" s="1"/>
  <c r="A56" i="52" s="1"/>
  <c r="A57" i="52" s="1"/>
  <c r="A58" i="52" s="1"/>
  <c r="A59" i="52" s="1"/>
  <c r="A60" i="52" s="1"/>
  <c r="A61" i="52" s="1"/>
  <c r="A62" i="52" s="1"/>
  <c r="A63" i="52" s="1"/>
  <c r="A64" i="52" s="1"/>
  <c r="A65" i="52" s="1"/>
  <c r="A66" i="52" s="1"/>
  <c r="A67" i="52" s="1"/>
  <c r="A68" i="52" s="1"/>
  <c r="A70" i="52"/>
  <c r="A71" i="52" s="1"/>
  <c r="A72" i="52" s="1"/>
  <c r="A73" i="52" s="1"/>
  <c r="A74" i="52" s="1"/>
  <c r="A75" i="52" s="1"/>
  <c r="A76" i="52" s="1"/>
  <c r="A77" i="52" s="1"/>
  <c r="A78" i="52" s="1"/>
  <c r="A79" i="52" s="1"/>
  <c r="A80" i="52" s="1"/>
  <c r="A81" i="52" s="1"/>
  <c r="A82" i="52" s="1"/>
  <c r="A83" i="52" s="1"/>
  <c r="A84" i="52" s="1"/>
  <c r="A86" i="52"/>
  <c r="A87" i="52" s="1"/>
  <c r="A88" i="52" s="1"/>
  <c r="A89" i="52" s="1"/>
  <c r="A90" i="52" s="1"/>
  <c r="A91" i="52" s="1"/>
  <c r="A92" i="52" s="1"/>
  <c r="A93" i="52" s="1"/>
  <c r="A94" i="52" s="1"/>
  <c r="A95" i="52" s="1"/>
  <c r="A96" i="52" s="1"/>
  <c r="A97" i="52" s="1"/>
  <c r="A98" i="52" s="1"/>
  <c r="A99" i="52" s="1"/>
  <c r="A100" i="52" s="1"/>
  <c r="A102" i="52"/>
  <c r="A103" i="52" s="1"/>
  <c r="A104" i="52" s="1"/>
  <c r="A105" i="52" s="1"/>
  <c r="A106" i="52" s="1"/>
  <c r="A107" i="52" s="1"/>
  <c r="A108" i="52" s="1"/>
  <c r="A109" i="52" s="1"/>
  <c r="A110" i="52" s="1"/>
  <c r="A111" i="52" s="1"/>
  <c r="A112" i="52" s="1"/>
  <c r="A113" i="52" s="1"/>
  <c r="A114" i="52" s="1"/>
  <c r="A115" i="52" s="1"/>
  <c r="A116" i="52" s="1"/>
  <c r="A118" i="52"/>
  <c r="A119" i="52" s="1"/>
  <c r="A120" i="52" s="1"/>
  <c r="A121" i="52" s="1"/>
  <c r="A122" i="52" s="1"/>
  <c r="A123" i="52" s="1"/>
  <c r="A124" i="52" s="1"/>
  <c r="A125" i="52" s="1"/>
  <c r="A126" i="52" s="1"/>
  <c r="A127" i="52" s="1"/>
  <c r="A128" i="52" s="1"/>
  <c r="A129" i="52" s="1"/>
  <c r="A130" i="52" s="1"/>
  <c r="A131" i="52" s="1"/>
  <c r="A132" i="52" s="1"/>
  <c r="A134" i="52"/>
  <c r="A135" i="52" s="1"/>
  <c r="A136" i="52" s="1"/>
  <c r="A137" i="52" s="1"/>
  <c r="A138" i="52" s="1"/>
  <c r="A139" i="52" s="1"/>
  <c r="A140" i="52" s="1"/>
  <c r="A141" i="52" s="1"/>
  <c r="A142" i="52" s="1"/>
  <c r="A143" i="52" s="1"/>
  <c r="A144" i="52" s="1"/>
  <c r="A145" i="52" s="1"/>
  <c r="A146" i="52" s="1"/>
  <c r="A147" i="52" s="1"/>
  <c r="A148" i="52" s="1"/>
  <c r="A150" i="52"/>
  <c r="A151" i="52" s="1"/>
  <c r="A152" i="52" s="1"/>
  <c r="A153" i="52" s="1"/>
  <c r="A154" i="52" s="1"/>
  <c r="A155" i="52" s="1"/>
  <c r="A156" i="52" s="1"/>
  <c r="A157" i="52" s="1"/>
  <c r="A158" i="52" s="1"/>
  <c r="A159" i="52" s="1"/>
  <c r="A160" i="52" s="1"/>
  <c r="A161" i="52" s="1"/>
  <c r="A162" i="52" s="1"/>
  <c r="A163" i="52" s="1"/>
  <c r="A164" i="52" s="1"/>
  <c r="A166" i="52"/>
  <c r="A167" i="52" s="1"/>
  <c r="A168" i="52" s="1"/>
  <c r="A169" i="52" s="1"/>
  <c r="A170" i="52" s="1"/>
  <c r="A171" i="52" s="1"/>
  <c r="A172" i="52" s="1"/>
  <c r="A173" i="52" s="1"/>
  <c r="A174" i="52" s="1"/>
  <c r="A175" i="52" s="1"/>
  <c r="A176" i="52" s="1"/>
  <c r="A177" i="52" s="1"/>
  <c r="A178" i="52" s="1"/>
  <c r="A179" i="52" s="1"/>
  <c r="A180" i="52" s="1"/>
  <c r="A182" i="52"/>
  <c r="A183" i="52" s="1"/>
  <c r="A184" i="52" s="1"/>
  <c r="A185" i="52" s="1"/>
  <c r="A186" i="52" s="1"/>
  <c r="A187" i="52" s="1"/>
  <c r="A188" i="52" s="1"/>
  <c r="A189" i="52" s="1"/>
  <c r="A190" i="52" s="1"/>
  <c r="A191" i="52" s="1"/>
  <c r="A192" i="52" s="1"/>
  <c r="A193" i="52" s="1"/>
  <c r="A194" i="52" s="1"/>
  <c r="A195" i="52" s="1"/>
  <c r="A196" i="52" s="1"/>
  <c r="A198" i="52"/>
  <c r="A199" i="52" s="1"/>
  <c r="A200" i="52" s="1"/>
  <c r="A201" i="52" s="1"/>
  <c r="A202" i="52" s="1"/>
  <c r="A203" i="52" s="1"/>
  <c r="A204" i="52" s="1"/>
  <c r="A205" i="52" s="1"/>
  <c r="A206" i="52" s="1"/>
  <c r="A207" i="52" s="1"/>
  <c r="A208" i="52" s="1"/>
  <c r="A209" i="52" s="1"/>
  <c r="A210" i="52" s="1"/>
  <c r="A211" i="52" s="1"/>
  <c r="A212" i="52" s="1"/>
  <c r="A214" i="52"/>
  <c r="A215" i="52" s="1"/>
  <c r="A216" i="52" s="1"/>
  <c r="A217" i="52" s="1"/>
  <c r="A218" i="52" s="1"/>
  <c r="A219" i="52" s="1"/>
  <c r="A220" i="52" s="1"/>
  <c r="A221" i="52" s="1"/>
  <c r="A222" i="52" s="1"/>
  <c r="A223" i="52" s="1"/>
  <c r="A224" i="52" s="1"/>
  <c r="A225" i="52" s="1"/>
  <c r="A226" i="52" s="1"/>
  <c r="A227" i="52" s="1"/>
  <c r="A228" i="52" s="1"/>
  <c r="A230" i="52"/>
  <c r="A231" i="52" s="1"/>
  <c r="A232" i="52" s="1"/>
  <c r="A233" i="52" s="1"/>
  <c r="A234" i="52" s="1"/>
  <c r="A235" i="52" s="1"/>
  <c r="A236" i="52" s="1"/>
  <c r="A237" i="52" s="1"/>
  <c r="A238" i="52" s="1"/>
  <c r="A239" i="52" s="1"/>
  <c r="A240" i="52" s="1"/>
  <c r="A241" i="52" s="1"/>
  <c r="A242" i="52" s="1"/>
  <c r="A243" i="52" s="1"/>
  <c r="A244" i="52" s="1"/>
  <c r="A246" i="52"/>
  <c r="A247" i="52" s="1"/>
  <c r="A248" i="52" s="1"/>
  <c r="A249" i="52" s="1"/>
  <c r="A250" i="52" s="1"/>
  <c r="A251" i="52" s="1"/>
  <c r="A252" i="52" s="1"/>
  <c r="A253" i="52" s="1"/>
  <c r="A254" i="52" s="1"/>
  <c r="A255" i="52" s="1"/>
  <c r="A256" i="52" s="1"/>
  <c r="A257" i="52" s="1"/>
  <c r="A258" i="52" s="1"/>
  <c r="A259" i="52" s="1"/>
  <c r="A260" i="52" s="1"/>
  <c r="A262" i="52"/>
  <c r="A263" i="52" s="1"/>
  <c r="A264" i="52" s="1"/>
  <c r="A265" i="52" s="1"/>
  <c r="A266" i="52" s="1"/>
  <c r="A267" i="52" s="1"/>
  <c r="A268" i="52" s="1"/>
  <c r="A269" i="52" s="1"/>
  <c r="A270" i="52" s="1"/>
  <c r="A271" i="52" s="1"/>
  <c r="A272" i="52" s="1"/>
  <c r="A273" i="52" s="1"/>
  <c r="A274" i="52" s="1"/>
  <c r="A275" i="52" s="1"/>
  <c r="A276" i="52" s="1"/>
  <c r="A278" i="52"/>
  <c r="A279" i="52" s="1"/>
  <c r="A280" i="52" s="1"/>
  <c r="A281" i="52" s="1"/>
  <c r="A282" i="52" s="1"/>
  <c r="A283" i="52" s="1"/>
  <c r="A284" i="52" s="1"/>
  <c r="A285" i="52" s="1"/>
  <c r="A286" i="52" s="1"/>
  <c r="A287" i="52" s="1"/>
  <c r="A288" i="52" s="1"/>
  <c r="A289" i="52" s="1"/>
  <c r="A290" i="52" s="1"/>
  <c r="A291" i="52" s="1"/>
  <c r="A292" i="52" s="1"/>
  <c r="A294" i="52"/>
  <c r="A295" i="52" s="1"/>
  <c r="A296" i="52" s="1"/>
  <c r="A297" i="52" s="1"/>
  <c r="A298" i="52" s="1"/>
  <c r="A299" i="52" s="1"/>
  <c r="A300" i="52" s="1"/>
  <c r="A301" i="52" s="1"/>
  <c r="A302" i="52" s="1"/>
  <c r="A303" i="52" s="1"/>
  <c r="A304" i="52" s="1"/>
  <c r="A305" i="52" s="1"/>
  <c r="A306" i="52" s="1"/>
  <c r="A307" i="52" s="1"/>
  <c r="A308" i="52" s="1"/>
  <c r="A310" i="52"/>
  <c r="A311" i="52" s="1"/>
  <c r="A312" i="52" s="1"/>
  <c r="A313" i="52" s="1"/>
  <c r="A314" i="52" s="1"/>
  <c r="A315" i="52" s="1"/>
  <c r="A316" i="52" s="1"/>
  <c r="A317" i="52" s="1"/>
  <c r="A318" i="52" s="1"/>
  <c r="A319" i="52" s="1"/>
  <c r="A320" i="52" s="1"/>
  <c r="A321" i="52" s="1"/>
  <c r="A322" i="52" s="1"/>
  <c r="A323" i="52" s="1"/>
  <c r="A324" i="52" s="1"/>
  <c r="A326" i="52"/>
  <c r="A327" i="52" s="1"/>
  <c r="A328" i="52" s="1"/>
  <c r="A329" i="52" s="1"/>
  <c r="A330" i="52" s="1"/>
  <c r="A331" i="52" s="1"/>
  <c r="A332" i="52" s="1"/>
  <c r="A333" i="52" s="1"/>
  <c r="A334" i="52" s="1"/>
  <c r="A335" i="52" s="1"/>
  <c r="A336" i="52" s="1"/>
  <c r="A337" i="52" s="1"/>
  <c r="A338" i="52" s="1"/>
  <c r="A339" i="52" s="1"/>
  <c r="A340" i="52" s="1"/>
  <c r="A342" i="52"/>
  <c r="A343" i="52" s="1"/>
  <c r="A344" i="52" s="1"/>
  <c r="A345" i="52" s="1"/>
  <c r="A346" i="52" s="1"/>
  <c r="A347" i="52" s="1"/>
  <c r="A348" i="52" s="1"/>
  <c r="A349" i="52" s="1"/>
  <c r="A350" i="52" s="1"/>
  <c r="A351" i="52" s="1"/>
  <c r="A352" i="52" s="1"/>
  <c r="A353" i="52" s="1"/>
  <c r="A354" i="52" s="1"/>
  <c r="A355" i="52" s="1"/>
  <c r="A356" i="52" s="1"/>
  <c r="A358" i="52"/>
  <c r="A359" i="52" s="1"/>
  <c r="A360" i="52" s="1"/>
  <c r="A361" i="52" s="1"/>
  <c r="A362" i="52" s="1"/>
  <c r="A363" i="52" s="1"/>
  <c r="A364" i="52" s="1"/>
  <c r="A365" i="52" s="1"/>
  <c r="A366" i="52" s="1"/>
  <c r="A367" i="52" s="1"/>
  <c r="A368" i="52" s="1"/>
  <c r="A369" i="52" s="1"/>
  <c r="A370" i="52" s="1"/>
  <c r="A371" i="52" s="1"/>
  <c r="A372" i="52" s="1"/>
  <c r="A374" i="52"/>
  <c r="A375" i="52" s="1"/>
  <c r="A376" i="52" s="1"/>
  <c r="A377" i="52" s="1"/>
  <c r="A378" i="52" s="1"/>
  <c r="A379" i="52" s="1"/>
  <c r="A380" i="52" s="1"/>
  <c r="A381" i="52" s="1"/>
  <c r="A382" i="52" s="1"/>
  <c r="A383" i="52" s="1"/>
  <c r="A384" i="52" s="1"/>
  <c r="A385" i="52" s="1"/>
  <c r="A386" i="52" s="1"/>
  <c r="A387" i="52" s="1"/>
  <c r="A388" i="52" s="1"/>
  <c r="A390" i="52"/>
  <c r="A391" i="52" s="1"/>
  <c r="A392" i="52" s="1"/>
  <c r="A393" i="52" s="1"/>
  <c r="A394" i="52" s="1"/>
  <c r="A395" i="52" s="1"/>
  <c r="A396" i="52" s="1"/>
  <c r="A397" i="52" s="1"/>
  <c r="A398" i="52" s="1"/>
  <c r="A399" i="52" s="1"/>
  <c r="A400" i="52" s="1"/>
  <c r="A401" i="52" s="1"/>
  <c r="A402" i="52" s="1"/>
  <c r="A403" i="52" s="1"/>
  <c r="A404" i="52" s="1"/>
  <c r="A406" i="52"/>
  <c r="A407" i="52" s="1"/>
  <c r="A408" i="52" s="1"/>
  <c r="A409" i="52" s="1"/>
  <c r="A410" i="52" s="1"/>
  <c r="A411" i="52" s="1"/>
  <c r="A412" i="52" s="1"/>
  <c r="A413" i="52" s="1"/>
  <c r="A414" i="52" s="1"/>
  <c r="A415" i="52" s="1"/>
  <c r="A416" i="52" s="1"/>
  <c r="A417" i="52" s="1"/>
  <c r="A418" i="52" s="1"/>
  <c r="A419" i="52" s="1"/>
  <c r="A420" i="52" s="1"/>
  <c r="A422" i="52"/>
  <c r="A423" i="52" s="1"/>
  <c r="A424" i="52" s="1"/>
  <c r="A425" i="52" s="1"/>
  <c r="A426" i="52" s="1"/>
  <c r="A427" i="52" s="1"/>
  <c r="A428" i="52" s="1"/>
  <c r="A429" i="52" s="1"/>
  <c r="A430" i="52" s="1"/>
  <c r="A431" i="52" s="1"/>
  <c r="A432" i="52" s="1"/>
  <c r="A433" i="52" s="1"/>
  <c r="A434" i="52" s="1"/>
  <c r="A435" i="52" s="1"/>
  <c r="A436" i="52" s="1"/>
  <c r="A438" i="52"/>
  <c r="A439" i="52" s="1"/>
  <c r="A440" i="52" s="1"/>
  <c r="A441" i="52" s="1"/>
  <c r="A442" i="52" s="1"/>
  <c r="A443" i="52" s="1"/>
  <c r="A444" i="52" s="1"/>
  <c r="A445" i="52" s="1"/>
  <c r="A446" i="52" s="1"/>
  <c r="A447" i="52" s="1"/>
  <c r="A448" i="52" s="1"/>
  <c r="A449" i="52" s="1"/>
  <c r="A450" i="52" s="1"/>
  <c r="A451" i="52" s="1"/>
  <c r="A452" i="52" s="1"/>
  <c r="A454" i="52"/>
  <c r="A455" i="52" s="1"/>
  <c r="A456" i="52" s="1"/>
  <c r="A457" i="52" s="1"/>
  <c r="A458" i="52" s="1"/>
  <c r="A459" i="52" s="1"/>
  <c r="A460" i="52" s="1"/>
  <c r="A461" i="52" s="1"/>
  <c r="A462" i="52" s="1"/>
  <c r="A463" i="52" s="1"/>
  <c r="A464" i="52" s="1"/>
  <c r="A465" i="52" s="1"/>
  <c r="A466" i="52" s="1"/>
  <c r="A467" i="52" s="1"/>
  <c r="A468" i="52" s="1"/>
  <c r="A470" i="52"/>
  <c r="A471" i="52" s="1"/>
  <c r="A472" i="52" s="1"/>
  <c r="A473" i="52" s="1"/>
  <c r="A474" i="52" s="1"/>
  <c r="A475" i="52" s="1"/>
  <c r="A476" i="52" s="1"/>
  <c r="A477" i="52" s="1"/>
  <c r="A478" i="52" s="1"/>
  <c r="A479" i="52" s="1"/>
  <c r="A480" i="52" s="1"/>
  <c r="A481" i="52" s="1"/>
  <c r="A482" i="52" s="1"/>
  <c r="A483" i="52" s="1"/>
  <c r="A484" i="52" s="1"/>
  <c r="A486" i="52"/>
  <c r="A487" i="52" s="1"/>
  <c r="A488" i="52" s="1"/>
  <c r="A489" i="52" s="1"/>
  <c r="A490" i="52" s="1"/>
  <c r="A491" i="52" s="1"/>
  <c r="A492" i="52" s="1"/>
  <c r="A493" i="52" s="1"/>
  <c r="A494" i="52" s="1"/>
  <c r="A495" i="52" s="1"/>
  <c r="A496" i="52" s="1"/>
  <c r="A497" i="52" s="1"/>
  <c r="A498" i="52" s="1"/>
  <c r="A499" i="52" s="1"/>
  <c r="A500" i="52" s="1"/>
  <c r="A502" i="52"/>
  <c r="A503" i="52" s="1"/>
  <c r="A504" i="52" s="1"/>
  <c r="A505" i="52" s="1"/>
  <c r="A506" i="52" s="1"/>
  <c r="A507" i="52" s="1"/>
  <c r="A508" i="52" s="1"/>
  <c r="A509" i="52" s="1"/>
  <c r="A510" i="52" s="1"/>
  <c r="A511" i="52" s="1"/>
  <c r="A512" i="52" s="1"/>
  <c r="A513" i="52" s="1"/>
  <c r="A514" i="52" s="1"/>
  <c r="A515" i="52" s="1"/>
  <c r="A516" i="52" s="1"/>
  <c r="A518" i="52"/>
  <c r="A519" i="52" s="1"/>
  <c r="A520" i="52" s="1"/>
  <c r="A521" i="52" s="1"/>
  <c r="A522" i="52" s="1"/>
  <c r="A523" i="52" s="1"/>
  <c r="A524" i="52" s="1"/>
  <c r="A525" i="52" s="1"/>
  <c r="A526" i="52" s="1"/>
  <c r="A527" i="52" s="1"/>
  <c r="A528" i="52" s="1"/>
  <c r="A529" i="52" s="1"/>
  <c r="A530" i="52" s="1"/>
  <c r="A531" i="52" s="1"/>
  <c r="A532" i="52" s="1"/>
  <c r="A534" i="52"/>
  <c r="A535" i="52" s="1"/>
  <c r="A536" i="52" s="1"/>
  <c r="A537" i="52" s="1"/>
  <c r="A538" i="52" s="1"/>
  <c r="A539" i="52" s="1"/>
  <c r="A540" i="52" s="1"/>
  <c r="A541" i="52" s="1"/>
  <c r="A542" i="52" s="1"/>
  <c r="A543" i="52" s="1"/>
  <c r="A544" i="52" s="1"/>
  <c r="A545" i="52" s="1"/>
  <c r="A546" i="52" s="1"/>
  <c r="A547" i="52" s="1"/>
  <c r="A548" i="52" s="1"/>
  <c r="A550" i="52"/>
  <c r="A551" i="52" s="1"/>
  <c r="A552" i="52" s="1"/>
  <c r="A553" i="52" s="1"/>
  <c r="A554" i="52" s="1"/>
  <c r="A555" i="52" s="1"/>
  <c r="A556" i="52" s="1"/>
  <c r="A557" i="52" s="1"/>
  <c r="A558" i="52" s="1"/>
  <c r="A559" i="52" s="1"/>
  <c r="A560" i="52" s="1"/>
  <c r="A561" i="52" s="1"/>
  <c r="A562" i="52" s="1"/>
  <c r="A563" i="52" s="1"/>
  <c r="A564" i="52" s="1"/>
  <c r="A566" i="52"/>
  <c r="A567" i="52" s="1"/>
  <c r="A568" i="52" s="1"/>
  <c r="A569" i="52" s="1"/>
  <c r="A570" i="52" s="1"/>
  <c r="A571" i="52" s="1"/>
  <c r="A572" i="52" s="1"/>
  <c r="A573" i="52" s="1"/>
  <c r="A574" i="52" s="1"/>
  <c r="A575" i="52" s="1"/>
  <c r="A576" i="52" s="1"/>
  <c r="A577" i="52" s="1"/>
  <c r="A578" i="52" s="1"/>
  <c r="A579" i="52" s="1"/>
  <c r="A580" i="52" s="1"/>
  <c r="A582" i="52"/>
  <c r="A583" i="52" s="1"/>
  <c r="A584" i="52" s="1"/>
  <c r="A585" i="52" s="1"/>
  <c r="A586" i="52" s="1"/>
  <c r="A587" i="52" s="1"/>
  <c r="A588" i="52" s="1"/>
  <c r="A589" i="52" s="1"/>
  <c r="A590" i="52" s="1"/>
  <c r="A591" i="52" s="1"/>
  <c r="A592" i="52" s="1"/>
  <c r="A593" i="52" s="1"/>
  <c r="A594" i="52" s="1"/>
  <c r="A595" i="52" s="1"/>
  <c r="A596" i="52" s="1"/>
  <c r="A598" i="52"/>
  <c r="A599" i="52" s="1"/>
  <c r="A600" i="52" s="1"/>
  <c r="A601" i="52" s="1"/>
  <c r="A602" i="52" s="1"/>
  <c r="A603" i="52" s="1"/>
  <c r="A604" i="52" s="1"/>
  <c r="A605" i="52" s="1"/>
  <c r="A606" i="52" s="1"/>
  <c r="A607" i="52" s="1"/>
  <c r="A608" i="52" s="1"/>
  <c r="A609" i="52" s="1"/>
  <c r="A610" i="52" s="1"/>
  <c r="A611" i="52" s="1"/>
  <c r="A612" i="52" s="1"/>
  <c r="A614" i="52"/>
  <c r="A615" i="52" s="1"/>
  <c r="A616" i="52" s="1"/>
  <c r="A617" i="52" s="1"/>
  <c r="A618" i="52" s="1"/>
  <c r="A619" i="52" s="1"/>
  <c r="A620" i="52" s="1"/>
  <c r="A621" i="52" s="1"/>
  <c r="A622" i="52" s="1"/>
  <c r="A623" i="52" s="1"/>
  <c r="A624" i="52" s="1"/>
  <c r="A625" i="52" s="1"/>
  <c r="A626" i="52" s="1"/>
  <c r="A627" i="52" s="1"/>
  <c r="A628" i="52" s="1"/>
  <c r="A630" i="52"/>
  <c r="A631" i="52" s="1"/>
  <c r="A632" i="52" s="1"/>
  <c r="A633" i="52" s="1"/>
  <c r="A634" i="52" s="1"/>
  <c r="A635" i="52" s="1"/>
  <c r="A636" i="52" s="1"/>
  <c r="A637" i="52" s="1"/>
  <c r="A638" i="52" s="1"/>
  <c r="A639" i="52" s="1"/>
  <c r="A640" i="52" s="1"/>
  <c r="A641" i="52" s="1"/>
  <c r="A642" i="52" s="1"/>
  <c r="A643" i="52" s="1"/>
  <c r="A644" i="52" s="1"/>
  <c r="A646" i="52"/>
  <c r="A647" i="52" s="1"/>
  <c r="A648" i="52" s="1"/>
  <c r="A649" i="52" s="1"/>
  <c r="A650" i="52" s="1"/>
  <c r="A651" i="52" s="1"/>
  <c r="A652" i="52" s="1"/>
  <c r="A653" i="52" s="1"/>
  <c r="A654" i="52" s="1"/>
  <c r="A655" i="52" s="1"/>
  <c r="A656" i="52" s="1"/>
  <c r="A657" i="52" s="1"/>
  <c r="A658" i="52" s="1"/>
  <c r="A659" i="52" s="1"/>
  <c r="A660" i="52" s="1"/>
  <c r="A662" i="52"/>
  <c r="A663" i="52" s="1"/>
  <c r="A664" i="52" s="1"/>
  <c r="A665" i="52" s="1"/>
  <c r="A666" i="52" s="1"/>
  <c r="A667" i="52" s="1"/>
  <c r="A668" i="52" s="1"/>
  <c r="A669" i="52" s="1"/>
  <c r="A670" i="52" s="1"/>
  <c r="A671" i="52" s="1"/>
  <c r="A672" i="52" s="1"/>
  <c r="A673" i="52" s="1"/>
  <c r="A674" i="52" s="1"/>
  <c r="A675" i="52" s="1"/>
  <c r="A676" i="52" s="1"/>
  <c r="A678" i="52"/>
  <c r="A679" i="52" s="1"/>
  <c r="A680" i="52" s="1"/>
  <c r="A681" i="52" s="1"/>
  <c r="A682" i="52" s="1"/>
  <c r="A683" i="52" s="1"/>
  <c r="A684" i="52" s="1"/>
  <c r="A685" i="52" s="1"/>
  <c r="A686" i="52" s="1"/>
  <c r="A687" i="52" s="1"/>
  <c r="A688" i="52" s="1"/>
  <c r="A689" i="52" s="1"/>
  <c r="A690" i="52" s="1"/>
  <c r="A691" i="52" s="1"/>
  <c r="A692" i="52" s="1"/>
  <c r="A694" i="52"/>
  <c r="A695" i="52" s="1"/>
  <c r="A696" i="52" s="1"/>
  <c r="A697" i="52" s="1"/>
  <c r="A698" i="52" s="1"/>
  <c r="A699" i="52" s="1"/>
  <c r="A700" i="52" s="1"/>
  <c r="A701" i="52" s="1"/>
  <c r="A702" i="52" s="1"/>
  <c r="A703" i="52" s="1"/>
  <c r="A704" i="52" s="1"/>
  <c r="A705" i="52" s="1"/>
  <c r="A706" i="52" s="1"/>
  <c r="A707" i="52" s="1"/>
  <c r="A708" i="52" s="1"/>
  <c r="A710" i="52"/>
  <c r="A711" i="52" s="1"/>
  <c r="A712" i="52" s="1"/>
  <c r="A713" i="52" s="1"/>
  <c r="A714" i="52" s="1"/>
  <c r="A715" i="52" s="1"/>
  <c r="A716" i="52" s="1"/>
  <c r="A717" i="52" s="1"/>
  <c r="A718" i="52" s="1"/>
  <c r="A719" i="52" s="1"/>
  <c r="A720" i="52" s="1"/>
  <c r="A721" i="52" s="1"/>
  <c r="A722" i="52" s="1"/>
  <c r="A723" i="52" s="1"/>
  <c r="A724" i="52" s="1"/>
  <c r="A726" i="52"/>
  <c r="A727" i="52" s="1"/>
  <c r="A728" i="52" s="1"/>
  <c r="A729" i="52" s="1"/>
  <c r="A730" i="52" s="1"/>
  <c r="A731" i="52" s="1"/>
  <c r="A732" i="52" s="1"/>
  <c r="A733" i="52" s="1"/>
  <c r="A734" i="52" s="1"/>
  <c r="A735" i="52" s="1"/>
  <c r="A736" i="52" s="1"/>
  <c r="A737" i="52" s="1"/>
  <c r="A738" i="52" s="1"/>
  <c r="A739" i="52" s="1"/>
  <c r="A740" i="52" s="1"/>
  <c r="A742" i="52"/>
  <c r="A743" i="52" s="1"/>
  <c r="A744" i="52" s="1"/>
  <c r="A745" i="52" s="1"/>
  <c r="A746" i="52" s="1"/>
  <c r="A747" i="52" s="1"/>
  <c r="A748" i="52" s="1"/>
  <c r="A749" i="52" s="1"/>
  <c r="A750" i="52" s="1"/>
  <c r="A751" i="52" s="1"/>
  <c r="A752" i="52" s="1"/>
  <c r="A753" i="52" s="1"/>
  <c r="A754" i="52" s="1"/>
  <c r="A755" i="52" s="1"/>
  <c r="A756" i="52" s="1"/>
  <c r="A758" i="52"/>
  <c r="A759" i="52" s="1"/>
  <c r="A760" i="52" s="1"/>
  <c r="A761" i="52" s="1"/>
  <c r="A762" i="52" s="1"/>
  <c r="A763" i="52" s="1"/>
  <c r="A764" i="52" s="1"/>
  <c r="A765" i="52" s="1"/>
  <c r="A766" i="52" s="1"/>
  <c r="A767" i="52" s="1"/>
  <c r="A768" i="52" s="1"/>
  <c r="A769" i="52" s="1"/>
  <c r="A770" i="52" s="1"/>
  <c r="A771" i="52" s="1"/>
  <c r="A772" i="52" s="1"/>
  <c r="A774" i="52"/>
  <c r="A775" i="52" s="1"/>
  <c r="A776" i="52" s="1"/>
  <c r="A777" i="52" s="1"/>
  <c r="A778" i="52" s="1"/>
  <c r="A779" i="52" s="1"/>
  <c r="A780" i="52" s="1"/>
  <c r="A781" i="52" s="1"/>
  <c r="A782" i="52" s="1"/>
  <c r="A783" i="52" s="1"/>
  <c r="A784" i="52" s="1"/>
  <c r="A785" i="52" s="1"/>
  <c r="A786" i="52" s="1"/>
  <c r="A787" i="52" s="1"/>
  <c r="A788" i="52" s="1"/>
  <c r="A790" i="52"/>
  <c r="A791" i="52" s="1"/>
  <c r="A792" i="52" s="1"/>
  <c r="A793" i="52" s="1"/>
  <c r="A794" i="52" s="1"/>
  <c r="A795" i="52" s="1"/>
  <c r="A796" i="52" s="1"/>
  <c r="A797" i="52" s="1"/>
  <c r="A798" i="52" s="1"/>
  <c r="A799" i="52" s="1"/>
  <c r="A800" i="52" s="1"/>
  <c r="A801" i="52" s="1"/>
  <c r="A802" i="52" s="1"/>
  <c r="A803" i="52" s="1"/>
  <c r="A804" i="52" s="1"/>
  <c r="A806" i="52"/>
  <c r="A807" i="52" s="1"/>
  <c r="A808" i="52" s="1"/>
  <c r="A809" i="52" s="1"/>
  <c r="A810" i="52" s="1"/>
  <c r="A811" i="52" s="1"/>
  <c r="A812" i="52" s="1"/>
  <c r="A813" i="52" s="1"/>
  <c r="A814" i="52" s="1"/>
  <c r="A815" i="52" s="1"/>
  <c r="A816" i="52" s="1"/>
  <c r="A817" i="52" s="1"/>
  <c r="A818" i="52" s="1"/>
  <c r="A819" i="52" s="1"/>
  <c r="A820" i="52" s="1"/>
  <c r="A822" i="52"/>
  <c r="A823" i="52" s="1"/>
  <c r="A824" i="52" s="1"/>
  <c r="A825" i="52" s="1"/>
  <c r="A826" i="52" s="1"/>
  <c r="A827" i="52" s="1"/>
  <c r="A828" i="52" s="1"/>
  <c r="A829" i="52" s="1"/>
  <c r="A830" i="52" s="1"/>
  <c r="A831" i="52" s="1"/>
  <c r="A832" i="52" s="1"/>
  <c r="A833" i="52" s="1"/>
  <c r="A834" i="52" s="1"/>
  <c r="A835" i="52" s="1"/>
  <c r="A836" i="52" s="1"/>
  <c r="A838" i="52"/>
  <c r="A839" i="52" s="1"/>
  <c r="A840" i="52" s="1"/>
  <c r="A841" i="52" s="1"/>
  <c r="A842" i="52" s="1"/>
  <c r="A843" i="52" s="1"/>
  <c r="A844" i="52" s="1"/>
  <c r="A845" i="52" s="1"/>
  <c r="A846" i="52" s="1"/>
  <c r="A847" i="52" s="1"/>
  <c r="A848" i="52" s="1"/>
  <c r="A849" i="52" s="1"/>
  <c r="A850" i="52" s="1"/>
  <c r="A851" i="52" s="1"/>
  <c r="A852" i="52" s="1"/>
  <c r="A854" i="52"/>
  <c r="A855" i="52" s="1"/>
  <c r="A856" i="52" s="1"/>
  <c r="A857" i="52" s="1"/>
  <c r="A858" i="52" s="1"/>
  <c r="A859" i="52" s="1"/>
  <c r="A860" i="52" s="1"/>
  <c r="A861" i="52" s="1"/>
  <c r="A862" i="52" s="1"/>
  <c r="A863" i="52" s="1"/>
  <c r="A864" i="52" s="1"/>
  <c r="A865" i="52" s="1"/>
  <c r="A866" i="52" s="1"/>
  <c r="A867" i="52" s="1"/>
  <c r="A868" i="52" s="1"/>
  <c r="A870" i="52"/>
  <c r="A871" i="52" s="1"/>
  <c r="A872" i="52" s="1"/>
  <c r="A873" i="52" s="1"/>
  <c r="A874" i="52" s="1"/>
  <c r="A875" i="52" s="1"/>
  <c r="A876" i="52" s="1"/>
  <c r="A877" i="52" s="1"/>
  <c r="A878" i="52" s="1"/>
  <c r="A879" i="52" s="1"/>
  <c r="A880" i="52" s="1"/>
  <c r="A881" i="52" s="1"/>
  <c r="A882" i="52" s="1"/>
  <c r="A883" i="52" s="1"/>
  <c r="A884" i="52" s="1"/>
  <c r="A886" i="52"/>
  <c r="A887" i="52" s="1"/>
  <c r="A888" i="52" s="1"/>
  <c r="A889" i="52" s="1"/>
  <c r="A890" i="52" s="1"/>
  <c r="A891" i="52" s="1"/>
  <c r="A892" i="52" s="1"/>
  <c r="A893" i="52" s="1"/>
  <c r="A894" i="52" s="1"/>
  <c r="A895" i="52" s="1"/>
  <c r="A896" i="52" s="1"/>
  <c r="A897" i="52" s="1"/>
  <c r="A898" i="52" s="1"/>
  <c r="A899" i="52" s="1"/>
  <c r="A900" i="52" s="1"/>
  <c r="A902" i="52"/>
  <c r="A903" i="52" s="1"/>
  <c r="A904" i="52" s="1"/>
  <c r="A905" i="52" s="1"/>
  <c r="A906" i="52" s="1"/>
  <c r="A907" i="52" s="1"/>
  <c r="A908" i="52" s="1"/>
  <c r="A909" i="52" s="1"/>
  <c r="A910" i="52" s="1"/>
  <c r="A911" i="52" s="1"/>
  <c r="A912" i="52" s="1"/>
  <c r="A913" i="52" s="1"/>
  <c r="A914" i="52" s="1"/>
  <c r="A915" i="52" s="1"/>
  <c r="A916" i="52" s="1"/>
  <c r="A918" i="52"/>
  <c r="A919" i="52" s="1"/>
  <c r="A920" i="52" s="1"/>
  <c r="A921" i="52" s="1"/>
  <c r="A922" i="52" s="1"/>
  <c r="A923" i="52" s="1"/>
  <c r="A924" i="52" s="1"/>
  <c r="A925" i="52" s="1"/>
  <c r="A926" i="52" s="1"/>
  <c r="A927" i="52" s="1"/>
  <c r="A928" i="52" s="1"/>
  <c r="A929" i="52" s="1"/>
  <c r="A930" i="52" s="1"/>
  <c r="A931" i="52" s="1"/>
  <c r="A932" i="52" s="1"/>
  <c r="A934" i="52"/>
  <c r="A935" i="52" s="1"/>
  <c r="A936" i="52" s="1"/>
  <c r="A937" i="52" s="1"/>
  <c r="A938" i="52" s="1"/>
  <c r="A939" i="52" s="1"/>
  <c r="A940" i="52" s="1"/>
  <c r="A941" i="52" s="1"/>
  <c r="A942" i="52" s="1"/>
  <c r="A943" i="52" s="1"/>
  <c r="A944" i="52" s="1"/>
  <c r="A945" i="52" s="1"/>
  <c r="A946" i="52" s="1"/>
  <c r="A947" i="52" s="1"/>
  <c r="A948" i="52" s="1"/>
  <c r="A950" i="52"/>
  <c r="A951" i="52" s="1"/>
  <c r="A952" i="52" s="1"/>
  <c r="A953" i="52" s="1"/>
  <c r="A954" i="52" s="1"/>
  <c r="A955" i="52" s="1"/>
  <c r="A956" i="52" s="1"/>
  <c r="A957" i="52" s="1"/>
  <c r="A958" i="52" s="1"/>
  <c r="A959" i="52" s="1"/>
  <c r="A960" i="52" s="1"/>
  <c r="A961" i="52" s="1"/>
  <c r="A962" i="52" s="1"/>
  <c r="A963" i="52" s="1"/>
  <c r="A964" i="52" s="1"/>
  <c r="A966" i="52"/>
  <c r="A967" i="52" s="1"/>
  <c r="A968" i="52" s="1"/>
  <c r="A969" i="52" s="1"/>
  <c r="A970" i="52" s="1"/>
  <c r="A971" i="52" s="1"/>
  <c r="A972" i="52" s="1"/>
  <c r="A973" i="52" s="1"/>
  <c r="A974" i="52" s="1"/>
  <c r="A975" i="52" s="1"/>
  <c r="A976" i="52" s="1"/>
  <c r="A977" i="52" s="1"/>
  <c r="A978" i="52" s="1"/>
  <c r="A979" i="52" s="1"/>
  <c r="A980" i="52" s="1"/>
  <c r="A982" i="52"/>
  <c r="A983" i="52" s="1"/>
  <c r="A984" i="52" s="1"/>
  <c r="A985" i="52" s="1"/>
  <c r="A986" i="52" s="1"/>
  <c r="A987" i="52" s="1"/>
  <c r="A988" i="52" s="1"/>
  <c r="A989" i="52" s="1"/>
  <c r="A990" i="52" s="1"/>
  <c r="A991" i="52" s="1"/>
  <c r="A992" i="52" s="1"/>
  <c r="A993" i="52" s="1"/>
  <c r="A994" i="52" s="1"/>
  <c r="A995" i="52" s="1"/>
  <c r="A996" i="52" s="1"/>
  <c r="A998" i="52"/>
  <c r="A999" i="52" s="1"/>
  <c r="A1000" i="52" s="1"/>
  <c r="A1001" i="52" s="1"/>
  <c r="A1002" i="52" s="1"/>
  <c r="A1003" i="52" s="1"/>
  <c r="A1004" i="52" s="1"/>
  <c r="A1005" i="52" s="1"/>
  <c r="A1006" i="52" s="1"/>
  <c r="A1007" i="52" s="1"/>
  <c r="A1008" i="52" s="1"/>
  <c r="A1009" i="52" s="1"/>
  <c r="A1010" i="52" s="1"/>
  <c r="A1011" i="52" s="1"/>
  <c r="A1012" i="52" s="1"/>
  <c r="A1014" i="52"/>
  <c r="A1015" i="52" s="1"/>
  <c r="A1016" i="52" s="1"/>
  <c r="A1017" i="52" s="1"/>
  <c r="A1018" i="52" s="1"/>
  <c r="A1019" i="52" s="1"/>
  <c r="A1020" i="52" s="1"/>
  <c r="A1021" i="52" s="1"/>
  <c r="A1022" i="52" s="1"/>
  <c r="A1023" i="52" s="1"/>
  <c r="A1024" i="52" s="1"/>
  <c r="A1025" i="52" s="1"/>
  <c r="A1026" i="52" s="1"/>
  <c r="A1027" i="52" s="1"/>
  <c r="A1028" i="52" s="1"/>
  <c r="A1030" i="52"/>
  <c r="A1031" i="52" s="1"/>
  <c r="A1032" i="52" s="1"/>
  <c r="A1033" i="52" s="1"/>
  <c r="A1034" i="52" s="1"/>
  <c r="A1035" i="52" s="1"/>
  <c r="A1036" i="52" s="1"/>
  <c r="A1037" i="52" s="1"/>
  <c r="A1038" i="52" s="1"/>
  <c r="A1039" i="52" s="1"/>
  <c r="A1040" i="52" s="1"/>
  <c r="A1041" i="52" s="1"/>
  <c r="A1042" i="52" s="1"/>
  <c r="A1043" i="52" s="1"/>
  <c r="A1044" i="52" s="1"/>
  <c r="A1046" i="52"/>
  <c r="A1047" i="52" s="1"/>
  <c r="A1048" i="52" s="1"/>
  <c r="A1049" i="52" s="1"/>
  <c r="A1050" i="52" s="1"/>
  <c r="A1051" i="52" s="1"/>
  <c r="A1052" i="52" s="1"/>
  <c r="A1053" i="52" s="1"/>
  <c r="A1054" i="52" s="1"/>
  <c r="A1055" i="52" s="1"/>
  <c r="A1056" i="52" s="1"/>
  <c r="A1057" i="52" s="1"/>
  <c r="A1058" i="52" s="1"/>
  <c r="A1059" i="52" s="1"/>
  <c r="A1060" i="52" s="1"/>
  <c r="A1062" i="52"/>
  <c r="A1063" i="52" s="1"/>
  <c r="A1064" i="52" s="1"/>
  <c r="A1065" i="52" s="1"/>
  <c r="A1066" i="52" s="1"/>
  <c r="A1067" i="52" s="1"/>
  <c r="A1068" i="52" s="1"/>
  <c r="A1069" i="52" s="1"/>
  <c r="A1070" i="52" s="1"/>
  <c r="A1071" i="52" s="1"/>
  <c r="A1072" i="52" s="1"/>
  <c r="A1073" i="52" s="1"/>
  <c r="A1074" i="52" s="1"/>
  <c r="A1075" i="52" s="1"/>
  <c r="A1076" i="52" s="1"/>
  <c r="A1078" i="52"/>
  <c r="A1079" i="52" s="1"/>
  <c r="A1080" i="52" s="1"/>
  <c r="A1081" i="52" s="1"/>
  <c r="A1082" i="52" s="1"/>
  <c r="A1083" i="52" s="1"/>
  <c r="A1084" i="52" s="1"/>
  <c r="A1085" i="52" s="1"/>
  <c r="A1086" i="52" s="1"/>
  <c r="A1087" i="52" s="1"/>
  <c r="A1088" i="52" s="1"/>
  <c r="A1089" i="52" s="1"/>
  <c r="A1090" i="52" s="1"/>
  <c r="A1091" i="52" s="1"/>
  <c r="A1092" i="52" s="1"/>
  <c r="A1094" i="52"/>
  <c r="A1095" i="52" s="1"/>
  <c r="A1096" i="52" s="1"/>
  <c r="A1097" i="52" s="1"/>
  <c r="A1098" i="52" s="1"/>
  <c r="A1099" i="52" s="1"/>
  <c r="A1100" i="52" s="1"/>
  <c r="A1101" i="52" s="1"/>
  <c r="A1102" i="52" s="1"/>
  <c r="A1103" i="52" s="1"/>
  <c r="A1104" i="52" s="1"/>
  <c r="A1105" i="52" s="1"/>
  <c r="A1106" i="52" s="1"/>
  <c r="A1107" i="52" s="1"/>
  <c r="A1108" i="52" s="1"/>
  <c r="A1110" i="52"/>
  <c r="A1111" i="52" s="1"/>
  <c r="A1112" i="52" s="1"/>
  <c r="A1113" i="52" s="1"/>
  <c r="A1114" i="52" s="1"/>
  <c r="A1115" i="52" s="1"/>
  <c r="A1116" i="52" s="1"/>
  <c r="A1117" i="52" s="1"/>
  <c r="A1118" i="52" s="1"/>
  <c r="A1119" i="52" s="1"/>
  <c r="A1120" i="52" s="1"/>
  <c r="A1121" i="52" s="1"/>
  <c r="A1122" i="52" s="1"/>
  <c r="A1123" i="52" s="1"/>
  <c r="A1124" i="52" s="1"/>
  <c r="A1126" i="52"/>
  <c r="A1127" i="52" s="1"/>
  <c r="A1128" i="52" s="1"/>
  <c r="A1129" i="52" s="1"/>
  <c r="A1130" i="52" s="1"/>
  <c r="A1131" i="52" s="1"/>
  <c r="A1132" i="52" s="1"/>
  <c r="A1133" i="52" s="1"/>
  <c r="A1134" i="52" s="1"/>
  <c r="A1135" i="52" s="1"/>
  <c r="A1136" i="52" s="1"/>
  <c r="A1137" i="52" s="1"/>
  <c r="A1138" i="52" s="1"/>
  <c r="A1139" i="52" s="1"/>
  <c r="A1140" i="52" s="1"/>
  <c r="A1142" i="52"/>
  <c r="A1143" i="52" s="1"/>
  <c r="A1144" i="52" s="1"/>
  <c r="A1145" i="52" s="1"/>
  <c r="A1146" i="52" s="1"/>
  <c r="A1147" i="52" s="1"/>
  <c r="A1148" i="52" s="1"/>
  <c r="A1149" i="52" s="1"/>
  <c r="A1150" i="52" s="1"/>
  <c r="A1151" i="52" s="1"/>
  <c r="A1152" i="52" s="1"/>
  <c r="A1153" i="52" s="1"/>
  <c r="A1154" i="52" s="1"/>
  <c r="A1155" i="52" s="1"/>
  <c r="A1156" i="52" s="1"/>
  <c r="A1158" i="52"/>
  <c r="A1159" i="52" s="1"/>
  <c r="A1160" i="52" s="1"/>
  <c r="A1161" i="52" s="1"/>
  <c r="A1162" i="52" s="1"/>
  <c r="A1163" i="52" s="1"/>
  <c r="A1164" i="52" s="1"/>
  <c r="A1165" i="52" s="1"/>
  <c r="A1166" i="52" s="1"/>
  <c r="A1167" i="52" s="1"/>
  <c r="A1168" i="52" s="1"/>
  <c r="A1169" i="52" s="1"/>
  <c r="A1170" i="52" s="1"/>
  <c r="A1171" i="52" s="1"/>
  <c r="A1172" i="52" s="1"/>
  <c r="A1174" i="52"/>
  <c r="A1175" i="52" s="1"/>
  <c r="A1176" i="52" s="1"/>
  <c r="A1177" i="52" s="1"/>
  <c r="A1178" i="52" s="1"/>
  <c r="A1179" i="52" s="1"/>
  <c r="A1180" i="52" s="1"/>
  <c r="A1181" i="52" s="1"/>
  <c r="A1182" i="52" s="1"/>
  <c r="A1183" i="52" s="1"/>
  <c r="A1184" i="52" s="1"/>
  <c r="A1185" i="52" s="1"/>
  <c r="A1186" i="52" s="1"/>
  <c r="A1187" i="52" s="1"/>
  <c r="A1188" i="52" s="1"/>
  <c r="A1190" i="52"/>
  <c r="A1191" i="52" s="1"/>
  <c r="A1192" i="52" s="1"/>
  <c r="A1193" i="52" s="1"/>
  <c r="A1194" i="52" s="1"/>
  <c r="A1195" i="52" s="1"/>
  <c r="A1196" i="52" s="1"/>
  <c r="A1197" i="52" s="1"/>
  <c r="A1198" i="52" s="1"/>
  <c r="A1199" i="52" s="1"/>
  <c r="A1200" i="52" s="1"/>
  <c r="A1201" i="52" s="1"/>
  <c r="A1202" i="52" s="1"/>
  <c r="A1203" i="52" s="1"/>
  <c r="A1204" i="52" s="1"/>
  <c r="A1206" i="52"/>
  <c r="A1207" i="52" s="1"/>
  <c r="A1208" i="52" s="1"/>
  <c r="A1209" i="52" s="1"/>
  <c r="A1210" i="52" s="1"/>
  <c r="A1211" i="52" s="1"/>
  <c r="A1212" i="52" s="1"/>
  <c r="A1213" i="52" s="1"/>
  <c r="A1214" i="52" s="1"/>
  <c r="A1215" i="52" s="1"/>
  <c r="A1216" i="52" s="1"/>
  <c r="A1217" i="52" s="1"/>
  <c r="A1218" i="52" s="1"/>
  <c r="A1219" i="52" s="1"/>
  <c r="A1220" i="52" s="1"/>
  <c r="A1222" i="52"/>
  <c r="A1223" i="52" s="1"/>
  <c r="A1224" i="52" s="1"/>
  <c r="A1225" i="52" s="1"/>
  <c r="A1226" i="52" s="1"/>
  <c r="A1227" i="52" s="1"/>
  <c r="A1228" i="52" s="1"/>
  <c r="A1229" i="52" s="1"/>
  <c r="A1230" i="52" s="1"/>
  <c r="A1231" i="52" s="1"/>
  <c r="A1232" i="52" s="1"/>
  <c r="A1233" i="52" s="1"/>
  <c r="A1234" i="52" s="1"/>
  <c r="A1235" i="52" s="1"/>
  <c r="A1236" i="52" s="1"/>
  <c r="A1238" i="52"/>
  <c r="A1239" i="52" s="1"/>
  <c r="A1240" i="52" s="1"/>
  <c r="A1241" i="52" s="1"/>
  <c r="A1242" i="52" s="1"/>
  <c r="A1243" i="52" s="1"/>
  <c r="A1244" i="52" s="1"/>
  <c r="A1245" i="52" s="1"/>
  <c r="A1246" i="52" s="1"/>
  <c r="A1247" i="52" s="1"/>
  <c r="A1248" i="52" s="1"/>
  <c r="A1249" i="52" s="1"/>
  <c r="A1250" i="52" s="1"/>
  <c r="A1251" i="52" s="1"/>
  <c r="A1252" i="52" s="1"/>
  <c r="A1254" i="52"/>
  <c r="A1255" i="52" s="1"/>
  <c r="A1256" i="52" s="1"/>
  <c r="A1257" i="52" s="1"/>
  <c r="A1258" i="52" s="1"/>
  <c r="A1259" i="52" s="1"/>
  <c r="A1260" i="52" s="1"/>
  <c r="A1261" i="52" s="1"/>
  <c r="A1262" i="52" s="1"/>
  <c r="A1263" i="52" s="1"/>
  <c r="A1264" i="52" s="1"/>
  <c r="A1265" i="52" s="1"/>
  <c r="A1266" i="52" s="1"/>
  <c r="A1267" i="52" s="1"/>
  <c r="A1268" i="52" s="1"/>
  <c r="A1270" i="52"/>
  <c r="A1271" i="52" s="1"/>
  <c r="A1272" i="52" s="1"/>
  <c r="A1273" i="52" s="1"/>
  <c r="A1274" i="52" s="1"/>
  <c r="A1275" i="52" s="1"/>
  <c r="A1276" i="52" s="1"/>
  <c r="A1277" i="52" s="1"/>
  <c r="A1278" i="52" s="1"/>
  <c r="A1279" i="52" s="1"/>
  <c r="A1280" i="52" s="1"/>
  <c r="A1281" i="52" s="1"/>
  <c r="A1282" i="52" s="1"/>
  <c r="A1283" i="52" s="1"/>
  <c r="A1284" i="52" s="1"/>
  <c r="A1286" i="52"/>
  <c r="A1287" i="52" s="1"/>
  <c r="A1288" i="52" s="1"/>
  <c r="A1289" i="52" s="1"/>
  <c r="A1290" i="52" s="1"/>
  <c r="A1291" i="52" s="1"/>
  <c r="A1292" i="52" s="1"/>
  <c r="A1293" i="52" s="1"/>
  <c r="A1294" i="52" s="1"/>
  <c r="A1295" i="52" s="1"/>
  <c r="A1296" i="52" s="1"/>
  <c r="A1297" i="52" s="1"/>
  <c r="A1298" i="52" s="1"/>
  <c r="A1299" i="52" s="1"/>
  <c r="A1300" i="52" s="1"/>
  <c r="A1302" i="52"/>
  <c r="A1303" i="52" s="1"/>
  <c r="A1304" i="52" s="1"/>
  <c r="A1305" i="52" s="1"/>
  <c r="A1306" i="52" s="1"/>
  <c r="A1307" i="52" s="1"/>
  <c r="A1308" i="52" s="1"/>
  <c r="A1309" i="52" s="1"/>
  <c r="A1310" i="52" s="1"/>
  <c r="A1311" i="52" s="1"/>
  <c r="A1312" i="52" s="1"/>
  <c r="A1313" i="52" s="1"/>
  <c r="A1314" i="52" s="1"/>
  <c r="A1315" i="52" s="1"/>
  <c r="A1316" i="52" s="1"/>
  <c r="A1318" i="52"/>
  <c r="A1319" i="52" s="1"/>
  <c r="A1320" i="52" s="1"/>
  <c r="A1321" i="52" s="1"/>
  <c r="A1322" i="52" s="1"/>
  <c r="A1323" i="52" s="1"/>
  <c r="A1324" i="52" s="1"/>
  <c r="A1325" i="52" s="1"/>
  <c r="A1326" i="52" s="1"/>
  <c r="A1327" i="52" s="1"/>
  <c r="A1328" i="52" s="1"/>
  <c r="A1329" i="52" s="1"/>
  <c r="A1330" i="52" s="1"/>
  <c r="A1331" i="52" s="1"/>
  <c r="A1332" i="52" s="1"/>
  <c r="A1334" i="52"/>
  <c r="A1335" i="52" s="1"/>
  <c r="A1336" i="52" s="1"/>
  <c r="A1337" i="52" s="1"/>
  <c r="A1338" i="52" s="1"/>
  <c r="A1339" i="52" s="1"/>
  <c r="A1340" i="52" s="1"/>
  <c r="A1341" i="52" s="1"/>
  <c r="A1342" i="52" s="1"/>
  <c r="A1343" i="52" s="1"/>
  <c r="A1344" i="52" s="1"/>
  <c r="A1345" i="52" s="1"/>
  <c r="A1346" i="52" s="1"/>
  <c r="A1347" i="52" s="1"/>
  <c r="A1348" i="52" s="1"/>
  <c r="A1350" i="52"/>
  <c r="A1351" i="52" s="1"/>
  <c r="A1352" i="52" s="1"/>
  <c r="A1353" i="52" s="1"/>
  <c r="A1354" i="52" s="1"/>
  <c r="A1355" i="52" s="1"/>
  <c r="A1356" i="52" s="1"/>
  <c r="A1357" i="52" s="1"/>
  <c r="A1358" i="52" s="1"/>
  <c r="A1359" i="52" s="1"/>
  <c r="A1360" i="52" s="1"/>
  <c r="A1361" i="52" s="1"/>
  <c r="A1362" i="52" s="1"/>
  <c r="A1363" i="52" s="1"/>
  <c r="A1364" i="52" s="1"/>
  <c r="A1366" i="52"/>
  <c r="A1367" i="52" s="1"/>
  <c r="A1368" i="52" s="1"/>
  <c r="A1369" i="52" s="1"/>
  <c r="A1370" i="52" s="1"/>
  <c r="A1371" i="52" s="1"/>
  <c r="A1372" i="52" s="1"/>
  <c r="A1373" i="52" s="1"/>
  <c r="A1374" i="52" s="1"/>
  <c r="A1375" i="52" s="1"/>
  <c r="A1376" i="52" s="1"/>
  <c r="A1377" i="52" s="1"/>
  <c r="A1378" i="52" s="1"/>
  <c r="A1379" i="52" s="1"/>
  <c r="A1380" i="52" s="1"/>
  <c r="A1382" i="52"/>
  <c r="A1383" i="52" s="1"/>
  <c r="A1384" i="52" s="1"/>
  <c r="A1385" i="52" s="1"/>
  <c r="A1386" i="52" s="1"/>
  <c r="A1387" i="52" s="1"/>
  <c r="A1388" i="52" s="1"/>
  <c r="A1389" i="52" s="1"/>
  <c r="A1390" i="52" s="1"/>
  <c r="A1391" i="52" s="1"/>
  <c r="A1392" i="52" s="1"/>
  <c r="A1393" i="52" s="1"/>
  <c r="A1394" i="52" s="1"/>
  <c r="A1395" i="52" s="1"/>
  <c r="A1396" i="52" s="1"/>
  <c r="A1398" i="52"/>
  <c r="A1399" i="52" s="1"/>
  <c r="A1400" i="52" s="1"/>
  <c r="A1401" i="52" s="1"/>
  <c r="A1402" i="52" s="1"/>
  <c r="A1403" i="52" s="1"/>
  <c r="A1404" i="52" s="1"/>
  <c r="A1405" i="52" s="1"/>
  <c r="A1406" i="52" s="1"/>
  <c r="A1407" i="52" s="1"/>
  <c r="A1408" i="52" s="1"/>
  <c r="A1409" i="52" s="1"/>
  <c r="A1410" i="52" s="1"/>
  <c r="A1411" i="52" s="1"/>
  <c r="A1412" i="52" s="1"/>
  <c r="A1414" i="52"/>
  <c r="A1415" i="52" s="1"/>
  <c r="A1416" i="52" s="1"/>
  <c r="A1417" i="52" s="1"/>
  <c r="A1418" i="52" s="1"/>
  <c r="A1419" i="52" s="1"/>
  <c r="A1420" i="52" s="1"/>
  <c r="A1421" i="52" s="1"/>
  <c r="A1422" i="52" s="1"/>
  <c r="A1423" i="52" s="1"/>
  <c r="A1424" i="52" s="1"/>
  <c r="A1425" i="52" s="1"/>
  <c r="A1426" i="52" s="1"/>
  <c r="A1427" i="52" s="1"/>
  <c r="A1428" i="52" s="1"/>
  <c r="A1430" i="52"/>
  <c r="A1431" i="52" s="1"/>
  <c r="A1432" i="52" s="1"/>
  <c r="A1433" i="52" s="1"/>
  <c r="A1434" i="52" s="1"/>
  <c r="A1435" i="52" s="1"/>
  <c r="A1436" i="52" s="1"/>
  <c r="A1437" i="52" s="1"/>
  <c r="A1438" i="52" s="1"/>
  <c r="A1439" i="52" s="1"/>
  <c r="A1440" i="52" s="1"/>
  <c r="A1441" i="52" s="1"/>
  <c r="A1442" i="52" s="1"/>
  <c r="A1443" i="52" s="1"/>
  <c r="A1444" i="52" s="1"/>
  <c r="A1446" i="52"/>
  <c r="A1447" i="52" s="1"/>
  <c r="A1448" i="52" s="1"/>
  <c r="A1449" i="52" s="1"/>
  <c r="A1450" i="52" s="1"/>
  <c r="A1451" i="52" s="1"/>
  <c r="A1452" i="52" s="1"/>
  <c r="A1453" i="52" s="1"/>
  <c r="A1454" i="52" s="1"/>
  <c r="A1455" i="52" s="1"/>
  <c r="A1456" i="52" s="1"/>
  <c r="A1457" i="52" s="1"/>
  <c r="A1458" i="52" s="1"/>
  <c r="A1459" i="52" s="1"/>
  <c r="A1460" i="52" s="1"/>
  <c r="A1462" i="52"/>
  <c r="A1463" i="52" s="1"/>
  <c r="A1464" i="52" s="1"/>
  <c r="A1465" i="52" s="1"/>
  <c r="A1466" i="52" s="1"/>
  <c r="A1467" i="52" s="1"/>
  <c r="A1468" i="52" s="1"/>
  <c r="A1469" i="52" s="1"/>
  <c r="A1470" i="52" s="1"/>
  <c r="A1471" i="52" s="1"/>
  <c r="A1472" i="52" s="1"/>
  <c r="A1473" i="52" s="1"/>
  <c r="A1474" i="52" s="1"/>
  <c r="A1475" i="52" s="1"/>
  <c r="A1476" i="52" s="1"/>
  <c r="A1478" i="52"/>
  <c r="A1479" i="52" s="1"/>
  <c r="A1480" i="52" s="1"/>
  <c r="A1481" i="52" s="1"/>
  <c r="A1482" i="52" s="1"/>
  <c r="A1483" i="52" s="1"/>
  <c r="A1484" i="52" s="1"/>
  <c r="A1485" i="52" s="1"/>
  <c r="A1486" i="52" s="1"/>
  <c r="A1487" i="52" s="1"/>
  <c r="A1488" i="52" s="1"/>
  <c r="A1489" i="52" s="1"/>
  <c r="A1490" i="52" s="1"/>
  <c r="A1491" i="52" s="1"/>
  <c r="A1492" i="52" s="1"/>
  <c r="A1494" i="52"/>
  <c r="A1495" i="52" s="1"/>
  <c r="A1496" i="52" s="1"/>
  <c r="A1497" i="52" s="1"/>
  <c r="A1498" i="52" s="1"/>
  <c r="A1499" i="52" s="1"/>
  <c r="A1500" i="52" s="1"/>
  <c r="A1501" i="52" s="1"/>
  <c r="A1502" i="52" s="1"/>
  <c r="A1503" i="52" s="1"/>
  <c r="A1504" i="52" s="1"/>
  <c r="A1505" i="52" s="1"/>
  <c r="A1506" i="52" s="1"/>
  <c r="A1507" i="52" s="1"/>
  <c r="A1508" i="52" s="1"/>
  <c r="A1510" i="52"/>
  <c r="A1511" i="52" s="1"/>
  <c r="A1512" i="52" s="1"/>
  <c r="A1513" i="52" s="1"/>
  <c r="A1514" i="52" s="1"/>
  <c r="A1515" i="52" s="1"/>
  <c r="A1516" i="52" s="1"/>
  <c r="A1517" i="52" s="1"/>
  <c r="A1518" i="52" s="1"/>
  <c r="A1519" i="52" s="1"/>
  <c r="A1520" i="52" s="1"/>
  <c r="A1521" i="52" s="1"/>
  <c r="A1522" i="52" s="1"/>
  <c r="A1523" i="52" s="1"/>
  <c r="A1524" i="52" s="1"/>
  <c r="A1526" i="52"/>
  <c r="A1527" i="52" s="1"/>
  <c r="A1528" i="52" s="1"/>
  <c r="A1529" i="52" s="1"/>
  <c r="A1530" i="52" s="1"/>
  <c r="A1531" i="52" s="1"/>
  <c r="A1532" i="52" s="1"/>
  <c r="A1533" i="52" s="1"/>
  <c r="A1534" i="52" s="1"/>
  <c r="A1535" i="52" s="1"/>
  <c r="A1536" i="52" s="1"/>
  <c r="A1537" i="52" s="1"/>
  <c r="A1538" i="52" s="1"/>
  <c r="A1539" i="52" s="1"/>
  <c r="A1540" i="52" s="1"/>
  <c r="A1542" i="52"/>
  <c r="A1543" i="52" s="1"/>
  <c r="A1544" i="52" s="1"/>
  <c r="A1545" i="52" s="1"/>
  <c r="A1546" i="52" s="1"/>
  <c r="A1547" i="52" s="1"/>
  <c r="A1548" i="52" s="1"/>
  <c r="A1549" i="52" s="1"/>
  <c r="A1550" i="52" s="1"/>
  <c r="A1551" i="52" s="1"/>
  <c r="A1552" i="52" s="1"/>
  <c r="A1553" i="52" s="1"/>
  <c r="A1554" i="52" s="1"/>
  <c r="A1555" i="52" s="1"/>
  <c r="A1556" i="52" s="1"/>
  <c r="A1558" i="52"/>
  <c r="A1559" i="52" s="1"/>
  <c r="A1560" i="52" s="1"/>
  <c r="A1561" i="52" s="1"/>
  <c r="A1562" i="52" s="1"/>
  <c r="A1563" i="52" s="1"/>
  <c r="A1564" i="52" s="1"/>
  <c r="A1565" i="52" s="1"/>
  <c r="A1566" i="52" s="1"/>
  <c r="A1567" i="52" s="1"/>
  <c r="A1568" i="52" s="1"/>
  <c r="A1569" i="52" s="1"/>
  <c r="A1570" i="52" s="1"/>
  <c r="A1571" i="52" s="1"/>
  <c r="A1572" i="52" s="1"/>
  <c r="A1574" i="52"/>
  <c r="A1575" i="52" s="1"/>
  <c r="A1576" i="52" s="1"/>
  <c r="A1577" i="52" s="1"/>
  <c r="A1578" i="52" s="1"/>
  <c r="A1579" i="52" s="1"/>
  <c r="A1580" i="52" s="1"/>
  <c r="A1581" i="52" s="1"/>
  <c r="A1582" i="52" s="1"/>
  <c r="A1583" i="52" s="1"/>
  <c r="A1584" i="52" s="1"/>
  <c r="A1585" i="52" s="1"/>
  <c r="A1586" i="52" s="1"/>
  <c r="A1587" i="52" s="1"/>
  <c r="A1588" i="52" s="1"/>
  <c r="A1590" i="52"/>
  <c r="A1591" i="52" s="1"/>
  <c r="A1592" i="52" s="1"/>
  <c r="A1593" i="52" s="1"/>
  <c r="A1594" i="52" s="1"/>
  <c r="A1595" i="52" s="1"/>
  <c r="A1596" i="52" s="1"/>
  <c r="A1597" i="52" s="1"/>
  <c r="A1598" i="52" s="1"/>
  <c r="A1599" i="52" s="1"/>
  <c r="A1600" i="52" s="1"/>
  <c r="A1601" i="52" s="1"/>
  <c r="A1602" i="52" s="1"/>
  <c r="A1603" i="52" s="1"/>
  <c r="A1604" i="52" s="1"/>
  <c r="A1606" i="52"/>
  <c r="A1607" i="52" s="1"/>
  <c r="A1608" i="52" s="1"/>
  <c r="A1609" i="52" s="1"/>
  <c r="A1610" i="52" s="1"/>
  <c r="A1611" i="52" s="1"/>
  <c r="A1612" i="52" s="1"/>
  <c r="A1613" i="52" s="1"/>
  <c r="A1614" i="52" s="1"/>
  <c r="A1615" i="52" s="1"/>
  <c r="A1616" i="52" s="1"/>
  <c r="A1617" i="52" s="1"/>
  <c r="A1618" i="52" s="1"/>
  <c r="A1619" i="52" s="1"/>
  <c r="A1620" i="52" s="1"/>
  <c r="A1622" i="52"/>
  <c r="A1623" i="52" s="1"/>
  <c r="A1624" i="52" s="1"/>
  <c r="A1625" i="52" s="1"/>
  <c r="A1626" i="52" s="1"/>
  <c r="A1627" i="52" s="1"/>
  <c r="A1628" i="52" s="1"/>
  <c r="A1629" i="52" s="1"/>
  <c r="A1630" i="52" s="1"/>
  <c r="A1631" i="52" s="1"/>
  <c r="A1632" i="52" s="1"/>
  <c r="A1633" i="52" s="1"/>
  <c r="A1634" i="52" s="1"/>
  <c r="A1635" i="52" s="1"/>
  <c r="A1636" i="52" s="1"/>
  <c r="A1638" i="52"/>
  <c r="A1639" i="52" s="1"/>
  <c r="A1640" i="52" s="1"/>
  <c r="A1641" i="52" s="1"/>
  <c r="A1642" i="52" s="1"/>
  <c r="A1643" i="52" s="1"/>
  <c r="A1644" i="52" s="1"/>
  <c r="A1645" i="52" s="1"/>
  <c r="A1646" i="52" s="1"/>
  <c r="A1647" i="52" s="1"/>
  <c r="A1648" i="52" s="1"/>
  <c r="A1649" i="52" s="1"/>
  <c r="A1650" i="52" s="1"/>
  <c r="A1651" i="52" s="1"/>
  <c r="A1652" i="52" s="1"/>
  <c r="A1654" i="52"/>
  <c r="A1655" i="52" s="1"/>
  <c r="A1656" i="52" s="1"/>
  <c r="A1657" i="52" s="1"/>
  <c r="A1658" i="52" s="1"/>
  <c r="A1659" i="52" s="1"/>
  <c r="A1660" i="52" s="1"/>
  <c r="A1661" i="52" s="1"/>
  <c r="A1662" i="52" s="1"/>
  <c r="A1663" i="52" s="1"/>
  <c r="A1664" i="52" s="1"/>
  <c r="A1665" i="52" s="1"/>
  <c r="A1666" i="52" s="1"/>
  <c r="A1667" i="52" s="1"/>
  <c r="A1668" i="52" s="1"/>
  <c r="A1670" i="52"/>
  <c r="A1671" i="52" s="1"/>
  <c r="A1672" i="52" s="1"/>
  <c r="A1673" i="52" s="1"/>
  <c r="A1674" i="52" s="1"/>
  <c r="A1675" i="52" s="1"/>
  <c r="A1676" i="52" s="1"/>
  <c r="A1677" i="52" s="1"/>
  <c r="A1678" i="52" s="1"/>
  <c r="A1679" i="52" s="1"/>
  <c r="A1680" i="52" s="1"/>
  <c r="A1681" i="52" s="1"/>
  <c r="A1682" i="52" s="1"/>
  <c r="A1683" i="52" s="1"/>
  <c r="A1684" i="52" s="1"/>
  <c r="A1686" i="52"/>
  <c r="A1687" i="52" s="1"/>
  <c r="A1688" i="52" s="1"/>
  <c r="A1689" i="52" s="1"/>
  <c r="A1690" i="52" s="1"/>
  <c r="A1691" i="52" s="1"/>
  <c r="A1692" i="52" s="1"/>
  <c r="A1693" i="52" s="1"/>
  <c r="A1694" i="52" s="1"/>
  <c r="A1695" i="52" s="1"/>
  <c r="A1696" i="52" s="1"/>
  <c r="A1697" i="52" s="1"/>
  <c r="A1698" i="52" s="1"/>
  <c r="A1699" i="52" s="1"/>
  <c r="A1700" i="52" s="1"/>
  <c r="A1702" i="52"/>
  <c r="A1703" i="52" s="1"/>
  <c r="A1704" i="52" s="1"/>
  <c r="A1705" i="52" s="1"/>
  <c r="A1706" i="52" s="1"/>
  <c r="A1707" i="52" s="1"/>
  <c r="A1708" i="52" s="1"/>
  <c r="A1709" i="52" s="1"/>
  <c r="A1710" i="52" s="1"/>
  <c r="A1711" i="52" s="1"/>
  <c r="A1712" i="52" s="1"/>
  <c r="A1713" i="52" s="1"/>
  <c r="A1714" i="52" s="1"/>
  <c r="A1715" i="52" s="1"/>
  <c r="A1716" i="52" s="1"/>
  <c r="A1718" i="52"/>
  <c r="A1719" i="52" s="1"/>
  <c r="A1720" i="52" s="1"/>
  <c r="A1721" i="52" s="1"/>
  <c r="A1722" i="52" s="1"/>
  <c r="A1723" i="52" s="1"/>
  <c r="A1724" i="52" s="1"/>
  <c r="A1725" i="52" s="1"/>
  <c r="A1726" i="52" s="1"/>
  <c r="A1727" i="52" s="1"/>
  <c r="A1728" i="52" s="1"/>
  <c r="A1729" i="52" s="1"/>
  <c r="A1730" i="52" s="1"/>
  <c r="A1731" i="52" s="1"/>
  <c r="A1732" i="52" s="1"/>
  <c r="A1734" i="52"/>
  <c r="A1735" i="52" s="1"/>
  <c r="A1736" i="52" s="1"/>
  <c r="A1737" i="52" s="1"/>
  <c r="A1738" i="52" s="1"/>
  <c r="A1739" i="52" s="1"/>
  <c r="A1740" i="52" s="1"/>
  <c r="A1741" i="52" s="1"/>
  <c r="A1742" i="52" s="1"/>
  <c r="A1743" i="52" s="1"/>
  <c r="A1744" i="52" s="1"/>
  <c r="A1745" i="52" s="1"/>
  <c r="A1746" i="52" s="1"/>
  <c r="A1747" i="52" s="1"/>
  <c r="A1748" i="52" s="1"/>
  <c r="A1750" i="52"/>
  <c r="A1751" i="52" s="1"/>
  <c r="A1752" i="52" s="1"/>
  <c r="A1753" i="52" s="1"/>
  <c r="A1754" i="52" s="1"/>
  <c r="A1755" i="52" s="1"/>
  <c r="A1756" i="52" s="1"/>
  <c r="A1757" i="52" s="1"/>
  <c r="A1758" i="52" s="1"/>
  <c r="A1759" i="52" s="1"/>
  <c r="A1760" i="52" s="1"/>
  <c r="A1761" i="52" s="1"/>
  <c r="A1762" i="52" s="1"/>
  <c r="A1763" i="52" s="1"/>
  <c r="A1764" i="52" s="1"/>
  <c r="A1766" i="52"/>
  <c r="A1767" i="52" s="1"/>
  <c r="A1768" i="52" s="1"/>
  <c r="A1769" i="52" s="1"/>
  <c r="A1770" i="52" s="1"/>
  <c r="A1771" i="52" s="1"/>
  <c r="A1772" i="52" s="1"/>
  <c r="A1773" i="52" s="1"/>
  <c r="A1774" i="52" s="1"/>
  <c r="A1775" i="52" s="1"/>
  <c r="A1776" i="52" s="1"/>
  <c r="A1777" i="52" s="1"/>
  <c r="A1778" i="52" s="1"/>
  <c r="A1779" i="52" s="1"/>
  <c r="A1780" i="52" s="1"/>
  <c r="A1782" i="52"/>
  <c r="A1783" i="52" s="1"/>
  <c r="A1784" i="52" s="1"/>
  <c r="A1785" i="52" s="1"/>
  <c r="A1786" i="52" s="1"/>
  <c r="A1787" i="52" s="1"/>
  <c r="A1788" i="52" s="1"/>
  <c r="A1789" i="52" s="1"/>
  <c r="A1790" i="52" s="1"/>
  <c r="A1791" i="52" s="1"/>
  <c r="A1792" i="52" s="1"/>
  <c r="A1793" i="52" s="1"/>
  <c r="A1794" i="52" s="1"/>
  <c r="A1795" i="52" s="1"/>
  <c r="A1796" i="52" s="1"/>
  <c r="A1798" i="52"/>
  <c r="A1799" i="52" s="1"/>
  <c r="A1800" i="52" s="1"/>
  <c r="A1801" i="52" s="1"/>
  <c r="A1802" i="52" s="1"/>
  <c r="A1803" i="52" s="1"/>
  <c r="A1804" i="52" s="1"/>
  <c r="A1805" i="52" s="1"/>
  <c r="A1806" i="52" s="1"/>
  <c r="A1807" i="52" s="1"/>
  <c r="A1808" i="52" s="1"/>
  <c r="A1809" i="52" s="1"/>
  <c r="A1810" i="52" s="1"/>
  <c r="A1811" i="52" s="1"/>
  <c r="A1812" i="52" s="1"/>
  <c r="A1814" i="52"/>
  <c r="A1815" i="52" s="1"/>
  <c r="A1816" i="52" s="1"/>
  <c r="A1817" i="52" s="1"/>
  <c r="A1818" i="52" s="1"/>
  <c r="A1819" i="52" s="1"/>
  <c r="A1820" i="52" s="1"/>
  <c r="A1821" i="52" s="1"/>
  <c r="A1822" i="52" s="1"/>
  <c r="A1823" i="52" s="1"/>
  <c r="A1824" i="52" s="1"/>
  <c r="A1825" i="52" s="1"/>
  <c r="A1826" i="52" s="1"/>
  <c r="A1827" i="52" s="1"/>
  <c r="A1828" i="52" s="1"/>
  <c r="A1830" i="52"/>
  <c r="A1831" i="52" s="1"/>
  <c r="A1832" i="52" s="1"/>
  <c r="A1833" i="52" s="1"/>
  <c r="A1834" i="52" s="1"/>
  <c r="A1835" i="52" s="1"/>
  <c r="A1836" i="52" s="1"/>
  <c r="A1837" i="52" s="1"/>
  <c r="A1838" i="52" s="1"/>
  <c r="A1839" i="52" s="1"/>
  <c r="A1840" i="52" s="1"/>
  <c r="A1841" i="52" s="1"/>
  <c r="A1842" i="52" s="1"/>
  <c r="A1843" i="52" s="1"/>
  <c r="A1844" i="52" s="1"/>
  <c r="A1846" i="52"/>
  <c r="A1847" i="52" s="1"/>
  <c r="A1848" i="52" s="1"/>
  <c r="A1849" i="52" s="1"/>
  <c r="A1850" i="52" s="1"/>
  <c r="A1851" i="52" s="1"/>
  <c r="A1852" i="52" s="1"/>
  <c r="A1853" i="52" s="1"/>
  <c r="A1854" i="52" s="1"/>
  <c r="A1855" i="52" s="1"/>
  <c r="A1856" i="52" s="1"/>
  <c r="A1857" i="52" s="1"/>
  <c r="A1858" i="52" s="1"/>
  <c r="A1859" i="52" s="1"/>
  <c r="A1860" i="52" s="1"/>
  <c r="A1862" i="52"/>
  <c r="A1863" i="52" s="1"/>
  <c r="A1864" i="52" s="1"/>
  <c r="A1865" i="52" s="1"/>
  <c r="A1866" i="52" s="1"/>
  <c r="A1867" i="52" s="1"/>
  <c r="A1868" i="52" s="1"/>
  <c r="A1869" i="52" s="1"/>
  <c r="A1870" i="52" s="1"/>
  <c r="A1871" i="52" s="1"/>
  <c r="A1872" i="52" s="1"/>
  <c r="A1873" i="52" s="1"/>
  <c r="A1874" i="52" s="1"/>
  <c r="A1875" i="52" s="1"/>
  <c r="A1876" i="52" s="1"/>
  <c r="A1878" i="52"/>
  <c r="A1879" i="52" s="1"/>
  <c r="A1880" i="52" s="1"/>
  <c r="A1881" i="52" s="1"/>
  <c r="A1882" i="52" s="1"/>
  <c r="A1883" i="52" s="1"/>
  <c r="A1884" i="52" s="1"/>
  <c r="A1885" i="52" s="1"/>
  <c r="A1886" i="52" s="1"/>
  <c r="A1887" i="52" s="1"/>
  <c r="A1888" i="52" s="1"/>
  <c r="A1889" i="52" s="1"/>
  <c r="A1890" i="52" s="1"/>
  <c r="A1891" i="52" s="1"/>
  <c r="A1892" i="52" s="1"/>
  <c r="A1894" i="52"/>
  <c r="A1895" i="52" s="1"/>
  <c r="A1896" i="52" s="1"/>
  <c r="A1897" i="52" s="1"/>
  <c r="A1898" i="52" s="1"/>
  <c r="A1899" i="52" s="1"/>
  <c r="A1900" i="52" s="1"/>
  <c r="A1901" i="52" s="1"/>
  <c r="A1902" i="52" s="1"/>
  <c r="A1903" i="52" s="1"/>
  <c r="A1904" i="52" s="1"/>
  <c r="A1905" i="52" s="1"/>
  <c r="A1906" i="52" s="1"/>
  <c r="A1907" i="52" s="1"/>
  <c r="A1908" i="52" s="1"/>
  <c r="A1910" i="52"/>
  <c r="A1911" i="52" s="1"/>
  <c r="A1912" i="52" s="1"/>
  <c r="A1913" i="52" s="1"/>
  <c r="A1914" i="52" s="1"/>
  <c r="A1915" i="52" s="1"/>
  <c r="A1916" i="52" s="1"/>
  <c r="A1917" i="52" s="1"/>
  <c r="A1918" i="52" s="1"/>
  <c r="A1919" i="52" s="1"/>
  <c r="A1920" i="52" s="1"/>
  <c r="A1921" i="52" s="1"/>
  <c r="A1922" i="52" s="1"/>
  <c r="A1923" i="52" s="1"/>
  <c r="A1924" i="52" s="1"/>
  <c r="A1926" i="52"/>
  <c r="A1927" i="52" s="1"/>
  <c r="A1928" i="52" s="1"/>
  <c r="A1929" i="52" s="1"/>
  <c r="A1930" i="52" s="1"/>
  <c r="A1931" i="52" s="1"/>
  <c r="A1932" i="52" s="1"/>
  <c r="A1933" i="52" s="1"/>
  <c r="A1934" i="52" s="1"/>
  <c r="A1935" i="52" s="1"/>
  <c r="A1936" i="52" s="1"/>
  <c r="A1937" i="52" s="1"/>
  <c r="A1938" i="52" s="1"/>
  <c r="A1939" i="52" s="1"/>
  <c r="A1940" i="52" s="1"/>
  <c r="A1942" i="52"/>
  <c r="A1943" i="52" s="1"/>
  <c r="A1944" i="52" s="1"/>
  <c r="A1945" i="52" s="1"/>
  <c r="A1946" i="52" s="1"/>
  <c r="A1947" i="52" s="1"/>
  <c r="A1948" i="52" s="1"/>
  <c r="A1949" i="52" s="1"/>
  <c r="A1950" i="52" s="1"/>
  <c r="A1951" i="52" s="1"/>
  <c r="A1952" i="52" s="1"/>
  <c r="A1953" i="52" s="1"/>
  <c r="A1954" i="52" s="1"/>
  <c r="A1955" i="52" s="1"/>
  <c r="A1956" i="52" s="1"/>
  <c r="A1958" i="52"/>
  <c r="A1959" i="52" s="1"/>
  <c r="A1960" i="52" s="1"/>
  <c r="A1961" i="52" s="1"/>
  <c r="A1962" i="52" s="1"/>
  <c r="A1963" i="52" s="1"/>
  <c r="A1964" i="52" s="1"/>
  <c r="A1965" i="52" s="1"/>
  <c r="A1966" i="52" s="1"/>
  <c r="A1967" i="52" s="1"/>
  <c r="A1968" i="52" s="1"/>
  <c r="A1969" i="52" s="1"/>
  <c r="A1970" i="52" s="1"/>
  <c r="A1971" i="52" s="1"/>
  <c r="A1972" i="52" s="1"/>
  <c r="A1974" i="52"/>
  <c r="A1975" i="52" s="1"/>
  <c r="A1976" i="52" s="1"/>
  <c r="A1977" i="52" s="1"/>
  <c r="A1978" i="52" s="1"/>
  <c r="A1979" i="52" s="1"/>
  <c r="A1980" i="52" s="1"/>
  <c r="A1981" i="52" s="1"/>
  <c r="A1982" i="52" s="1"/>
  <c r="A1983" i="52" s="1"/>
  <c r="A1984" i="52" s="1"/>
  <c r="A1985" i="52" s="1"/>
  <c r="A1986" i="52" s="1"/>
  <c r="A1987" i="52" s="1"/>
  <c r="A1988" i="52" s="1"/>
  <c r="A1990" i="52"/>
  <c r="A1991" i="52" s="1"/>
  <c r="A1992" i="52" s="1"/>
  <c r="A1993" i="52" s="1"/>
  <c r="A1994" i="52" s="1"/>
  <c r="A1995" i="52" s="1"/>
  <c r="A1996" i="52" s="1"/>
  <c r="A1997" i="52" s="1"/>
  <c r="A1998" i="52" s="1"/>
  <c r="A1999" i="52" s="1"/>
  <c r="A2000" i="52" s="1"/>
  <c r="A2001" i="52" s="1"/>
  <c r="A2002" i="52" s="1"/>
  <c r="A2003" i="52" s="1"/>
  <c r="A2004" i="52" s="1"/>
  <c r="A2006" i="52"/>
  <c r="A2007" i="52" s="1"/>
  <c r="A2008" i="52" s="1"/>
  <c r="A2009" i="52" s="1"/>
  <c r="A2010" i="52" s="1"/>
  <c r="A2011" i="52" s="1"/>
  <c r="A2012" i="52" s="1"/>
  <c r="A2013" i="52" s="1"/>
  <c r="A2014" i="52" s="1"/>
  <c r="A2015" i="52" s="1"/>
  <c r="A2016" i="52" s="1"/>
  <c r="A2017" i="52" s="1"/>
  <c r="A2018" i="52" s="1"/>
  <c r="A2019" i="52" s="1"/>
  <c r="A2020" i="52" s="1"/>
  <c r="A2022" i="52"/>
  <c r="A2023" i="52" s="1"/>
  <c r="A2024" i="52" s="1"/>
  <c r="A2025" i="52" s="1"/>
  <c r="A2026" i="52" s="1"/>
  <c r="A2027" i="52" s="1"/>
  <c r="A2028" i="52" s="1"/>
  <c r="A2029" i="52" s="1"/>
  <c r="A2030" i="52" s="1"/>
  <c r="A2031" i="52" s="1"/>
  <c r="A2032" i="52" s="1"/>
  <c r="A2033" i="52" s="1"/>
  <c r="A2034" i="52" s="1"/>
  <c r="A2035" i="52" s="1"/>
  <c r="A2036" i="52" s="1"/>
  <c r="A2038" i="52"/>
  <c r="A2039" i="52" s="1"/>
  <c r="A2040" i="52" s="1"/>
  <c r="A2041" i="52" s="1"/>
  <c r="A2042" i="52" s="1"/>
  <c r="A2043" i="52" s="1"/>
  <c r="A2044" i="52" s="1"/>
  <c r="A2045" i="52" s="1"/>
  <c r="A2046" i="52" s="1"/>
  <c r="A2047" i="52" s="1"/>
  <c r="A2048" i="52" s="1"/>
  <c r="A2049" i="52" s="1"/>
  <c r="A2050" i="52" s="1"/>
  <c r="A2051" i="52" s="1"/>
  <c r="A2052" i="52" s="1"/>
  <c r="A2054" i="52"/>
  <c r="A2055" i="52" s="1"/>
  <c r="A2056" i="52" s="1"/>
  <c r="A2057" i="52" s="1"/>
  <c r="A2058" i="52" s="1"/>
  <c r="A2059" i="52" s="1"/>
  <c r="A2060" i="52" s="1"/>
  <c r="A2061" i="52" s="1"/>
  <c r="A2062" i="52" s="1"/>
  <c r="A2063" i="52" s="1"/>
  <c r="A2064" i="52" s="1"/>
  <c r="A2065" i="52" s="1"/>
  <c r="A2066" i="52" s="1"/>
  <c r="A2067" i="52" s="1"/>
  <c r="A2068" i="52" s="1"/>
  <c r="A2070" i="52"/>
  <c r="A2071" i="52" s="1"/>
  <c r="A2072" i="52" s="1"/>
  <c r="A2073" i="52" s="1"/>
  <c r="A2074" i="52" s="1"/>
  <c r="A2075" i="52" s="1"/>
  <c r="A2076" i="52" s="1"/>
  <c r="A2077" i="52" s="1"/>
  <c r="A2078" i="52" s="1"/>
  <c r="A2079" i="52" s="1"/>
  <c r="A2080" i="52" s="1"/>
  <c r="A2081" i="52" s="1"/>
  <c r="A2082" i="52" s="1"/>
  <c r="A2083" i="52" s="1"/>
  <c r="A2084" i="52" s="1"/>
  <c r="A2086" i="52"/>
  <c r="A2087" i="52" s="1"/>
  <c r="A2088" i="52" s="1"/>
  <c r="A2089" i="52" s="1"/>
  <c r="A2090" i="52" s="1"/>
  <c r="A2091" i="52" s="1"/>
  <c r="A2092" i="52" s="1"/>
  <c r="A2093" i="52" s="1"/>
  <c r="A2094" i="52" s="1"/>
  <c r="A2095" i="52" s="1"/>
  <c r="A2096" i="52" s="1"/>
  <c r="A2097" i="52" s="1"/>
  <c r="A2098" i="52" s="1"/>
  <c r="A2099" i="52" s="1"/>
  <c r="A2100" i="52" s="1"/>
  <c r="A2102" i="52"/>
  <c r="A2103" i="52" s="1"/>
  <c r="A2104" i="52" s="1"/>
  <c r="A2105" i="52" s="1"/>
  <c r="A2106" i="52" s="1"/>
  <c r="A2107" i="52" s="1"/>
  <c r="A2108" i="52" s="1"/>
  <c r="A2109" i="52" s="1"/>
  <c r="A2110" i="52" s="1"/>
  <c r="A2111" i="52" s="1"/>
  <c r="A2112" i="52" s="1"/>
  <c r="A2113" i="52" s="1"/>
  <c r="A2114" i="52" s="1"/>
  <c r="A2115" i="52" s="1"/>
  <c r="A2116" i="52" s="1"/>
  <c r="A2118" i="52"/>
  <c r="A2119" i="52" s="1"/>
  <c r="A2120" i="52" s="1"/>
  <c r="A2121" i="52" s="1"/>
  <c r="A2122" i="52" s="1"/>
  <c r="A2123" i="52" s="1"/>
  <c r="A2124" i="52" s="1"/>
  <c r="A2125" i="52" s="1"/>
  <c r="A2126" i="52" s="1"/>
  <c r="A2127" i="52" s="1"/>
  <c r="A2128" i="52" s="1"/>
  <c r="A2129" i="52" s="1"/>
  <c r="A2130" i="52" s="1"/>
  <c r="A2131" i="52" s="1"/>
  <c r="A2132" i="52" s="1"/>
  <c r="A2134" i="52"/>
  <c r="A2135" i="52" s="1"/>
  <c r="A2136" i="52" s="1"/>
  <c r="A2137" i="52" s="1"/>
  <c r="A2138" i="52" s="1"/>
  <c r="A2139" i="52" s="1"/>
  <c r="A2140" i="52" s="1"/>
  <c r="A2141" i="52" s="1"/>
  <c r="A2142" i="52" s="1"/>
  <c r="A2143" i="52" s="1"/>
  <c r="A2144" i="52" s="1"/>
  <c r="A2145" i="52" s="1"/>
  <c r="A2146" i="52" s="1"/>
  <c r="A2147" i="52" s="1"/>
  <c r="A2148" i="52" s="1"/>
  <c r="A2150" i="52"/>
  <c r="A2151" i="52" s="1"/>
  <c r="A2152" i="52" s="1"/>
  <c r="A2153" i="52" s="1"/>
  <c r="A2154" i="52" s="1"/>
  <c r="A2155" i="52" s="1"/>
  <c r="A2156" i="52" s="1"/>
  <c r="A2157" i="52" s="1"/>
  <c r="A2158" i="52" s="1"/>
  <c r="A2159" i="52" s="1"/>
  <c r="A2160" i="52" s="1"/>
  <c r="A2161" i="52" s="1"/>
  <c r="A2162" i="52" s="1"/>
  <c r="A2163" i="52" s="1"/>
  <c r="A2164" i="52" s="1"/>
  <c r="A2166" i="52"/>
  <c r="A2167" i="52" s="1"/>
  <c r="A2168" i="52" s="1"/>
  <c r="A2169" i="52" s="1"/>
  <c r="A2170" i="52" s="1"/>
  <c r="A2171" i="52" s="1"/>
  <c r="A2172" i="52" s="1"/>
  <c r="A2173" i="52" s="1"/>
  <c r="A2174" i="52" s="1"/>
  <c r="A2175" i="52" s="1"/>
  <c r="A2176" i="52" s="1"/>
  <c r="A2177" i="52" s="1"/>
  <c r="A2178" i="52" s="1"/>
  <c r="A2179" i="52" s="1"/>
  <c r="A2180" i="52" s="1"/>
  <c r="A2182" i="52"/>
  <c r="A2183" i="52" s="1"/>
  <c r="A2184" i="52" s="1"/>
  <c r="A2185" i="52" s="1"/>
  <c r="A2186" i="52" s="1"/>
  <c r="A2187" i="52" s="1"/>
  <c r="A2188" i="52" s="1"/>
  <c r="A2189" i="52" s="1"/>
  <c r="A2190" i="52" s="1"/>
  <c r="A2191" i="52" s="1"/>
  <c r="A2192" i="52" s="1"/>
  <c r="A2193" i="52" s="1"/>
  <c r="A2194" i="52" s="1"/>
  <c r="A2195" i="52" s="1"/>
  <c r="A2196" i="52" s="1"/>
  <c r="A2198" i="52"/>
  <c r="A2199" i="52" s="1"/>
  <c r="A2200" i="52" s="1"/>
  <c r="A2201" i="52" s="1"/>
  <c r="A2202" i="52" s="1"/>
  <c r="A2203" i="52" s="1"/>
  <c r="A2204" i="52" s="1"/>
  <c r="A2205" i="52" s="1"/>
  <c r="A2206" i="52" s="1"/>
  <c r="A2207" i="52" s="1"/>
  <c r="A2208" i="52" s="1"/>
  <c r="A2209" i="52" s="1"/>
  <c r="A2210" i="52" s="1"/>
  <c r="A2211" i="52" s="1"/>
  <c r="A2212" i="52" s="1"/>
  <c r="A2214" i="52"/>
  <c r="A2215" i="52" s="1"/>
  <c r="A2216" i="52" s="1"/>
  <c r="A2217" i="52" s="1"/>
  <c r="A2218" i="52" s="1"/>
  <c r="A2219" i="52" s="1"/>
  <c r="A2220" i="52" s="1"/>
  <c r="A2221" i="52" s="1"/>
  <c r="A2222" i="52" s="1"/>
  <c r="A2223" i="52" s="1"/>
  <c r="A2224" i="52" s="1"/>
  <c r="A2225" i="52" s="1"/>
  <c r="A2226" i="52" s="1"/>
  <c r="A2227" i="52" s="1"/>
  <c r="A2228" i="52" s="1"/>
  <c r="A2230" i="52"/>
  <c r="A2231" i="52" s="1"/>
  <c r="A2232" i="52" s="1"/>
  <c r="A2233" i="52" s="1"/>
  <c r="A2234" i="52" s="1"/>
  <c r="A2235" i="52" s="1"/>
  <c r="A2236" i="52" s="1"/>
  <c r="A2237" i="52" s="1"/>
  <c r="A2238" i="52" s="1"/>
  <c r="A2239" i="52" s="1"/>
  <c r="A2240" i="52" s="1"/>
  <c r="A2241" i="52" s="1"/>
  <c r="A2242" i="52" s="1"/>
  <c r="A2243" i="52" s="1"/>
  <c r="A2244" i="52" s="1"/>
  <c r="A2246" i="52"/>
  <c r="A2247" i="52" s="1"/>
  <c r="A2248" i="52" s="1"/>
  <c r="A2249" i="52" s="1"/>
  <c r="A2250" i="52" s="1"/>
  <c r="A2251" i="52" s="1"/>
  <c r="A2252" i="52" s="1"/>
  <c r="A2253" i="52" s="1"/>
  <c r="A2254" i="52" s="1"/>
  <c r="A2255" i="52" s="1"/>
  <c r="A2256" i="52" s="1"/>
  <c r="A2257" i="52" s="1"/>
  <c r="A2258" i="52" s="1"/>
  <c r="A2259" i="52" s="1"/>
  <c r="A2260" i="52" s="1"/>
  <c r="A2262" i="52"/>
  <c r="A2263" i="52" s="1"/>
  <c r="A2264" i="52" s="1"/>
  <c r="A2265" i="52" s="1"/>
  <c r="A2266" i="52" s="1"/>
  <c r="A2267" i="52" s="1"/>
  <c r="A2268" i="52" s="1"/>
  <c r="A2269" i="52" s="1"/>
  <c r="A2270" i="52" s="1"/>
  <c r="A2271" i="52" s="1"/>
  <c r="A2272" i="52" s="1"/>
  <c r="A2273" i="52" s="1"/>
  <c r="A2274" i="52" s="1"/>
  <c r="A2275" i="52" s="1"/>
  <c r="A2276" i="52" s="1"/>
  <c r="A2278" i="52"/>
  <c r="A2279" i="52" s="1"/>
  <c r="A2280" i="52" s="1"/>
  <c r="A2281" i="52" s="1"/>
  <c r="A2282" i="52" s="1"/>
  <c r="A2283" i="52" s="1"/>
  <c r="A2284" i="52" s="1"/>
  <c r="A2285" i="52" s="1"/>
  <c r="A2286" i="52" s="1"/>
  <c r="A2287" i="52" s="1"/>
  <c r="A2288" i="52" s="1"/>
  <c r="A2289" i="52" s="1"/>
  <c r="A2290" i="52" s="1"/>
  <c r="A2291" i="52" s="1"/>
  <c r="A2292" i="52" s="1"/>
  <c r="A2294" i="52"/>
  <c r="A2295" i="52" s="1"/>
  <c r="A2296" i="52" s="1"/>
  <c r="A2297" i="52" s="1"/>
  <c r="A2298" i="52" s="1"/>
  <c r="A2299" i="52" s="1"/>
  <c r="A2300" i="52" s="1"/>
  <c r="A2301" i="52" s="1"/>
  <c r="A2302" i="52" s="1"/>
  <c r="A2303" i="52" s="1"/>
  <c r="A2304" i="52" s="1"/>
  <c r="A2305" i="52" s="1"/>
  <c r="A2306" i="52" s="1"/>
  <c r="A2307" i="52" s="1"/>
  <c r="A2308" i="52" s="1"/>
  <c r="A2310" i="52"/>
  <c r="A2311" i="52" s="1"/>
  <c r="A2312" i="52" s="1"/>
  <c r="A2313" i="52" s="1"/>
  <c r="A2314" i="52" s="1"/>
  <c r="A2315" i="52" s="1"/>
  <c r="A2316" i="52" s="1"/>
  <c r="A2317" i="52" s="1"/>
  <c r="A2318" i="52" s="1"/>
  <c r="A2319" i="52" s="1"/>
  <c r="A2320" i="52" s="1"/>
  <c r="A2321" i="52" s="1"/>
  <c r="A2322" i="52" s="1"/>
  <c r="A2323" i="52" s="1"/>
  <c r="A2324" i="52" s="1"/>
  <c r="A2326" i="52"/>
  <c r="A2327" i="52" s="1"/>
  <c r="A2328" i="52" s="1"/>
  <c r="A2329" i="52" s="1"/>
  <c r="A2330" i="52" s="1"/>
  <c r="A2331" i="52" s="1"/>
  <c r="A2332" i="52" s="1"/>
  <c r="A2333" i="52" s="1"/>
  <c r="A2334" i="52" s="1"/>
  <c r="A2335" i="52" s="1"/>
  <c r="A2336" i="52" s="1"/>
  <c r="A2337" i="52" s="1"/>
  <c r="A2338" i="52" s="1"/>
  <c r="A2339" i="52" s="1"/>
  <c r="A2340" i="52" s="1"/>
  <c r="A2342" i="52"/>
  <c r="A2343" i="52" s="1"/>
  <c r="A2344" i="52" s="1"/>
  <c r="A2345" i="52" s="1"/>
  <c r="A2346" i="52" s="1"/>
  <c r="A2347" i="52" s="1"/>
  <c r="A2348" i="52" s="1"/>
  <c r="A2349" i="52" s="1"/>
  <c r="A2350" i="52" s="1"/>
  <c r="A2351" i="52" s="1"/>
  <c r="A2352" i="52" s="1"/>
  <c r="A2353" i="52" s="1"/>
  <c r="A2354" i="52" s="1"/>
  <c r="A2355" i="52" s="1"/>
  <c r="A2356" i="52" s="1"/>
  <c r="A2358" i="52"/>
  <c r="A2359" i="52" s="1"/>
  <c r="A2360" i="52" s="1"/>
  <c r="A2361" i="52" s="1"/>
  <c r="A2362" i="52" s="1"/>
  <c r="A2363" i="52" s="1"/>
  <c r="A2364" i="52" s="1"/>
  <c r="A2365" i="52" s="1"/>
  <c r="A2366" i="52" s="1"/>
  <c r="A2367" i="52" s="1"/>
  <c r="A2368" i="52" s="1"/>
  <c r="A2369" i="52" s="1"/>
  <c r="A2370" i="52" s="1"/>
  <c r="A2371" i="52" s="1"/>
  <c r="A2372" i="52" s="1"/>
  <c r="A2374" i="52"/>
  <c r="A2375" i="52" s="1"/>
  <c r="A2376" i="52" s="1"/>
  <c r="A2377" i="52" s="1"/>
  <c r="A2378" i="52" s="1"/>
  <c r="A2379" i="52" s="1"/>
  <c r="A2380" i="52" s="1"/>
  <c r="A2381" i="52" s="1"/>
  <c r="A2382" i="52" s="1"/>
  <c r="A2383" i="52" s="1"/>
  <c r="A2384" i="52" s="1"/>
  <c r="A2385" i="52" s="1"/>
  <c r="A2386" i="52" s="1"/>
  <c r="A2387" i="52" s="1"/>
  <c r="A2388" i="52" s="1"/>
  <c r="A2390" i="52"/>
  <c r="A2391" i="52" s="1"/>
  <c r="A2392" i="52" s="1"/>
  <c r="A2393" i="52" s="1"/>
  <c r="A2394" i="52" s="1"/>
  <c r="A2395" i="52" s="1"/>
  <c r="A2396" i="52" s="1"/>
  <c r="A2397" i="52" s="1"/>
  <c r="A2398" i="52" s="1"/>
  <c r="A2399" i="52" s="1"/>
  <c r="A2400" i="52" s="1"/>
  <c r="A2401" i="52" s="1"/>
  <c r="A2402" i="52" s="1"/>
  <c r="A2403" i="52" s="1"/>
  <c r="A2404" i="52" s="1"/>
  <c r="A2406" i="52"/>
  <c r="A2407" i="52" s="1"/>
  <c r="A2408" i="52" s="1"/>
  <c r="A2409" i="52" s="1"/>
  <c r="A2410" i="52" s="1"/>
  <c r="A2411" i="52" s="1"/>
  <c r="A2412" i="52" s="1"/>
  <c r="A2413" i="52" s="1"/>
  <c r="A2414" i="52" s="1"/>
  <c r="A2415" i="52" s="1"/>
  <c r="A2416" i="52" s="1"/>
  <c r="A2417" i="52" s="1"/>
  <c r="A2418" i="52" s="1"/>
  <c r="A2419" i="52" s="1"/>
  <c r="A2420" i="52" s="1"/>
  <c r="A2422" i="52"/>
  <c r="A2423" i="52" s="1"/>
  <c r="A2424" i="52" s="1"/>
  <c r="A2425" i="52" s="1"/>
  <c r="A2426" i="52" s="1"/>
  <c r="A2427" i="52" s="1"/>
  <c r="A2428" i="52" s="1"/>
  <c r="A2429" i="52" s="1"/>
  <c r="A2430" i="52" s="1"/>
  <c r="A2431" i="52" s="1"/>
  <c r="A2432" i="52" s="1"/>
  <c r="A2433" i="52" s="1"/>
  <c r="A2434" i="52" s="1"/>
  <c r="A2435" i="52" s="1"/>
  <c r="A2436" i="52" s="1"/>
  <c r="A2438" i="52"/>
  <c r="A2439" i="52" s="1"/>
  <c r="A2440" i="52" s="1"/>
  <c r="A2441" i="52" s="1"/>
  <c r="A2442" i="52" s="1"/>
  <c r="A2443" i="52" s="1"/>
  <c r="A2444" i="52" s="1"/>
  <c r="A2445" i="52" s="1"/>
  <c r="A2446" i="52" s="1"/>
  <c r="A2447" i="52" s="1"/>
  <c r="A2448" i="52" s="1"/>
  <c r="A2449" i="52" s="1"/>
  <c r="A2450" i="52" s="1"/>
  <c r="A2451" i="52" s="1"/>
  <c r="A2452" i="52" s="1"/>
  <c r="A2454" i="52"/>
  <c r="A2455" i="52" s="1"/>
  <c r="A2456" i="52" s="1"/>
  <c r="A2457" i="52" s="1"/>
  <c r="A2458" i="52" s="1"/>
  <c r="A2459" i="52" s="1"/>
  <c r="A2460" i="52" s="1"/>
  <c r="A2461" i="52" s="1"/>
  <c r="A2462" i="52" s="1"/>
  <c r="A2463" i="52" s="1"/>
  <c r="A2464" i="52" s="1"/>
  <c r="A2465" i="52" s="1"/>
  <c r="A2466" i="52" s="1"/>
  <c r="A2467" i="52" s="1"/>
  <c r="A2468" i="52" s="1"/>
  <c r="A2470" i="52"/>
  <c r="A2471" i="52" s="1"/>
  <c r="A2472" i="52" s="1"/>
  <c r="A2473" i="52" s="1"/>
  <c r="A2474" i="52" s="1"/>
  <c r="A2475" i="52" s="1"/>
  <c r="A2476" i="52" s="1"/>
  <c r="A2477" i="52" s="1"/>
  <c r="A2478" i="52" s="1"/>
  <c r="A2479" i="52" s="1"/>
  <c r="A2480" i="52" s="1"/>
  <c r="A2481" i="52" s="1"/>
  <c r="A2482" i="52" s="1"/>
  <c r="A2483" i="52" s="1"/>
  <c r="A2484" i="52" s="1"/>
  <c r="A2486" i="52"/>
  <c r="A2487" i="52" s="1"/>
  <c r="A2488" i="52" s="1"/>
  <c r="A2489" i="52" s="1"/>
  <c r="A2490" i="52" s="1"/>
  <c r="A2491" i="52" s="1"/>
  <c r="A2492" i="52" s="1"/>
  <c r="A2493" i="52" s="1"/>
  <c r="A2494" i="52" s="1"/>
  <c r="A2495" i="52" s="1"/>
  <c r="A2496" i="52" s="1"/>
  <c r="A2497" i="52" s="1"/>
  <c r="A2498" i="52" s="1"/>
  <c r="A2499" i="52" s="1"/>
  <c r="A2500" i="52" s="1"/>
  <c r="A2502" i="52"/>
  <c r="A2503" i="52" s="1"/>
  <c r="A2504" i="52" s="1"/>
  <c r="A2505" i="52" s="1"/>
  <c r="A2506" i="52" s="1"/>
  <c r="A2507" i="52" s="1"/>
  <c r="A2508" i="52" s="1"/>
  <c r="A2509" i="52" s="1"/>
  <c r="A2510" i="52" s="1"/>
  <c r="A2511" i="52" s="1"/>
  <c r="A2512" i="52" s="1"/>
  <c r="A2513" i="52" s="1"/>
  <c r="A2514" i="52" s="1"/>
  <c r="A2515" i="52" s="1"/>
  <c r="A2516" i="52" s="1"/>
  <c r="A2518" i="52"/>
  <c r="A2519" i="52" s="1"/>
  <c r="A2520" i="52" s="1"/>
  <c r="A2521" i="52" s="1"/>
  <c r="A2522" i="52" s="1"/>
  <c r="A2523" i="52" s="1"/>
  <c r="A2524" i="52" s="1"/>
  <c r="A2525" i="52" s="1"/>
  <c r="A2526" i="52" s="1"/>
  <c r="A2527" i="52" s="1"/>
  <c r="A2528" i="52" s="1"/>
  <c r="A2529" i="52" s="1"/>
  <c r="A2530" i="52" s="1"/>
  <c r="A2531" i="52" s="1"/>
  <c r="A2532" i="52" s="1"/>
  <c r="A2534" i="52"/>
  <c r="A2535" i="52" s="1"/>
  <c r="A2536" i="52" s="1"/>
  <c r="A2537" i="52" s="1"/>
  <c r="A2538" i="52" s="1"/>
  <c r="A2539" i="52" s="1"/>
  <c r="A2540" i="52" s="1"/>
  <c r="A2541" i="52" s="1"/>
  <c r="A2542" i="52" s="1"/>
  <c r="A2543" i="52" s="1"/>
  <c r="A2544" i="52" s="1"/>
  <c r="A2545" i="52" s="1"/>
  <c r="A2546" i="52" s="1"/>
  <c r="A2547" i="52" s="1"/>
  <c r="A2548" i="52" s="1"/>
  <c r="A2550" i="52"/>
  <c r="A2551" i="52" s="1"/>
  <c r="A2552" i="52" s="1"/>
  <c r="A2553" i="52" s="1"/>
  <c r="A2554" i="52" s="1"/>
  <c r="A2555" i="52" s="1"/>
  <c r="A2556" i="52" s="1"/>
  <c r="A2557" i="52" s="1"/>
  <c r="A2558" i="52" s="1"/>
  <c r="A2559" i="52" s="1"/>
  <c r="A2560" i="52" s="1"/>
  <c r="A2561" i="52" s="1"/>
  <c r="A2562" i="52" s="1"/>
  <c r="A2563" i="52" s="1"/>
  <c r="A2564" i="52" s="1"/>
  <c r="A2566" i="52"/>
  <c r="A2567" i="52" s="1"/>
  <c r="A2568" i="52" s="1"/>
  <c r="A2569" i="52" s="1"/>
  <c r="A2570" i="52" s="1"/>
  <c r="A2571" i="52" s="1"/>
  <c r="A2572" i="52" s="1"/>
  <c r="A2573" i="52" s="1"/>
  <c r="A2574" i="52" s="1"/>
  <c r="A2575" i="52" s="1"/>
  <c r="A2576" i="52" s="1"/>
  <c r="A2577" i="52" s="1"/>
  <c r="A2578" i="52" s="1"/>
  <c r="A2579" i="52" s="1"/>
  <c r="A2580" i="52" s="1"/>
  <c r="A2582" i="52"/>
  <c r="A2583" i="52" s="1"/>
  <c r="A2584" i="52" s="1"/>
  <c r="A2585" i="52" s="1"/>
  <c r="A2586" i="52" s="1"/>
  <c r="A2587" i="52" s="1"/>
  <c r="A2588" i="52" s="1"/>
  <c r="A2589" i="52" s="1"/>
  <c r="A2590" i="52" s="1"/>
  <c r="A2591" i="52" s="1"/>
  <c r="A2592" i="52" s="1"/>
  <c r="A2593" i="52" s="1"/>
  <c r="A2594" i="52" s="1"/>
  <c r="A2595" i="52" s="1"/>
  <c r="A2596" i="52" s="1"/>
  <c r="A2598" i="52"/>
  <c r="A2599" i="52" s="1"/>
  <c r="A2600" i="52" s="1"/>
  <c r="A2601" i="52" s="1"/>
  <c r="A2602" i="52" s="1"/>
  <c r="A2603" i="52" s="1"/>
  <c r="A2604" i="52" s="1"/>
  <c r="A2605" i="52" s="1"/>
  <c r="A2606" i="52" s="1"/>
  <c r="A2607" i="52" s="1"/>
  <c r="A2608" i="52" s="1"/>
  <c r="A2609" i="52" s="1"/>
  <c r="A2610" i="52" s="1"/>
  <c r="A2611" i="52" s="1"/>
  <c r="A2612" i="52" s="1"/>
  <c r="A2614" i="52"/>
  <c r="A2615" i="52" s="1"/>
  <c r="A2616" i="52" s="1"/>
  <c r="A2617" i="52" s="1"/>
  <c r="A2618" i="52" s="1"/>
  <c r="A2619" i="52" s="1"/>
  <c r="A2620" i="52" s="1"/>
  <c r="A2621" i="52" s="1"/>
  <c r="A2622" i="52" s="1"/>
  <c r="A2623" i="52" s="1"/>
  <c r="A2624" i="52" s="1"/>
  <c r="A2625" i="52" s="1"/>
  <c r="A2626" i="52" s="1"/>
  <c r="A2627" i="52" s="1"/>
  <c r="A2628" i="52" s="1"/>
  <c r="A2630" i="52"/>
  <c r="A2631" i="52" s="1"/>
  <c r="A2632" i="52" s="1"/>
  <c r="A2633" i="52" s="1"/>
  <c r="A2634" i="52" s="1"/>
  <c r="A2635" i="52" s="1"/>
  <c r="A2636" i="52" s="1"/>
  <c r="A2637" i="52" s="1"/>
  <c r="A2638" i="52" s="1"/>
  <c r="A2639" i="52" s="1"/>
  <c r="A2640" i="52" s="1"/>
  <c r="A2641" i="52" s="1"/>
  <c r="A2642" i="52" s="1"/>
  <c r="A2643" i="52" s="1"/>
  <c r="A2644" i="52" s="1"/>
  <c r="A2646" i="52"/>
  <c r="A2647" i="52" s="1"/>
  <c r="A2648" i="52" s="1"/>
  <c r="A2649" i="52" s="1"/>
  <c r="A2650" i="52" s="1"/>
  <c r="A2651" i="52" s="1"/>
  <c r="A2652" i="52" s="1"/>
  <c r="A2653" i="52" s="1"/>
  <c r="A2654" i="52" s="1"/>
  <c r="A2655" i="52" s="1"/>
  <c r="A2656" i="52" s="1"/>
  <c r="A2657" i="52" s="1"/>
  <c r="A2658" i="52" s="1"/>
  <c r="A2659" i="52" s="1"/>
  <c r="A2660" i="52" s="1"/>
  <c r="A2662" i="52"/>
  <c r="A2663" i="52" s="1"/>
  <c r="A2664" i="52" s="1"/>
  <c r="A2665" i="52" s="1"/>
  <c r="A2666" i="52" s="1"/>
  <c r="A2667" i="52" s="1"/>
  <c r="A2668" i="52" s="1"/>
  <c r="A2669" i="52" s="1"/>
  <c r="A2670" i="52" s="1"/>
  <c r="A2671" i="52" s="1"/>
  <c r="A2672" i="52" s="1"/>
  <c r="A2673" i="52" s="1"/>
  <c r="A2674" i="52" s="1"/>
  <c r="A2675" i="52" s="1"/>
  <c r="A2676" i="52" s="1"/>
  <c r="A2678" i="52"/>
  <c r="A2679" i="52" s="1"/>
  <c r="A2680" i="52" s="1"/>
  <c r="A2681" i="52" s="1"/>
  <c r="A2682" i="52" s="1"/>
  <c r="A2683" i="52" s="1"/>
  <c r="A2684" i="52" s="1"/>
  <c r="A2685" i="52" s="1"/>
  <c r="A2686" i="52" s="1"/>
  <c r="A2687" i="52" s="1"/>
  <c r="A2688" i="52" s="1"/>
  <c r="A2689" i="52" s="1"/>
  <c r="A2690" i="52" s="1"/>
  <c r="A2691" i="52" s="1"/>
  <c r="A2692" i="52" s="1"/>
  <c r="A2694" i="52"/>
  <c r="A2695" i="52" s="1"/>
  <c r="A2696" i="52" s="1"/>
  <c r="A2697" i="52" s="1"/>
  <c r="A2698" i="52" s="1"/>
  <c r="A2699" i="52" s="1"/>
  <c r="A2700" i="52" s="1"/>
  <c r="A2701" i="52" s="1"/>
  <c r="A2702" i="52" s="1"/>
  <c r="A2703" i="52" s="1"/>
  <c r="A2704" i="52" s="1"/>
  <c r="A2705" i="52" s="1"/>
  <c r="A2706" i="52" s="1"/>
  <c r="A2707" i="52" s="1"/>
  <c r="A2708" i="52" s="1"/>
  <c r="A2710" i="52"/>
  <c r="A2711" i="52" s="1"/>
  <c r="A2712" i="52" s="1"/>
  <c r="A2713" i="52" s="1"/>
  <c r="A6" i="52"/>
  <c r="A7" i="52" s="1"/>
  <c r="A8" i="52" s="1"/>
  <c r="A9" i="52" s="1"/>
  <c r="A10" i="52" s="1"/>
  <c r="A11" i="52" s="1"/>
  <c r="A12" i="52" s="1"/>
  <c r="A13" i="52" s="1"/>
  <c r="A14" i="52" s="1"/>
  <c r="A15" i="52" s="1"/>
  <c r="A16" i="52" s="1"/>
  <c r="A17" i="52" s="1"/>
  <c r="A18" i="52" s="1"/>
  <c r="A19" i="52" s="1"/>
  <c r="A20" i="52" s="1"/>
  <c r="J11" i="60" l="1"/>
  <c r="J17" i="60"/>
  <c r="J15" i="60"/>
  <c r="J16" i="60"/>
  <c r="J7" i="60"/>
  <c r="J19" i="60"/>
  <c r="J23" i="60"/>
  <c r="B16" i="38" s="1"/>
  <c r="C16" i="38" s="1"/>
  <c r="J14" i="60"/>
  <c r="J18" i="60"/>
  <c r="M20" i="40"/>
  <c r="M45" i="40"/>
  <c r="M41" i="40"/>
  <c r="M37" i="40"/>
  <c r="M33" i="40"/>
  <c r="M29" i="40"/>
  <c r="N25" i="40"/>
  <c r="M21" i="40"/>
  <c r="N79" i="40"/>
  <c r="N75" i="40"/>
  <c r="N71" i="40"/>
  <c r="N67" i="40"/>
  <c r="N63" i="40"/>
  <c r="N59" i="40"/>
  <c r="N55" i="40"/>
  <c r="N51" i="40"/>
  <c r="N48" i="40"/>
  <c r="M44" i="40"/>
  <c r="N40" i="40"/>
  <c r="N36" i="40"/>
  <c r="M32" i="40"/>
  <c r="N28" i="40"/>
  <c r="N24" i="40"/>
  <c r="M82" i="40"/>
  <c r="M78" i="40"/>
  <c r="M74" i="40"/>
  <c r="N70" i="40"/>
  <c r="M66" i="40"/>
  <c r="N62" i="40"/>
  <c r="M58" i="40"/>
  <c r="N54" i="40"/>
  <c r="N50" i="40"/>
  <c r="M47" i="40"/>
  <c r="M43" i="40"/>
  <c r="M39" i="40"/>
  <c r="M35" i="40"/>
  <c r="M31" i="40"/>
  <c r="E27" i="40"/>
  <c r="M23" i="40"/>
  <c r="M77" i="40"/>
  <c r="M73" i="40"/>
  <c r="M69" i="40"/>
  <c r="M65" i="40"/>
  <c r="M61" i="40"/>
  <c r="M57" i="40"/>
  <c r="M53" i="40"/>
  <c r="M49" i="40"/>
  <c r="N46" i="40"/>
  <c r="N42" i="40"/>
  <c r="M38" i="40"/>
  <c r="N34" i="40"/>
  <c r="N30" i="40"/>
  <c r="N26" i="40"/>
  <c r="N22" i="40"/>
  <c r="M80" i="40"/>
  <c r="M76" i="40"/>
  <c r="N72" i="40"/>
  <c r="M68" i="40"/>
  <c r="N64" i="40"/>
  <c r="M60" i="40"/>
  <c r="N56" i="40"/>
  <c r="N52" i="40"/>
  <c r="C81" i="40"/>
  <c r="F81" i="40"/>
  <c r="I76" i="40"/>
  <c r="I68" i="40"/>
  <c r="I60" i="40"/>
  <c r="K52" i="40"/>
  <c r="M72" i="40"/>
  <c r="M70" i="40"/>
  <c r="M64" i="40"/>
  <c r="M62" i="40"/>
  <c r="M56" i="40"/>
  <c r="M54" i="40"/>
  <c r="M52" i="40"/>
  <c r="M50" i="40"/>
  <c r="M48" i="40"/>
  <c r="M46" i="40"/>
  <c r="M42" i="40"/>
  <c r="M40" i="40"/>
  <c r="M36" i="40"/>
  <c r="M34" i="40"/>
  <c r="M30" i="40"/>
  <c r="M28" i="40"/>
  <c r="M26" i="40"/>
  <c r="M24" i="40"/>
  <c r="M22" i="40"/>
  <c r="G38" i="40"/>
  <c r="G80" i="40"/>
  <c r="E76" i="40"/>
  <c r="E68" i="40"/>
  <c r="E60" i="40"/>
  <c r="K20" i="40"/>
  <c r="L80" i="40"/>
  <c r="C75" i="40"/>
  <c r="C67" i="40"/>
  <c r="C59" i="40"/>
  <c r="G46" i="40"/>
  <c r="N81" i="40"/>
  <c r="N77" i="40"/>
  <c r="N73" i="40"/>
  <c r="N69" i="40"/>
  <c r="N65" i="40"/>
  <c r="N61" i="40"/>
  <c r="N57" i="40"/>
  <c r="N53" i="40"/>
  <c r="N49" i="40"/>
  <c r="N47" i="40"/>
  <c r="N45" i="40"/>
  <c r="N43" i="40"/>
  <c r="N41" i="40"/>
  <c r="N39" i="40"/>
  <c r="N37" i="40"/>
  <c r="N35" i="40"/>
  <c r="N33" i="40"/>
  <c r="N31" i="40"/>
  <c r="N29" i="40"/>
  <c r="N27" i="40"/>
  <c r="N23" i="40"/>
  <c r="N21" i="40"/>
  <c r="D20" i="40"/>
  <c r="I25" i="40"/>
  <c r="C79" i="40"/>
  <c r="K75" i="40"/>
  <c r="C71" i="40"/>
  <c r="K67" i="40"/>
  <c r="C63" i="40"/>
  <c r="K59" i="40"/>
  <c r="C55" i="40"/>
  <c r="E51" i="40"/>
  <c r="G20" i="40"/>
  <c r="H80" i="40"/>
  <c r="G73" i="40"/>
  <c r="G65" i="40"/>
  <c r="G57" i="40"/>
  <c r="I33" i="40"/>
  <c r="N20" i="40"/>
  <c r="M81" i="40"/>
  <c r="M79" i="40"/>
  <c r="M75" i="40"/>
  <c r="M71" i="40"/>
  <c r="M67" i="40"/>
  <c r="M63" i="40"/>
  <c r="M59" i="40"/>
  <c r="M55" i="40"/>
  <c r="M51" i="40"/>
  <c r="M27" i="40"/>
  <c r="M25" i="40"/>
  <c r="K44" i="40"/>
  <c r="C32" i="40"/>
  <c r="E82" i="40"/>
  <c r="E78" i="40"/>
  <c r="I74" i="40"/>
  <c r="I66" i="40"/>
  <c r="I58" i="40"/>
  <c r="J81" i="40"/>
  <c r="K79" i="40"/>
  <c r="K71" i="40"/>
  <c r="K63" i="40"/>
  <c r="K55" i="40"/>
  <c r="N82" i="40"/>
  <c r="N80" i="40"/>
  <c r="N78" i="40"/>
  <c r="N76" i="40"/>
  <c r="N74" i="40"/>
  <c r="N68" i="40"/>
  <c r="N66" i="40"/>
  <c r="N60" i="40"/>
  <c r="N58" i="40"/>
  <c r="N44" i="40"/>
  <c r="N38" i="40"/>
  <c r="N32" i="40"/>
  <c r="F47" i="40"/>
  <c r="J47" i="40"/>
  <c r="C47" i="40"/>
  <c r="G47" i="40"/>
  <c r="K47" i="40"/>
  <c r="D47" i="40"/>
  <c r="H47" i="40"/>
  <c r="L47" i="40"/>
  <c r="E47" i="40"/>
  <c r="I47" i="40"/>
  <c r="F43" i="40"/>
  <c r="J43" i="40"/>
  <c r="C43" i="40"/>
  <c r="G43" i="40"/>
  <c r="K43" i="40"/>
  <c r="D43" i="40"/>
  <c r="H43" i="40"/>
  <c r="L43" i="40"/>
  <c r="I43" i="40"/>
  <c r="F39" i="40"/>
  <c r="J39" i="40"/>
  <c r="C39" i="40"/>
  <c r="G39" i="40"/>
  <c r="K39" i="40"/>
  <c r="D39" i="40"/>
  <c r="H39" i="40"/>
  <c r="L39" i="40"/>
  <c r="E39" i="40"/>
  <c r="I39" i="40"/>
  <c r="F35" i="40"/>
  <c r="J35" i="40"/>
  <c r="C35" i="40"/>
  <c r="G35" i="40"/>
  <c r="K35" i="40"/>
  <c r="D35" i="40"/>
  <c r="H35" i="40"/>
  <c r="L35" i="40"/>
  <c r="I35" i="40"/>
  <c r="F31" i="40"/>
  <c r="J31" i="40"/>
  <c r="C31" i="40"/>
  <c r="G31" i="40"/>
  <c r="K31" i="40"/>
  <c r="D31" i="40"/>
  <c r="H31" i="40"/>
  <c r="L31" i="40"/>
  <c r="E31" i="40"/>
  <c r="I31" i="40"/>
  <c r="F27" i="40"/>
  <c r="J27" i="40"/>
  <c r="C27" i="40"/>
  <c r="G27" i="40"/>
  <c r="K27" i="40"/>
  <c r="D27" i="40"/>
  <c r="H27" i="40"/>
  <c r="L27" i="40"/>
  <c r="I27" i="40"/>
  <c r="F23" i="40"/>
  <c r="J23" i="40"/>
  <c r="C23" i="40"/>
  <c r="G23" i="40"/>
  <c r="K23" i="40"/>
  <c r="D23" i="40"/>
  <c r="H23" i="40"/>
  <c r="L23" i="40"/>
  <c r="E23" i="40"/>
  <c r="I23" i="40"/>
  <c r="D77" i="40"/>
  <c r="H77" i="40"/>
  <c r="L77" i="40"/>
  <c r="E77" i="40"/>
  <c r="I77" i="40"/>
  <c r="F77" i="40"/>
  <c r="J77" i="40"/>
  <c r="D73" i="40"/>
  <c r="H73" i="40"/>
  <c r="L73" i="40"/>
  <c r="E73" i="40"/>
  <c r="I73" i="40"/>
  <c r="F73" i="40"/>
  <c r="J73" i="40"/>
  <c r="D69" i="40"/>
  <c r="H69" i="40"/>
  <c r="L69" i="40"/>
  <c r="E69" i="40"/>
  <c r="I69" i="40"/>
  <c r="F69" i="40"/>
  <c r="J69" i="40"/>
  <c r="D65" i="40"/>
  <c r="H65" i="40"/>
  <c r="L65" i="40"/>
  <c r="E65" i="40"/>
  <c r="I65" i="40"/>
  <c r="F65" i="40"/>
  <c r="J65" i="40"/>
  <c r="D61" i="40"/>
  <c r="H61" i="40"/>
  <c r="L61" i="40"/>
  <c r="E61" i="40"/>
  <c r="I61" i="40"/>
  <c r="F61" i="40"/>
  <c r="J61" i="40"/>
  <c r="D57" i="40"/>
  <c r="H57" i="40"/>
  <c r="L57" i="40"/>
  <c r="E57" i="40"/>
  <c r="I57" i="40"/>
  <c r="F57" i="40"/>
  <c r="J57" i="40"/>
  <c r="F53" i="40"/>
  <c r="J53" i="40"/>
  <c r="C53" i="40"/>
  <c r="G53" i="40"/>
  <c r="K53" i="40"/>
  <c r="D53" i="40"/>
  <c r="H53" i="40"/>
  <c r="L53" i="40"/>
  <c r="E53" i="40"/>
  <c r="I53" i="40"/>
  <c r="F49" i="40"/>
  <c r="J49" i="40"/>
  <c r="C49" i="40"/>
  <c r="G49" i="40"/>
  <c r="K49" i="40"/>
  <c r="D49" i="40"/>
  <c r="H49" i="40"/>
  <c r="L49" i="40"/>
  <c r="E49" i="40"/>
  <c r="J20" i="40"/>
  <c r="F20" i="40"/>
  <c r="K82" i="40"/>
  <c r="G82" i="40"/>
  <c r="C82" i="40"/>
  <c r="I81" i="40"/>
  <c r="E81" i="40"/>
  <c r="K80" i="40"/>
  <c r="G79" i="40"/>
  <c r="K77" i="40"/>
  <c r="C73" i="40"/>
  <c r="G71" i="40"/>
  <c r="K69" i="40"/>
  <c r="C65" i="40"/>
  <c r="G63" i="40"/>
  <c r="K61" i="40"/>
  <c r="C57" i="40"/>
  <c r="G55" i="40"/>
  <c r="D48" i="40"/>
  <c r="H48" i="40"/>
  <c r="L48" i="40"/>
  <c r="E48" i="40"/>
  <c r="I48" i="40"/>
  <c r="F48" i="40"/>
  <c r="J48" i="40"/>
  <c r="G48" i="40"/>
  <c r="K48" i="40"/>
  <c r="D44" i="40"/>
  <c r="H44" i="40"/>
  <c r="L44" i="40"/>
  <c r="E44" i="40"/>
  <c r="I44" i="40"/>
  <c r="F44" i="40"/>
  <c r="J44" i="40"/>
  <c r="C44" i="40"/>
  <c r="G44" i="40"/>
  <c r="D40" i="40"/>
  <c r="H40" i="40"/>
  <c r="L40" i="40"/>
  <c r="E40" i="40"/>
  <c r="I40" i="40"/>
  <c r="F40" i="40"/>
  <c r="J40" i="40"/>
  <c r="G40" i="40"/>
  <c r="K40" i="40"/>
  <c r="D36" i="40"/>
  <c r="H36" i="40"/>
  <c r="L36" i="40"/>
  <c r="E36" i="40"/>
  <c r="I36" i="40"/>
  <c r="F36" i="40"/>
  <c r="J36" i="40"/>
  <c r="C36" i="40"/>
  <c r="G36" i="40"/>
  <c r="D32" i="40"/>
  <c r="H32" i="40"/>
  <c r="L32" i="40"/>
  <c r="E32" i="40"/>
  <c r="I32" i="40"/>
  <c r="F32" i="40"/>
  <c r="J32" i="40"/>
  <c r="G32" i="40"/>
  <c r="K32" i="40"/>
  <c r="D28" i="40"/>
  <c r="H28" i="40"/>
  <c r="L28" i="40"/>
  <c r="E28" i="40"/>
  <c r="I28" i="40"/>
  <c r="F28" i="40"/>
  <c r="J28" i="40"/>
  <c r="C28" i="40"/>
  <c r="G28" i="40"/>
  <c r="D24" i="40"/>
  <c r="H24" i="40"/>
  <c r="L24" i="40"/>
  <c r="E24" i="40"/>
  <c r="I24" i="40"/>
  <c r="F24" i="40"/>
  <c r="J24" i="40"/>
  <c r="G24" i="40"/>
  <c r="K24" i="40"/>
  <c r="F78" i="40"/>
  <c r="J78" i="40"/>
  <c r="C78" i="40"/>
  <c r="G78" i="40"/>
  <c r="K78" i="40"/>
  <c r="D78" i="40"/>
  <c r="H78" i="40"/>
  <c r="L78" i="40"/>
  <c r="F74" i="40"/>
  <c r="J74" i="40"/>
  <c r="C74" i="40"/>
  <c r="G74" i="40"/>
  <c r="K74" i="40"/>
  <c r="D74" i="40"/>
  <c r="H74" i="40"/>
  <c r="L74" i="40"/>
  <c r="F70" i="40"/>
  <c r="J70" i="40"/>
  <c r="C70" i="40"/>
  <c r="G70" i="40"/>
  <c r="K70" i="40"/>
  <c r="D70" i="40"/>
  <c r="H70" i="40"/>
  <c r="L70" i="40"/>
  <c r="F66" i="40"/>
  <c r="J66" i="40"/>
  <c r="C66" i="40"/>
  <c r="G66" i="40"/>
  <c r="K66" i="40"/>
  <c r="D66" i="40"/>
  <c r="H66" i="40"/>
  <c r="L66" i="40"/>
  <c r="F62" i="40"/>
  <c r="J62" i="40"/>
  <c r="C62" i="40"/>
  <c r="G62" i="40"/>
  <c r="K62" i="40"/>
  <c r="D62" i="40"/>
  <c r="H62" i="40"/>
  <c r="L62" i="40"/>
  <c r="F58" i="40"/>
  <c r="J58" i="40"/>
  <c r="C58" i="40"/>
  <c r="G58" i="40"/>
  <c r="K58" i="40"/>
  <c r="D58" i="40"/>
  <c r="H58" i="40"/>
  <c r="L58" i="40"/>
  <c r="D54" i="40"/>
  <c r="E54" i="40"/>
  <c r="I54" i="40"/>
  <c r="F54" i="40"/>
  <c r="J54" i="40"/>
  <c r="H54" i="40"/>
  <c r="K54" i="40"/>
  <c r="C54" i="40"/>
  <c r="L54" i="40"/>
  <c r="D50" i="40"/>
  <c r="H50" i="40"/>
  <c r="L50" i="40"/>
  <c r="E50" i="40"/>
  <c r="I50" i="40"/>
  <c r="F50" i="40"/>
  <c r="J50" i="40"/>
  <c r="C50" i="40"/>
  <c r="G50" i="40"/>
  <c r="K50" i="40"/>
  <c r="E62" i="40"/>
  <c r="D46" i="40"/>
  <c r="H46" i="40"/>
  <c r="L46" i="40"/>
  <c r="E46" i="40"/>
  <c r="I46" i="40"/>
  <c r="F46" i="40"/>
  <c r="J46" i="40"/>
  <c r="K46" i="40"/>
  <c r="C46" i="40"/>
  <c r="D42" i="40"/>
  <c r="H42" i="40"/>
  <c r="L42" i="40"/>
  <c r="E42" i="40"/>
  <c r="I42" i="40"/>
  <c r="F42" i="40"/>
  <c r="J42" i="40"/>
  <c r="C42" i="40"/>
  <c r="G42" i="40"/>
  <c r="K42" i="40"/>
  <c r="D38" i="40"/>
  <c r="H38" i="40"/>
  <c r="L38" i="40"/>
  <c r="E38" i="40"/>
  <c r="I38" i="40"/>
  <c r="F38" i="40"/>
  <c r="J38" i="40"/>
  <c r="K38" i="40"/>
  <c r="C38" i="40"/>
  <c r="D34" i="40"/>
  <c r="H34" i="40"/>
  <c r="L34" i="40"/>
  <c r="E34" i="40"/>
  <c r="I34" i="40"/>
  <c r="F34" i="40"/>
  <c r="J34" i="40"/>
  <c r="C34" i="40"/>
  <c r="G34" i="40"/>
  <c r="K34" i="40"/>
  <c r="D30" i="40"/>
  <c r="H30" i="40"/>
  <c r="L30" i="40"/>
  <c r="E30" i="40"/>
  <c r="I30" i="40"/>
  <c r="F30" i="40"/>
  <c r="J30" i="40"/>
  <c r="K30" i="40"/>
  <c r="C30" i="40"/>
  <c r="D26" i="40"/>
  <c r="H26" i="40"/>
  <c r="L26" i="40"/>
  <c r="E26" i="40"/>
  <c r="I26" i="40"/>
  <c r="F26" i="40"/>
  <c r="J26" i="40"/>
  <c r="C26" i="40"/>
  <c r="G26" i="40"/>
  <c r="K26" i="40"/>
  <c r="D22" i="40"/>
  <c r="H22" i="40"/>
  <c r="L22" i="40"/>
  <c r="E22" i="40"/>
  <c r="I22" i="40"/>
  <c r="F22" i="40"/>
  <c r="J22" i="40"/>
  <c r="K22" i="40"/>
  <c r="C22" i="40"/>
  <c r="C80" i="40"/>
  <c r="D80" i="40"/>
  <c r="F76" i="40"/>
  <c r="J76" i="40"/>
  <c r="C76" i="40"/>
  <c r="G76" i="40"/>
  <c r="K76" i="40"/>
  <c r="D76" i="40"/>
  <c r="H76" i="40"/>
  <c r="L76" i="40"/>
  <c r="F72" i="40"/>
  <c r="J72" i="40"/>
  <c r="C72" i="40"/>
  <c r="G72" i="40"/>
  <c r="K72" i="40"/>
  <c r="D72" i="40"/>
  <c r="H72" i="40"/>
  <c r="L72" i="40"/>
  <c r="F68" i="40"/>
  <c r="J68" i="40"/>
  <c r="C68" i="40"/>
  <c r="G68" i="40"/>
  <c r="K68" i="40"/>
  <c r="D68" i="40"/>
  <c r="H68" i="40"/>
  <c r="L68" i="40"/>
  <c r="F64" i="40"/>
  <c r="J64" i="40"/>
  <c r="C64" i="40"/>
  <c r="G64" i="40"/>
  <c r="K64" i="40"/>
  <c r="D64" i="40"/>
  <c r="H64" i="40"/>
  <c r="L64" i="40"/>
  <c r="F60" i="40"/>
  <c r="J60" i="40"/>
  <c r="C60" i="40"/>
  <c r="G60" i="40"/>
  <c r="K60" i="40"/>
  <c r="D60" i="40"/>
  <c r="H60" i="40"/>
  <c r="L60" i="40"/>
  <c r="F56" i="40"/>
  <c r="J56" i="40"/>
  <c r="C56" i="40"/>
  <c r="G56" i="40"/>
  <c r="K56" i="40"/>
  <c r="D56" i="40"/>
  <c r="H56" i="40"/>
  <c r="L56" i="40"/>
  <c r="D52" i="40"/>
  <c r="H52" i="40"/>
  <c r="L52" i="40"/>
  <c r="E52" i="40"/>
  <c r="I52" i="40"/>
  <c r="F52" i="40"/>
  <c r="J52" i="40"/>
  <c r="C52" i="40"/>
  <c r="G52" i="40"/>
  <c r="C20" i="40"/>
  <c r="I20" i="40"/>
  <c r="E20" i="40"/>
  <c r="J82" i="40"/>
  <c r="F82" i="40"/>
  <c r="L81" i="40"/>
  <c r="H81" i="40"/>
  <c r="D81" i="40"/>
  <c r="J80" i="40"/>
  <c r="F80" i="40"/>
  <c r="G77" i="40"/>
  <c r="E74" i="40"/>
  <c r="I72" i="40"/>
  <c r="G69" i="40"/>
  <c r="E66" i="40"/>
  <c r="I64" i="40"/>
  <c r="G61" i="40"/>
  <c r="E58" i="40"/>
  <c r="I56" i="40"/>
  <c r="I49" i="40"/>
  <c r="E43" i="40"/>
  <c r="K36" i="40"/>
  <c r="G30" i="40"/>
  <c r="C24" i="40"/>
  <c r="L82" i="40"/>
  <c r="H82" i="40"/>
  <c r="D82" i="40"/>
  <c r="E70" i="40"/>
  <c r="C40" i="40"/>
  <c r="F45" i="40"/>
  <c r="J45" i="40"/>
  <c r="C45" i="40"/>
  <c r="G45" i="40"/>
  <c r="K45" i="40"/>
  <c r="D45" i="40"/>
  <c r="H45" i="40"/>
  <c r="L45" i="40"/>
  <c r="E45" i="40"/>
  <c r="I45" i="40"/>
  <c r="F41" i="40"/>
  <c r="J41" i="40"/>
  <c r="C41" i="40"/>
  <c r="G41" i="40"/>
  <c r="K41" i="40"/>
  <c r="D41" i="40"/>
  <c r="H41" i="40"/>
  <c r="L41" i="40"/>
  <c r="E41" i="40"/>
  <c r="F37" i="40"/>
  <c r="J37" i="40"/>
  <c r="C37" i="40"/>
  <c r="G37" i="40"/>
  <c r="K37" i="40"/>
  <c r="D37" i="40"/>
  <c r="H37" i="40"/>
  <c r="L37" i="40"/>
  <c r="E37" i="40"/>
  <c r="I37" i="40"/>
  <c r="F33" i="40"/>
  <c r="J33" i="40"/>
  <c r="C33" i="40"/>
  <c r="G33" i="40"/>
  <c r="K33" i="40"/>
  <c r="D33" i="40"/>
  <c r="H33" i="40"/>
  <c r="L33" i="40"/>
  <c r="E33" i="40"/>
  <c r="F29" i="40"/>
  <c r="J29" i="40"/>
  <c r="C29" i="40"/>
  <c r="G29" i="40"/>
  <c r="K29" i="40"/>
  <c r="D29" i="40"/>
  <c r="H29" i="40"/>
  <c r="L29" i="40"/>
  <c r="E29" i="40"/>
  <c r="I29" i="40"/>
  <c r="F25" i="40"/>
  <c r="J25" i="40"/>
  <c r="C25" i="40"/>
  <c r="G25" i="40"/>
  <c r="K25" i="40"/>
  <c r="D25" i="40"/>
  <c r="H25" i="40"/>
  <c r="L25" i="40"/>
  <c r="E25" i="40"/>
  <c r="F21" i="40"/>
  <c r="J21" i="40"/>
  <c r="C21" i="40"/>
  <c r="G21" i="40"/>
  <c r="K21" i="40"/>
  <c r="D21" i="40"/>
  <c r="H21" i="40"/>
  <c r="L21" i="40"/>
  <c r="E21" i="40"/>
  <c r="I21" i="40"/>
  <c r="D79" i="40"/>
  <c r="H79" i="40"/>
  <c r="L79" i="40"/>
  <c r="E79" i="40"/>
  <c r="I79" i="40"/>
  <c r="F79" i="40"/>
  <c r="J79" i="40"/>
  <c r="D75" i="40"/>
  <c r="H75" i="40"/>
  <c r="L75" i="40"/>
  <c r="E75" i="40"/>
  <c r="I75" i="40"/>
  <c r="F75" i="40"/>
  <c r="J75" i="40"/>
  <c r="D71" i="40"/>
  <c r="H71" i="40"/>
  <c r="L71" i="40"/>
  <c r="E71" i="40"/>
  <c r="I71" i="40"/>
  <c r="F71" i="40"/>
  <c r="J71" i="40"/>
  <c r="D67" i="40"/>
  <c r="H67" i="40"/>
  <c r="L67" i="40"/>
  <c r="E67" i="40"/>
  <c r="I67" i="40"/>
  <c r="F67" i="40"/>
  <c r="J67" i="40"/>
  <c r="D63" i="40"/>
  <c r="H63" i="40"/>
  <c r="L63" i="40"/>
  <c r="E63" i="40"/>
  <c r="I63" i="40"/>
  <c r="F63" i="40"/>
  <c r="J63" i="40"/>
  <c r="D59" i="40"/>
  <c r="H59" i="40"/>
  <c r="L59" i="40"/>
  <c r="E59" i="40"/>
  <c r="I59" i="40"/>
  <c r="F59" i="40"/>
  <c r="J59" i="40"/>
  <c r="D55" i="40"/>
  <c r="H55" i="40"/>
  <c r="L55" i="40"/>
  <c r="E55" i="40"/>
  <c r="I55" i="40"/>
  <c r="F55" i="40"/>
  <c r="J55" i="40"/>
  <c r="F51" i="40"/>
  <c r="J51" i="40"/>
  <c r="C51" i="40"/>
  <c r="G51" i="40"/>
  <c r="K51" i="40"/>
  <c r="D51" i="40"/>
  <c r="H51" i="40"/>
  <c r="L51" i="40"/>
  <c r="I51" i="40"/>
  <c r="L20" i="40"/>
  <c r="H20" i="40"/>
  <c r="I82" i="40"/>
  <c r="K81" i="40"/>
  <c r="G81" i="40"/>
  <c r="I80" i="40"/>
  <c r="E80" i="40"/>
  <c r="I78" i="40"/>
  <c r="C77" i="40"/>
  <c r="G75" i="40"/>
  <c r="K73" i="40"/>
  <c r="E72" i="40"/>
  <c r="I70" i="40"/>
  <c r="C69" i="40"/>
  <c r="G67" i="40"/>
  <c r="K65" i="40"/>
  <c r="E64" i="40"/>
  <c r="I62" i="40"/>
  <c r="C61" i="40"/>
  <c r="G59" i="40"/>
  <c r="K57" i="40"/>
  <c r="E56" i="40"/>
  <c r="G54" i="40"/>
  <c r="C48" i="40"/>
  <c r="I41" i="40"/>
  <c r="E35" i="40"/>
  <c r="K28" i="40"/>
  <c r="G22" i="40"/>
  <c r="J22" i="60" l="1"/>
  <c r="J20" i="60"/>
  <c r="J6" i="60"/>
  <c r="J25" i="60" s="1"/>
  <c r="J10" i="60"/>
  <c r="J13" i="60"/>
  <c r="B15" i="38" s="1"/>
  <c r="C15" i="38" s="1"/>
  <c r="J12" i="60"/>
  <c r="H83" i="40"/>
  <c r="L83" i="40"/>
  <c r="F83" i="40"/>
  <c r="G83" i="40"/>
  <c r="E83" i="40"/>
  <c r="J83" i="40"/>
  <c r="K83" i="40"/>
  <c r="I83" i="40"/>
  <c r="D83" i="40"/>
  <c r="K91" i="40"/>
  <c r="C83" i="40"/>
  <c r="K90" i="40" s="1"/>
  <c r="J9" i="60" l="1"/>
  <c r="B13" i="38"/>
  <c r="D10" i="11"/>
  <c r="E34" i="9"/>
  <c r="D34" i="9"/>
  <c r="E27" i="9"/>
  <c r="D27" i="9"/>
  <c r="E26" i="9"/>
  <c r="D26" i="9"/>
  <c r="E25" i="9"/>
  <c r="D25" i="9"/>
  <c r="E24" i="9"/>
  <c r="D24" i="9"/>
  <c r="E23" i="9"/>
  <c r="D23" i="9"/>
  <c r="C13" i="38" l="1"/>
  <c r="C24" i="38" s="1"/>
  <c r="B24" i="38"/>
  <c r="J8" i="60"/>
  <c r="J5" i="60"/>
  <c r="F15" i="9"/>
  <c r="G14" i="9"/>
  <c r="F14" i="9"/>
  <c r="G13" i="9"/>
  <c r="F13" i="9"/>
  <c r="F12" i="9"/>
  <c r="E14" i="9"/>
  <c r="E13" i="9"/>
  <c r="D12" i="9"/>
  <c r="D15" i="9"/>
  <c r="D14" i="9"/>
  <c r="D13" i="9"/>
  <c r="A71" i="7"/>
  <c r="A72" i="7"/>
  <c r="A68" i="7"/>
  <c r="A69" i="7"/>
  <c r="A70" i="7"/>
  <c r="A63" i="7"/>
  <c r="A64" i="7"/>
  <c r="A65" i="7"/>
  <c r="A66" i="7"/>
  <c r="A67" i="7"/>
  <c r="A55" i="7"/>
  <c r="A56" i="7"/>
  <c r="A57" i="7"/>
  <c r="A58" i="7"/>
  <c r="A59" i="7"/>
  <c r="A60" i="7"/>
  <c r="A61" i="7"/>
  <c r="A62"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10" i="7"/>
  <c r="K3" i="52"/>
  <c r="C11" i="7" s="1"/>
  <c r="K4" i="52"/>
  <c r="C12" i="7" s="1"/>
  <c r="K5" i="52"/>
  <c r="C13" i="7" s="1"/>
  <c r="K6" i="52"/>
  <c r="C14" i="7" s="1"/>
  <c r="K7" i="52"/>
  <c r="C15" i="7" s="1"/>
  <c r="K8" i="52"/>
  <c r="C16" i="7" s="1"/>
  <c r="K9" i="52"/>
  <c r="C17" i="7" s="1"/>
  <c r="K10" i="52"/>
  <c r="C18" i="7" s="1"/>
  <c r="K11" i="52"/>
  <c r="C19" i="7" s="1"/>
  <c r="K12" i="52"/>
  <c r="C20" i="7" s="1"/>
  <c r="K13" i="52"/>
  <c r="C21" i="7" s="1"/>
  <c r="K14" i="52"/>
  <c r="C22" i="7" s="1"/>
  <c r="K15" i="52"/>
  <c r="C23" i="7" s="1"/>
  <c r="K16" i="52"/>
  <c r="C24" i="7" s="1"/>
  <c r="K17" i="52"/>
  <c r="C25" i="7" s="1"/>
  <c r="K18" i="52"/>
  <c r="C26" i="7" s="1"/>
  <c r="K19" i="52"/>
  <c r="C27" i="7" s="1"/>
  <c r="K20" i="52"/>
  <c r="C28" i="7" s="1"/>
  <c r="K21" i="52"/>
  <c r="C29" i="7" s="1"/>
  <c r="K22" i="52"/>
  <c r="C30" i="7" s="1"/>
  <c r="K23" i="52"/>
  <c r="C31" i="7" s="1"/>
  <c r="K24" i="52"/>
  <c r="C32" i="7" s="1"/>
  <c r="K25" i="52"/>
  <c r="C33" i="7" s="1"/>
  <c r="K26" i="52"/>
  <c r="C34" i="7" s="1"/>
  <c r="K27" i="52"/>
  <c r="C35" i="7" s="1"/>
  <c r="K28" i="52"/>
  <c r="C36" i="7" s="1"/>
  <c r="K29" i="52"/>
  <c r="C37" i="7" s="1"/>
  <c r="K30" i="52"/>
  <c r="C38" i="7" s="1"/>
  <c r="K31" i="52"/>
  <c r="C39" i="7" s="1"/>
  <c r="K32" i="52"/>
  <c r="C40" i="7" s="1"/>
  <c r="K33" i="52"/>
  <c r="C41" i="7" s="1"/>
  <c r="K34" i="52"/>
  <c r="C42" i="7" s="1"/>
  <c r="K35" i="52"/>
  <c r="C43" i="7" s="1"/>
  <c r="K36" i="52"/>
  <c r="C44" i="7" s="1"/>
  <c r="K37" i="52"/>
  <c r="C45" i="7" s="1"/>
  <c r="K38" i="52"/>
  <c r="C46" i="7" s="1"/>
  <c r="K39" i="52"/>
  <c r="C47" i="7" s="1"/>
  <c r="K40" i="52"/>
  <c r="C48" i="7" s="1"/>
  <c r="K41" i="52"/>
  <c r="C49" i="7" s="1"/>
  <c r="K42" i="52"/>
  <c r="C50" i="7" s="1"/>
  <c r="K43" i="52"/>
  <c r="C51" i="7" s="1"/>
  <c r="K44" i="52"/>
  <c r="C52" i="7" s="1"/>
  <c r="K45" i="52"/>
  <c r="C53" i="7" s="1"/>
  <c r="K46" i="52"/>
  <c r="C54" i="7" s="1"/>
  <c r="K47" i="52"/>
  <c r="C55" i="7" s="1"/>
  <c r="K48" i="52"/>
  <c r="C56" i="7" s="1"/>
  <c r="K49" i="52"/>
  <c r="C57" i="7" s="1"/>
  <c r="K50" i="52"/>
  <c r="C58" i="7" s="1"/>
  <c r="K51" i="52"/>
  <c r="C59" i="7" s="1"/>
  <c r="K52" i="52"/>
  <c r="C60" i="7" s="1"/>
  <c r="K53" i="52"/>
  <c r="C61" i="7" s="1"/>
  <c r="K54" i="52"/>
  <c r="C62" i="7" s="1"/>
  <c r="K55" i="52"/>
  <c r="C63" i="7" s="1"/>
  <c r="K56" i="52"/>
  <c r="C64" i="7" s="1"/>
  <c r="K57" i="52"/>
  <c r="C65" i="7" s="1"/>
  <c r="K58" i="52"/>
  <c r="C66" i="7" s="1"/>
  <c r="K59" i="52"/>
  <c r="C67" i="7" s="1"/>
  <c r="K60" i="52"/>
  <c r="C68" i="7" s="1"/>
  <c r="K61" i="52"/>
  <c r="C69" i="7" s="1"/>
  <c r="K62" i="52"/>
  <c r="C70" i="7" s="1"/>
  <c r="K63" i="52"/>
  <c r="C71" i="7" s="1"/>
  <c r="K64" i="52"/>
  <c r="C72" i="7" s="1"/>
  <c r="K2" i="52"/>
  <c r="H7" i="52" l="1"/>
  <c r="H8" i="52" s="1"/>
  <c r="C10" i="7"/>
  <c r="D11" i="11" l="1"/>
  <c r="D9" i="11"/>
  <c r="C6" i="51"/>
  <c r="C6" i="49"/>
  <c r="A71" i="19"/>
  <c r="A72" i="19"/>
  <c r="A73" i="19"/>
  <c r="A55" i="19"/>
  <c r="A56" i="19"/>
  <c r="A57" i="19"/>
  <c r="A58" i="19"/>
  <c r="A59" i="19"/>
  <c r="A60" i="19"/>
  <c r="A61" i="19"/>
  <c r="A62" i="19"/>
  <c r="A63" i="19"/>
  <c r="A64" i="19"/>
  <c r="A65" i="19"/>
  <c r="A66" i="19"/>
  <c r="A67" i="19"/>
  <c r="A68" i="19"/>
  <c r="A69" i="19"/>
  <c r="A70" i="19"/>
  <c r="A37" i="19"/>
  <c r="A38" i="19"/>
  <c r="A39" i="19"/>
  <c r="A40" i="19"/>
  <c r="A41" i="19"/>
  <c r="A42" i="19"/>
  <c r="A43" i="19"/>
  <c r="A44" i="19"/>
  <c r="A45" i="19"/>
  <c r="A46" i="19"/>
  <c r="A47" i="19"/>
  <c r="A48" i="19"/>
  <c r="A49" i="19"/>
  <c r="A50" i="19"/>
  <c r="A51" i="19"/>
  <c r="A52" i="19"/>
  <c r="A53" i="19"/>
  <c r="A54" i="19"/>
  <c r="A12" i="19"/>
  <c r="A13" i="19"/>
  <c r="A14" i="19"/>
  <c r="A15" i="19"/>
  <c r="A16" i="19"/>
  <c r="A17" i="19"/>
  <c r="A18" i="19"/>
  <c r="A19" i="19"/>
  <c r="A20" i="19"/>
  <c r="A21" i="19"/>
  <c r="A22" i="19"/>
  <c r="A23" i="19"/>
  <c r="A24" i="19"/>
  <c r="A25" i="19"/>
  <c r="A26" i="19"/>
  <c r="A27" i="19"/>
  <c r="A28" i="19"/>
  <c r="A29" i="19"/>
  <c r="A30" i="19"/>
  <c r="A31" i="19"/>
  <c r="A32" i="19"/>
  <c r="A33" i="19"/>
  <c r="A34" i="19"/>
  <c r="A35" i="19"/>
  <c r="A36" i="19"/>
  <c r="A11" i="19"/>
  <c r="E5" i="46"/>
  <c r="B12" i="19" s="1"/>
  <c r="E6" i="46"/>
  <c r="B13" i="19" s="1"/>
  <c r="E7" i="46"/>
  <c r="B14" i="19" s="1"/>
  <c r="E8" i="46"/>
  <c r="B15" i="19" s="1"/>
  <c r="E9" i="46"/>
  <c r="B16" i="19" s="1"/>
  <c r="E10" i="46"/>
  <c r="B17" i="19" s="1"/>
  <c r="E11" i="46"/>
  <c r="B18" i="19" s="1"/>
  <c r="E12" i="46"/>
  <c r="B19" i="19" s="1"/>
  <c r="E13" i="46"/>
  <c r="B20" i="19" s="1"/>
  <c r="E14" i="46"/>
  <c r="B21" i="19" s="1"/>
  <c r="E15" i="46"/>
  <c r="B22" i="19" s="1"/>
  <c r="E16" i="46"/>
  <c r="B23" i="19" s="1"/>
  <c r="E17" i="46"/>
  <c r="B24" i="19" s="1"/>
  <c r="E18" i="46"/>
  <c r="B25" i="19" s="1"/>
  <c r="E19" i="46"/>
  <c r="B26" i="19" s="1"/>
  <c r="E20" i="46"/>
  <c r="B27" i="19" s="1"/>
  <c r="E21" i="46"/>
  <c r="B28" i="19" s="1"/>
  <c r="E22" i="46"/>
  <c r="B29" i="19" s="1"/>
  <c r="E23" i="46"/>
  <c r="B30" i="19" s="1"/>
  <c r="E24" i="46"/>
  <c r="B31" i="19" s="1"/>
  <c r="E25" i="46"/>
  <c r="B32" i="19" s="1"/>
  <c r="E26" i="46"/>
  <c r="B33" i="19" s="1"/>
  <c r="E27" i="46"/>
  <c r="B34" i="19" s="1"/>
  <c r="E28" i="46"/>
  <c r="B35" i="19" s="1"/>
  <c r="E29" i="46"/>
  <c r="B36" i="19" s="1"/>
  <c r="E30" i="46"/>
  <c r="B37" i="19" s="1"/>
  <c r="E31" i="46"/>
  <c r="B38" i="19" s="1"/>
  <c r="E32" i="46"/>
  <c r="B39" i="19" s="1"/>
  <c r="E33" i="46"/>
  <c r="B40" i="19" s="1"/>
  <c r="E34" i="46"/>
  <c r="B41" i="19" s="1"/>
  <c r="E35" i="46"/>
  <c r="B42" i="19" s="1"/>
  <c r="E36" i="46"/>
  <c r="B43" i="19" s="1"/>
  <c r="E37" i="46"/>
  <c r="B44" i="19" s="1"/>
  <c r="E38" i="46"/>
  <c r="B45" i="19" s="1"/>
  <c r="E39" i="46"/>
  <c r="B46" i="19" s="1"/>
  <c r="E40" i="46"/>
  <c r="B47" i="19" s="1"/>
  <c r="E41" i="46"/>
  <c r="B48" i="19" s="1"/>
  <c r="E42" i="46"/>
  <c r="B49" i="19" s="1"/>
  <c r="E43" i="46"/>
  <c r="B50" i="19" s="1"/>
  <c r="E44" i="46"/>
  <c r="B51" i="19" s="1"/>
  <c r="E45" i="46"/>
  <c r="B52" i="19" s="1"/>
  <c r="E46" i="46"/>
  <c r="B53" i="19" s="1"/>
  <c r="E47" i="46"/>
  <c r="B54" i="19" s="1"/>
  <c r="E48" i="46"/>
  <c r="B55" i="19" s="1"/>
  <c r="E49" i="46"/>
  <c r="B56" i="19" s="1"/>
  <c r="E50" i="46"/>
  <c r="B57" i="19" s="1"/>
  <c r="E51" i="46"/>
  <c r="B58" i="19" s="1"/>
  <c r="E52" i="46"/>
  <c r="B59" i="19" s="1"/>
  <c r="E53" i="46"/>
  <c r="B60" i="19" s="1"/>
  <c r="E54" i="46"/>
  <c r="B61" i="19" s="1"/>
  <c r="E55" i="46"/>
  <c r="B62" i="19" s="1"/>
  <c r="E56" i="46"/>
  <c r="B63" i="19" s="1"/>
  <c r="E57" i="46"/>
  <c r="B64" i="19" s="1"/>
  <c r="E58" i="46"/>
  <c r="B65" i="19" s="1"/>
  <c r="E59" i="46"/>
  <c r="B66" i="19" s="1"/>
  <c r="E60" i="46"/>
  <c r="B67" i="19" s="1"/>
  <c r="E61" i="46"/>
  <c r="B68" i="19" s="1"/>
  <c r="E62" i="46"/>
  <c r="B69" i="19" s="1"/>
  <c r="E63" i="46"/>
  <c r="B70" i="19" s="1"/>
  <c r="E64" i="46"/>
  <c r="B71" i="19" s="1"/>
  <c r="E65" i="46"/>
  <c r="B72" i="19" s="1"/>
  <c r="E66" i="46"/>
  <c r="B73" i="19" s="1"/>
  <c r="E4" i="46"/>
  <c r="B11" i="19" s="1"/>
  <c r="D8" i="11" l="1"/>
  <c r="C7" i="7" l="1"/>
  <c r="K92" i="40" s="1"/>
  <c r="D5" i="44" l="1"/>
  <c r="C6" i="33" l="1"/>
  <c r="B6" i="36"/>
  <c r="B5" i="42"/>
  <c r="B7" i="41"/>
  <c r="C6" i="23"/>
  <c r="C6" i="22"/>
  <c r="C6" i="21"/>
  <c r="C6" i="15"/>
  <c r="C6" i="14"/>
  <c r="B6" i="13"/>
  <c r="B6" i="12"/>
  <c r="B6" i="11"/>
  <c r="D6" i="9"/>
  <c r="B6" i="28"/>
  <c r="B6" i="7"/>
  <c r="B6" i="6"/>
  <c r="B6" i="5"/>
  <c r="B6" i="4"/>
  <c r="C6" i="30"/>
  <c r="D6" i="29"/>
  <c r="B6" i="38"/>
  <c r="B6" i="19"/>
  <c r="B6" i="24"/>
  <c r="B6" i="20"/>
  <c r="C6" i="40" l="1"/>
  <c r="C6" i="35"/>
  <c r="C6" i="34"/>
</calcChain>
</file>

<file path=xl/comments1.xml><?xml version="1.0" encoding="utf-8"?>
<comments xmlns="http://schemas.openxmlformats.org/spreadsheetml/2006/main">
  <authors>
    <author>Dvořáková Sylvie</author>
  </authors>
  <commentList>
    <comment ref="D9" authorId="0">
      <text>
        <r>
          <rPr>
            <sz val="9"/>
            <color indexed="81"/>
            <rFont val="Tahoma"/>
            <family val="2"/>
          </rPr>
          <t>Holandský právní systém nerozlišuje mezi výkonnou a nevýkonnou funkcí ředitele. Proto byly všechny pozice zařazeny jako výkonné.</t>
        </r>
      </text>
    </comment>
  </commentList>
</comments>
</file>

<file path=xl/comments10.xml><?xml version="1.0" encoding="utf-8"?>
<comments xmlns="http://schemas.openxmlformats.org/spreadsheetml/2006/main">
  <authors>
    <author>Dvořáková Sylvie</author>
  </authors>
  <commentList>
    <comment ref="A12" authorId="0">
      <text>
        <r>
          <rPr>
            <sz val="10"/>
            <color indexed="81"/>
            <rFont val="Tahoma"/>
            <family val="2"/>
          </rPr>
          <t>Vykazuje se rozdíl "Omezené jmenovité hodnoty prodaných úvěrových derivátů s ručením protistraně" a "Nakoupených úvěrových derivátů použitelných pro kompenzaci proti prodaným úvěrovým derivátům" tj., součet ř. 13 a 14, sl. 1 v DO LRS / LRK11_11.</t>
        </r>
      </text>
    </comment>
    <comment ref="C12" authorId="0">
      <text>
        <r>
          <rPr>
            <b/>
            <sz val="10"/>
            <color indexed="81"/>
            <rFont val="Tahoma"/>
            <family val="2"/>
          </rPr>
          <t>nemame uverove derivaty</t>
        </r>
        <r>
          <rPr>
            <sz val="10"/>
            <color indexed="81"/>
            <rFont val="Tahoma"/>
            <family val="2"/>
          </rPr>
          <t xml:space="preserve">
</t>
        </r>
      </text>
    </comment>
    <comment ref="D13" authorId="0">
      <text>
        <r>
          <rPr>
            <b/>
            <sz val="9"/>
            <color indexed="81"/>
            <rFont val="Tahoma"/>
            <family val="2"/>
          </rPr>
          <t>Dvořáková Sylvie:</t>
        </r>
        <r>
          <rPr>
            <sz val="9"/>
            <color indexed="81"/>
            <rFont val="Tahoma"/>
            <family val="2"/>
          </rPr>
          <t xml:space="preserve">
ještě k trznim rizikum z cos50 ale PPFB tez nic nema, tak asi nebudem nic plnit</t>
        </r>
      </text>
    </comment>
  </commentList>
</comments>
</file>

<file path=xl/comments11.xml><?xml version="1.0" encoding="utf-8"?>
<comments xmlns="http://schemas.openxmlformats.org/spreadsheetml/2006/main">
  <authors>
    <author>Dvořáková Sylvie</author>
  </authors>
  <commentList>
    <comment ref="C27" authorId="0">
      <text>
        <r>
          <rPr>
            <b/>
            <sz val="9"/>
            <color indexed="81"/>
            <rFont val="Tahoma"/>
            <family val="2"/>
          </rPr>
          <t>Dvořáková Sylvie:</t>
        </r>
        <r>
          <rPr>
            <sz val="9"/>
            <color indexed="81"/>
            <rFont val="Tahoma"/>
            <family val="2"/>
          </rPr>
          <t xml:space="preserve">
včetně NHM a Gooodwillu</t>
        </r>
      </text>
    </comment>
    <comment ref="E27" authorId="0">
      <text>
        <r>
          <rPr>
            <b/>
            <sz val="9"/>
            <color indexed="81"/>
            <rFont val="Tahoma"/>
            <family val="2"/>
          </rPr>
          <t>bez</t>
        </r>
        <r>
          <rPr>
            <sz val="9"/>
            <color indexed="81"/>
            <rFont val="Tahoma"/>
            <family val="2"/>
          </rPr>
          <t xml:space="preserve"> NHM a Gooodwillu</t>
        </r>
      </text>
    </comment>
  </commentList>
</comments>
</file>

<file path=xl/comments12.xml><?xml version="1.0" encoding="utf-8"?>
<comments xmlns="http://schemas.openxmlformats.org/spreadsheetml/2006/main">
  <authors>
    <author>Dvořáková Sylvie</author>
  </authors>
  <commentList>
    <comment ref="B7" authorId="0">
      <text>
        <r>
          <rPr>
            <b/>
            <sz val="10"/>
            <color indexed="81"/>
            <rFont val="Tahoma"/>
            <family val="2"/>
          </rPr>
          <t>Dvořáková Sylvie:</t>
        </r>
        <r>
          <rPr>
            <sz val="10"/>
            <color indexed="81"/>
            <rFont val="Tahoma"/>
            <family val="2"/>
          </rPr>
          <t xml:space="preserve">
rozhodné úvěrové expozice je vše krom CB, vlad a instituci. Kategorie 70 a dal</t>
        </r>
      </text>
    </comment>
    <comment ref="B14" authorId="0">
      <text>
        <r>
          <rPr>
            <sz val="10"/>
            <color indexed="81"/>
            <rFont val="Tahoma"/>
            <family val="2"/>
          </rPr>
          <t xml:space="preserve">Vykazuje se hodnota kapitálových požadavků definovaných dle části třetí, hlavy II, kapitoly 1 až 4 a kapitoly 6 CRR pro rozhodné úvěrové expozice vymezené v čl. 140 (4) (a) CRD, pro jednotlivé země.
Hodnota kapitálových požadavků pro sekuritizované pozice investičního portfolia se na daném řádku neuvádí, ale uvádí se na ř. 10 dané datové oblasti.
Kapitálové požadavky činí 8 % rizikově vážené expozice dle části třetí, hlavy II, kapitoly 1 až 4 a kapitoly 6 CRR.
</t>
        </r>
        <r>
          <rPr>
            <b/>
            <sz val="10"/>
            <color indexed="81"/>
            <rFont val="Tahoma"/>
            <family val="2"/>
          </rPr>
          <t>Chapu to tak ze zde vykazeme u jednotlivych zemi rozhodne uverove expozice (kapitalovy pozadavek k uverovemu riziku dane zemi), tedy jen kategorie 70-180 (bez instituci, vlad a CB)</t>
        </r>
        <r>
          <rPr>
            <sz val="10"/>
            <color indexed="81"/>
            <rFont val="Tahoma"/>
            <family val="2"/>
          </rPr>
          <t xml:space="preserve">
</t>
        </r>
      </text>
    </comment>
    <comment ref="B15" authorId="0">
      <text>
        <r>
          <rPr>
            <sz val="10"/>
            <color indexed="81"/>
            <rFont val="Tahoma"/>
            <family val="2"/>
          </rPr>
          <t>Vykazuje se hodnota kapitálových požadavků definovaných dle části třetí, hlavy IV, kapitoly 2 CRR pro specifické riziko, nebo dle části třetí, hlavy IV, kapitoly 5 CRR pro dodatečné riziko selhání a migrace, a to pro rozhodné úvěrové expozice vymezené v čl. 140 (4) (b) CRD, relevantní pro jednotlivé země.
Kapitálové požadavky pro rozhodné úvěrové expozice odpovídající rámci tržního rizika mj. zahrnují kapitálové požadavky k sekuritizovaným pozicím dle části třetí, hlavy IV, kapitoly 2 CRR a rovněž kapitálové požadavky pro expozice FKI dle čl. 348 CRR.</t>
        </r>
      </text>
    </comment>
    <comment ref="B17" authorId="0">
      <text>
        <r>
          <rPr>
            <sz val="10"/>
            <color indexed="81"/>
            <rFont val="Tahoma"/>
            <family val="2"/>
          </rPr>
          <t xml:space="preserve">Vyplňuje se podle čl. 140 (4) CRD. 
Vykazuje se váha aplikovaná pro propočet sazby proticyklické kapitálové rezervy v každé zemi, která se stanovuje jako poměr kapitálových požadavků a počítá se takto:
1. čitatel: celková hodnota kapitálových požadavků pro rozhodné úvěrové expozice v dané zemi [ř.7, sl. 10, karta země]
2. jmenovatel: celková hodnota kapitálových požadavků pro všechny úvěrové expozice rozhodné pro propočet proticyklické kapitálové rezervy ve vazbě na čl. 140 (4) CRD [ř.7, sl. 10, součtová karta S_ ZEMEMORG]
Informace o váze se na součtové kartě za všechny země S_ ZEMEMORG nevyplňuje.
Hodnota v %.
</t>
        </r>
      </text>
    </comment>
    <comment ref="B18" authorId="0">
      <text>
        <r>
          <rPr>
            <sz val="10"/>
            <color indexed="81"/>
            <rFont val="Tahoma"/>
            <family val="2"/>
          </rPr>
          <t>Vykazuje se sazba proticyklické kapitálové rezervy dané země (kde se rozhodné úvěrové expozice nacházejí), stanovená pověřeným orgánem této země ve vazbě na čl. 136, 137, 138 a 139 CRD. 
Tento řádek se nevyplňuje (ponechá se prázdný) pokud sazba proticyklické kapitálové rezervy pro konkrétní jurisdikci (zemi), kde se rozhodné úvěrové expozice nacházejí, nebyla pověřeným orgánem této země stanovena. 
Pokud sazba proticyklické kapitálové rezervy pro předmětnou zemi (kde se rozhodné úvěrové expozice nacházejí) byla pověřeným orgánem této země stanovena, ale není zatím v této zemi aplikována k referenčnímu termínu reportování, pak se informace o sazbě za tuto zemi rovněž nevyplňuje. 
Informace o sazbě proticyklické kapitálové rezervy se na součtové kartě za všechny země S_ ZEMEMORG nevyplňuje.
Hodnota v %.</t>
        </r>
      </text>
    </comment>
    <comment ref="B19" authorId="0">
      <text>
        <r>
          <rPr>
            <sz val="10"/>
            <color indexed="81"/>
            <rFont val="Tahoma"/>
            <family val="2"/>
          </rPr>
          <t xml:space="preserve">
Vykazuje se sazba proticyklické kapitálové rezervy aplikovaná pro předmětnou zemi (kde se rozhodné úvěrové expozice nacházejí), která byla stanovena pověřeným orgánem země sídla reportující instituce (rezidenční země) podle čl. 137, 138, 139 a čl. 140(1), (2) a (3) CRD. 
Pokud sazba proticyklické kapitálové rezervy pro předmětnou zemi (kde se rozhodné úvěrové expozice nacházejí) není zatím v této zemí aplikována k referenčnímu termínu reportování, pak se informace o sazbě za tuto zemi se rovněž nevyplňuje. 
Informace o sazbě proticyklické kapitálové rezervy použitelné pro zemi sídla reportující instituce (rezidenční zemi) se na součtové kartě za všechny země S_ ZEMEMORG nevyplňuje.</t>
        </r>
      </text>
    </comment>
    <comment ref="B20" authorId="0">
      <text>
        <r>
          <rPr>
            <sz val="10"/>
            <color indexed="81"/>
            <rFont val="Tahoma"/>
            <family val="2"/>
          </rPr>
          <t xml:space="preserve">Vykazuje se sazba proticyklické kapitálové rezervy pro danou instituci stanovena podle čl. 140 (1) CRD. Tato sazba se počítá jako vážený průměr proticyklických kapitálových rezerv použitých v jurisdikcích, kde se nachází rozhodné úvěrové expozice dané instituce, anebo jsou použity pro účely čl. 140 CRD na základě čl. 139 (2) nebo (3) CRD.
Relevantní sazba proticyklické kapitálové rezervy se vykazuje na [ř. 12, sl. 2, karta země] nebo na [ř.13, sl. 2, karta země]. Váha použitá k vážení sazeb proticyklické kapitálové rezervy v každé zemi je podíl kapitálových požadavků (vyplývajících z alokace rozhodných úvěrových expozic v této zemi) ke kapitálovým požadavkům celkem a uvádí se na [ř. 11, sl. 2, karta země]. 
</t>
        </r>
        <r>
          <rPr>
            <b/>
            <sz val="10"/>
            <color indexed="81"/>
            <rFont val="Tahoma"/>
            <family val="2"/>
          </rPr>
          <t xml:space="preserve">Informace o speciální sazbě proticyklické kapitálové rezervy pro danou instituci se uvádí pouze na součtové kartě S_ZEMEMORG a neuvádí se separátně na kartách jednotlivých zemí. </t>
        </r>
      </text>
    </comment>
    <comment ref="B23" authorId="0">
      <text>
        <r>
          <rPr>
            <b/>
            <sz val="10"/>
            <color indexed="81"/>
            <rFont val="Tahoma"/>
            <family val="2"/>
          </rPr>
          <t>Dvořáková Sylvie:</t>
        </r>
        <r>
          <rPr>
            <sz val="10"/>
            <color indexed="81"/>
            <rFont val="Tahoma"/>
            <family val="2"/>
          </rPr>
          <t xml:space="preserve">
rozhodné úvěrové expozice je vše krom CB, vlad a instituci. Kategorie 70 a dal</t>
        </r>
      </text>
    </comment>
    <comment ref="B30" authorId="0">
      <text>
        <r>
          <rPr>
            <sz val="10"/>
            <color indexed="81"/>
            <rFont val="Tahoma"/>
            <family val="2"/>
          </rPr>
          <t xml:space="preserve">Vykazuje se hodnota kapitálových požadavků definovaných dle části třetí, hlavy II, kapitoly 1 až 4 a kapitoly 6 CRR pro rozhodné úvěrové expozice vymezené v čl. 140 (4) (a) CRD, pro jednotlivé země.
Hodnota kapitálových požadavků pro sekuritizované pozice investičního portfolia se na daném řádku neuvádí, ale uvádí se na ř. 10 dané datové oblasti.
Kapitálové požadavky činí 8 % rizikově vážené expozice dle části třetí, hlavy II, kapitoly 1 až 4 a kapitoly 6 CRR.
</t>
        </r>
        <r>
          <rPr>
            <b/>
            <sz val="10"/>
            <color indexed="81"/>
            <rFont val="Tahoma"/>
            <family val="2"/>
          </rPr>
          <t>Chapu to tak ze zde vykazeme u jednotlivych zemi rozhodne uverove expozice (kapitalovy pozadavek k uverovemu riziku dane zemi), tedy jen kategorie 70-180 (bez instituci, vlad a CB)</t>
        </r>
        <r>
          <rPr>
            <sz val="10"/>
            <color indexed="81"/>
            <rFont val="Tahoma"/>
            <family val="2"/>
          </rPr>
          <t xml:space="preserve">
</t>
        </r>
      </text>
    </comment>
    <comment ref="B31" authorId="0">
      <text>
        <r>
          <rPr>
            <sz val="10"/>
            <color indexed="81"/>
            <rFont val="Tahoma"/>
            <family val="2"/>
          </rPr>
          <t>Vykazuje se hodnota kapitálových požadavků definovaných dle části třetí, hlavy IV, kapitoly 2 CRR pro specifické riziko, nebo dle části třetí, hlavy IV, kapitoly 5 CRR pro dodatečné riziko selhání a migrace, a to pro rozhodné úvěrové expozice vymezené v čl. 140 (4) (b) CRD, relevantní pro jednotlivé země.
Kapitálové požadavky pro rozhodné úvěrové expozice odpovídající rámci tržního rizika mj. zahrnují kapitálové požadavky k sekuritizovaným pozicím dle části třetí, hlavy IV, kapitoly 2 CRR a rovněž kapitálové požadavky pro expozice FKI dle čl. 348 CRR.</t>
        </r>
      </text>
    </comment>
    <comment ref="B33" authorId="0">
      <text>
        <r>
          <rPr>
            <sz val="10"/>
            <color indexed="81"/>
            <rFont val="Tahoma"/>
            <family val="2"/>
          </rPr>
          <t xml:space="preserve">Vyplňuje se podle čl. 140 (4) CRD. 
Vykazuje se váha aplikovaná pro propočet sazby proticyklické kapitálové rezervy v každé zemi, která se stanovuje jako poměr kapitálových požadavků a počítá se takto:
1. čitatel: celková hodnota kapitálových požadavků pro rozhodné úvěrové expozice v dané zemi [ř.7, sl. 10, karta země]
2. jmenovatel: celková hodnota kapitálových požadavků pro všechny úvěrové expozice rozhodné pro propočet proticyklické kapitálové rezervy ve vazbě na čl. 140 (4) CRD [ř.7, sl. 10, součtová karta S_ ZEMEMORG]
Informace o váze se na součtové kartě za všechny země S_ ZEMEMORG nevyplňuje.
Hodnota v %.
</t>
        </r>
      </text>
    </comment>
    <comment ref="B34" authorId="0">
      <text>
        <r>
          <rPr>
            <sz val="10"/>
            <color indexed="81"/>
            <rFont val="Tahoma"/>
            <family val="2"/>
          </rPr>
          <t>Vykazuje se sazba proticyklické kapitálové rezervy dané země (kde se rozhodné úvěrové expozice nacházejí), stanovená pověřeným orgánem této země ve vazbě na čl. 136, 137, 138 a 139 CRD. 
Tento řádek se nevyplňuje (ponechá se prázdný) pokud sazba proticyklické kapitálové rezervy pro konkrétní jurisdikci (zemi), kde se rozhodné úvěrové expozice nacházejí, nebyla pověřeným orgánem této země stanovena. 
Pokud sazba proticyklické kapitálové rezervy pro předmětnou zemi (kde se rozhodné úvěrové expozice nacházejí) byla pověřeným orgánem této země stanovena, ale není zatím v této zemi aplikována k referenčnímu termínu reportování, pak se informace o sazbě za tuto zemi rovněž nevyplňuje. 
Informace o sazbě proticyklické kapitálové rezervy se na součtové kartě za všechny země S_ ZEMEMORG nevyplňuje.
Hodnota v %.</t>
        </r>
      </text>
    </comment>
    <comment ref="B35" authorId="0">
      <text>
        <r>
          <rPr>
            <sz val="10"/>
            <color indexed="81"/>
            <rFont val="Tahoma"/>
            <family val="2"/>
          </rPr>
          <t xml:space="preserve">
Vykazuje se sazba proticyklické kapitálové rezervy aplikovaná pro předmětnou zemi (kde se rozhodné úvěrové expozice nacházejí), která byla stanovena pověřeným orgánem země sídla reportující instituce (rezidenční země) podle čl. 137, 138, 139 a čl. 140(1), (2) a (3) CRD. 
Pokud sazba proticyklické kapitálové rezervy pro předmětnou zemi (kde se rozhodné úvěrové expozice nacházejí) není zatím v této zemí aplikována k referenčnímu termínu reportování, pak se informace o sazbě za tuto zemi se rovněž nevyplňuje. 
Informace o sazbě proticyklické kapitálové rezervy použitelné pro zemi sídla reportující instituce (rezidenční zemi) se na součtové kartě za všechny země S_ ZEMEMORG nevyplňuje.</t>
        </r>
      </text>
    </comment>
    <comment ref="B36" authorId="0">
      <text>
        <r>
          <rPr>
            <sz val="10"/>
            <color indexed="81"/>
            <rFont val="Tahoma"/>
            <family val="2"/>
          </rPr>
          <t xml:space="preserve">Vykazuje se sazba proticyklické kapitálové rezervy pro danou instituci stanovena podle čl. 140 (1) CRD. Tato sazba se počítá jako vážený průměr proticyklických kapitálových rezerv použitých v jurisdikcích, kde se nachází rozhodné úvěrové expozice dané instituce, anebo jsou použity pro účely čl. 140 CRD na základě čl. 139 (2) nebo (3) CRD.
Relevantní sazba proticyklické kapitálové rezervy se vykazuje na [ř. 12, sl. 2, karta země] nebo na [ř.13, sl. 2, karta země]. Váha použitá k vážení sazeb proticyklické kapitálové rezervy v každé zemi je podíl kapitálových požadavků (vyplývajících z alokace rozhodných úvěrových expozic v této zemi) ke kapitálovým požadavkům celkem a uvádí se na [ř. 11, sl. 2, karta země]. 
</t>
        </r>
        <r>
          <rPr>
            <b/>
            <sz val="10"/>
            <color indexed="81"/>
            <rFont val="Tahoma"/>
            <family val="2"/>
          </rPr>
          <t xml:space="preserve">Informace o speciální sazbě proticyklické kapitálové rezervy pro danou instituci se uvádí pouze na součtové kartě S_ZEMEMORG a neuvádí se separátně na kartách jednotlivých zemí. </t>
        </r>
      </text>
    </comment>
    <comment ref="B40" authorId="0">
      <text>
        <r>
          <rPr>
            <b/>
            <sz val="10"/>
            <color indexed="81"/>
            <rFont val="Tahoma"/>
            <family val="2"/>
          </rPr>
          <t>Dvořáková Sylvie:</t>
        </r>
        <r>
          <rPr>
            <sz val="10"/>
            <color indexed="81"/>
            <rFont val="Tahoma"/>
            <family val="2"/>
          </rPr>
          <t xml:space="preserve">
rozhodné úvěrové expozice je vše krom CB, vlad a instituci. Kategorie 70 a dal</t>
        </r>
      </text>
    </comment>
    <comment ref="B47" authorId="0">
      <text>
        <r>
          <rPr>
            <sz val="10"/>
            <color indexed="81"/>
            <rFont val="Tahoma"/>
            <family val="2"/>
          </rPr>
          <t xml:space="preserve">Vykazuje se hodnota kapitálových požadavků definovaných dle části třetí, hlavy II, kapitoly 1 až 4 a kapitoly 6 CRR pro rozhodné úvěrové expozice vymezené v čl. 140 (4) (a) CRD, pro jednotlivé země.
Hodnota kapitálových požadavků pro sekuritizované pozice investičního portfolia se na daném řádku neuvádí, ale uvádí se na ř. 10 dané datové oblasti.
Kapitálové požadavky činí 8 % rizikově vážené expozice dle části třetí, hlavy II, kapitoly 1 až 4 a kapitoly 6 CRR.
</t>
        </r>
        <r>
          <rPr>
            <b/>
            <sz val="10"/>
            <color indexed="81"/>
            <rFont val="Tahoma"/>
            <family val="2"/>
          </rPr>
          <t>Chapu to tak ze zde vykazeme u jednotlivych zemi rozhodne uverove expozice (kapitalovy pozadavek k uverovemu riziku dane zemi), tedy jen kategorie 70-180 (bez instituci, vlad a CB)</t>
        </r>
        <r>
          <rPr>
            <sz val="10"/>
            <color indexed="81"/>
            <rFont val="Tahoma"/>
            <family val="2"/>
          </rPr>
          <t xml:space="preserve">
</t>
        </r>
      </text>
    </comment>
    <comment ref="B48" authorId="0">
      <text>
        <r>
          <rPr>
            <sz val="10"/>
            <color indexed="81"/>
            <rFont val="Tahoma"/>
            <family val="2"/>
          </rPr>
          <t>Vykazuje se hodnota kapitálových požadavků definovaných dle části třetí, hlavy IV, kapitoly 2 CRR pro specifické riziko, nebo dle části třetí, hlavy IV, kapitoly 5 CRR pro dodatečné riziko selhání a migrace, a to pro rozhodné úvěrové expozice vymezené v čl. 140 (4) (b) CRD, relevantní pro jednotlivé země.
Kapitálové požadavky pro rozhodné úvěrové expozice odpovídající rámci tržního rizika mj. zahrnují kapitálové požadavky k sekuritizovaným pozicím dle části třetí, hlavy IV, kapitoly 2 CRR a rovněž kapitálové požadavky pro expozice FKI dle čl. 348 CRR.</t>
        </r>
      </text>
    </comment>
    <comment ref="B50" authorId="0">
      <text>
        <r>
          <rPr>
            <sz val="10"/>
            <color indexed="81"/>
            <rFont val="Tahoma"/>
            <family val="2"/>
          </rPr>
          <t xml:space="preserve">Vyplňuje se podle čl. 140 (4) CRD. 
Vykazuje se váha aplikovaná pro propočet sazby proticyklické kapitálové rezervy v každé zemi, která se stanovuje jako poměr kapitálových požadavků a počítá se takto:
1. čitatel: celková hodnota kapitálových požadavků pro rozhodné úvěrové expozice v dané zemi [ř.7, sl. 10, karta země]
2. jmenovatel: celková hodnota kapitálových požadavků pro všechny úvěrové expozice rozhodné pro propočet proticyklické kapitálové rezervy ve vazbě na čl. 140 (4) CRD [ř.7, sl. 10, součtová karta S_ ZEMEMORG]
Informace o váze se na součtové kartě za všechny země S_ ZEMEMORG nevyplňuje.
Hodnota v %.
</t>
        </r>
      </text>
    </comment>
    <comment ref="B51" authorId="0">
      <text>
        <r>
          <rPr>
            <sz val="10"/>
            <color indexed="81"/>
            <rFont val="Tahoma"/>
            <family val="2"/>
          </rPr>
          <t>Vykazuje se sazba proticyklické kapitálové rezervy dané země (kde se rozhodné úvěrové expozice nacházejí), stanovená pověřeným orgánem této země ve vazbě na čl. 136, 137, 138 a 139 CRD. 
Tento řádek se nevyplňuje (ponechá se prázdný) pokud sazba proticyklické kapitálové rezervy pro konkrétní jurisdikci (zemi), kde se rozhodné úvěrové expozice nacházejí, nebyla pověřeným orgánem této země stanovena. 
Pokud sazba proticyklické kapitálové rezervy pro předmětnou zemi (kde se rozhodné úvěrové expozice nacházejí) byla pověřeným orgánem této země stanovena, ale není zatím v této zemi aplikována k referenčnímu termínu reportování, pak se informace o sazbě za tuto zemi rovněž nevyplňuje. 
Informace o sazbě proticyklické kapitálové rezervy se na součtové kartě za všechny země S_ ZEMEMORG nevyplňuje.
Hodnota v %.</t>
        </r>
      </text>
    </comment>
    <comment ref="B52" authorId="0">
      <text>
        <r>
          <rPr>
            <sz val="10"/>
            <color indexed="81"/>
            <rFont val="Tahoma"/>
            <family val="2"/>
          </rPr>
          <t xml:space="preserve">
Vykazuje se sazba proticyklické kapitálové rezervy aplikovaná pro předmětnou zemi (kde se rozhodné úvěrové expozice nacházejí), která byla stanovena pověřeným orgánem země sídla reportující instituce (rezidenční země) podle čl. 137, 138, 139 a čl. 140(1), (2) a (3) CRD. 
Pokud sazba proticyklické kapitálové rezervy pro předmětnou zemi (kde se rozhodné úvěrové expozice nacházejí) není zatím v této zemí aplikována k referenčnímu termínu reportování, pak se informace o sazbě za tuto zemi se rovněž nevyplňuje. 
Informace o sazbě proticyklické kapitálové rezervy použitelné pro zemi sídla reportující instituce (rezidenční zemi) se na součtové kartě za všechny země S_ ZEMEMORG nevyplňuje.</t>
        </r>
      </text>
    </comment>
    <comment ref="B53" authorId="0">
      <text>
        <r>
          <rPr>
            <sz val="10"/>
            <color indexed="81"/>
            <rFont val="Tahoma"/>
            <family val="2"/>
          </rPr>
          <t xml:space="preserve">Vykazuje se sazba proticyklické kapitálové rezervy pro danou instituci stanovena podle čl. 140 (1) CRD. Tato sazba se počítá jako vážený průměr proticyklických kapitálových rezerv použitých v jurisdikcích, kde se nachází rozhodné úvěrové expozice dané instituce, anebo jsou použity pro účely čl. 140 CRD na základě čl. 139 (2) nebo (3) CRD.
Relevantní sazba proticyklické kapitálové rezervy se vykazuje na [ř. 12, sl. 2, karta země] nebo na [ř.13, sl. 2, karta země]. Váha použitá k vážení sazeb proticyklické kapitálové rezervy v každé zemi je podíl kapitálových požadavků (vyplývajících z alokace rozhodných úvěrových expozic v této zemi) ke kapitálovým požadavkům celkem a uvádí se na [ř. 11, sl. 2, karta země]. 
</t>
        </r>
        <r>
          <rPr>
            <b/>
            <sz val="10"/>
            <color indexed="81"/>
            <rFont val="Tahoma"/>
            <family val="2"/>
          </rPr>
          <t xml:space="preserve">Informace o speciální sazbě proticyklické kapitálové rezervy pro danou instituci se uvádí pouze na součtové kartě S_ZEMEMORG a neuvádí se separátně na kartách jednotlivých zemí. </t>
        </r>
      </text>
    </comment>
    <comment ref="B57" authorId="0">
      <text>
        <r>
          <rPr>
            <b/>
            <sz val="10"/>
            <color indexed="81"/>
            <rFont val="Tahoma"/>
            <family val="2"/>
          </rPr>
          <t>Dvořáková Sylvie:</t>
        </r>
        <r>
          <rPr>
            <sz val="10"/>
            <color indexed="81"/>
            <rFont val="Tahoma"/>
            <family val="2"/>
          </rPr>
          <t xml:space="preserve">
rozhodné úvěrové expozice je vše krom CB, vlad a instituci. Kategorie 70 a dal</t>
        </r>
      </text>
    </comment>
    <comment ref="B64" authorId="0">
      <text>
        <r>
          <rPr>
            <sz val="10"/>
            <color indexed="81"/>
            <rFont val="Tahoma"/>
            <family val="2"/>
          </rPr>
          <t xml:space="preserve">Vykazuje se hodnota kapitálových požadavků definovaných dle části třetí, hlavy II, kapitoly 1 až 4 a kapitoly 6 CRR pro rozhodné úvěrové expozice vymezené v čl. 140 (4) (a) CRD, pro jednotlivé země.
Hodnota kapitálových požadavků pro sekuritizované pozice investičního portfolia se na daném řádku neuvádí, ale uvádí se na ř. 10 dané datové oblasti.
Kapitálové požadavky činí 8 % rizikově vážené expozice dle části třetí, hlavy II, kapitoly 1 až 4 a kapitoly 6 CRR.
</t>
        </r>
        <r>
          <rPr>
            <b/>
            <sz val="10"/>
            <color indexed="81"/>
            <rFont val="Tahoma"/>
            <family val="2"/>
          </rPr>
          <t>Chapu to tak ze zde vykazeme u jednotlivych zemi rozhodne uverove expozice (kapitalovy pozadavek k uverovemu riziku dane zemi), tedy jen kategorie 70-180 (bez instituci, vlad a CB)</t>
        </r>
        <r>
          <rPr>
            <sz val="10"/>
            <color indexed="81"/>
            <rFont val="Tahoma"/>
            <family val="2"/>
          </rPr>
          <t xml:space="preserve">
</t>
        </r>
      </text>
    </comment>
    <comment ref="B65" authorId="0">
      <text>
        <r>
          <rPr>
            <sz val="10"/>
            <color indexed="81"/>
            <rFont val="Tahoma"/>
            <family val="2"/>
          </rPr>
          <t>Vykazuje se hodnota kapitálových požadavků definovaných dle části třetí, hlavy IV, kapitoly 2 CRR pro specifické riziko, nebo dle části třetí, hlavy IV, kapitoly 5 CRR pro dodatečné riziko selhání a migrace, a to pro rozhodné úvěrové expozice vymezené v čl. 140 (4) (b) CRD, relevantní pro jednotlivé země.
Kapitálové požadavky pro rozhodné úvěrové expozice odpovídající rámci tržního rizika mj. zahrnují kapitálové požadavky k sekuritizovaným pozicím dle části třetí, hlavy IV, kapitoly 2 CRR a rovněž kapitálové požadavky pro expozice FKI dle čl. 348 CRR.</t>
        </r>
      </text>
    </comment>
    <comment ref="B67" authorId="0">
      <text>
        <r>
          <rPr>
            <sz val="10"/>
            <color indexed="81"/>
            <rFont val="Tahoma"/>
            <family val="2"/>
          </rPr>
          <t xml:space="preserve">Vyplňuje se podle čl. 140 (4) CRD. 
Vykazuje se váha aplikovaná pro propočet sazby proticyklické kapitálové rezervy v každé zemi, která se stanovuje jako poměr kapitálových požadavků a počítá se takto:
1. čitatel: celková hodnota kapitálových požadavků pro rozhodné úvěrové expozice v dané zemi [ř.7, sl. 10, karta země]
2. jmenovatel: celková hodnota kapitálových požadavků pro všechny úvěrové expozice rozhodné pro propočet proticyklické kapitálové rezervy ve vazbě na čl. 140 (4) CRD [ř.7, sl. 10, součtová karta S_ ZEMEMORG]
Informace o váze se na součtové kartě za všechny země S_ ZEMEMORG nevyplňuje.
Hodnota v %.
</t>
        </r>
      </text>
    </comment>
    <comment ref="B68" authorId="0">
      <text>
        <r>
          <rPr>
            <sz val="10"/>
            <color indexed="81"/>
            <rFont val="Tahoma"/>
            <family val="2"/>
          </rPr>
          <t>Vykazuje se sazba proticyklické kapitálové rezervy dané země (kde se rozhodné úvěrové expozice nacházejí), stanovená pověřeným orgánem této země ve vazbě na čl. 136, 137, 138 a 139 CRD. 
Tento řádek se nevyplňuje (ponechá se prázdný) pokud sazba proticyklické kapitálové rezervy pro konkrétní jurisdikci (zemi), kde se rozhodné úvěrové expozice nacházejí, nebyla pověřeným orgánem této země stanovena. 
Pokud sazba proticyklické kapitálové rezervy pro předmětnou zemi (kde se rozhodné úvěrové expozice nacházejí) byla pověřeným orgánem této země stanovena, ale není zatím v této zemi aplikována k referenčnímu termínu reportování, pak se informace o sazbě za tuto zemi rovněž nevyplňuje. 
Informace o sazbě proticyklické kapitálové rezervy se na součtové kartě za všechny země S_ ZEMEMORG nevyplňuje.
Hodnota v %.</t>
        </r>
      </text>
    </comment>
    <comment ref="B69" authorId="0">
      <text>
        <r>
          <rPr>
            <sz val="10"/>
            <color indexed="81"/>
            <rFont val="Tahoma"/>
            <family val="2"/>
          </rPr>
          <t xml:space="preserve">
Vykazuje se sazba proticyklické kapitálové rezervy aplikovaná pro předmětnou zemi (kde se rozhodné úvěrové expozice nacházejí), která byla stanovena pověřeným orgánem země sídla reportující instituce (rezidenční země) podle čl. 137, 138, 139 a čl. 140(1), (2) a (3) CRD. 
Pokud sazba proticyklické kapitálové rezervy pro předmětnou zemi (kde se rozhodné úvěrové expozice nacházejí) není zatím v této zemí aplikována k referenčnímu termínu reportování, pak se informace o sazbě za tuto zemi se rovněž nevyplňuje. 
Informace o sazbě proticyklické kapitálové rezervy použitelné pro zemi sídla reportující instituce (rezidenční zemi) se na součtové kartě za všechny země S_ ZEMEMORG nevyplňuje.</t>
        </r>
      </text>
    </comment>
    <comment ref="B70" authorId="0">
      <text>
        <r>
          <rPr>
            <sz val="10"/>
            <color indexed="81"/>
            <rFont val="Tahoma"/>
            <family val="2"/>
          </rPr>
          <t xml:space="preserve">Vykazuje se sazba proticyklické kapitálové rezervy pro danou instituci stanovena podle čl. 140 (1) CRD. Tato sazba se počítá jako vážený průměr proticyklických kapitálových rezerv použitých v jurisdikcích, kde se nachází rozhodné úvěrové expozice dané instituce, anebo jsou použity pro účely čl. 140 CRD na základě čl. 139 (2) nebo (3) CRD.
Relevantní sazba proticyklické kapitálové rezervy se vykazuje na [ř. 12, sl. 2, karta země] nebo na [ř.13, sl. 2, karta země]. Váha použitá k vážení sazeb proticyklické kapitálové rezervy v každé zemi je podíl kapitálových požadavků (vyplývajících z alokace rozhodných úvěrových expozic v této zemi) ke kapitálovým požadavkům celkem a uvádí se na [ř. 11, sl. 2, karta země]. 
</t>
        </r>
        <r>
          <rPr>
            <b/>
            <sz val="10"/>
            <color indexed="81"/>
            <rFont val="Tahoma"/>
            <family val="2"/>
          </rPr>
          <t xml:space="preserve">Informace o speciální sazbě proticyklické kapitálové rezervy pro danou instituci se uvádí pouze na součtové kartě S_ZEMEMORG a neuvádí se separátně na kartách jednotlivých zemí. </t>
        </r>
      </text>
    </comment>
    <comment ref="B74" authorId="0">
      <text>
        <r>
          <rPr>
            <b/>
            <sz val="10"/>
            <color indexed="81"/>
            <rFont val="Tahoma"/>
            <family val="2"/>
          </rPr>
          <t>Dvořáková Sylvie:</t>
        </r>
        <r>
          <rPr>
            <sz val="10"/>
            <color indexed="81"/>
            <rFont val="Tahoma"/>
            <family val="2"/>
          </rPr>
          <t xml:space="preserve">
rozhodné úvěrové expozice je vše krom CB, vlad a instituci. Kategorie 70 a dal</t>
        </r>
      </text>
    </comment>
    <comment ref="B81" authorId="0">
      <text>
        <r>
          <rPr>
            <sz val="10"/>
            <color indexed="81"/>
            <rFont val="Tahoma"/>
            <family val="2"/>
          </rPr>
          <t xml:space="preserve">Vykazuje se hodnota kapitálových požadavků definovaných dle části třetí, hlavy II, kapitoly 1 až 4 a kapitoly 6 CRR pro rozhodné úvěrové expozice vymezené v čl. 140 (4) (a) CRD, pro jednotlivé země.
Hodnota kapitálových požadavků pro sekuritizované pozice investičního portfolia se na daném řádku neuvádí, ale uvádí se na ř. 10 dané datové oblasti.
Kapitálové požadavky činí 8 % rizikově vážené expozice dle části třetí, hlavy II, kapitoly 1 až 4 a kapitoly 6 CRR.
</t>
        </r>
        <r>
          <rPr>
            <b/>
            <sz val="10"/>
            <color indexed="81"/>
            <rFont val="Tahoma"/>
            <family val="2"/>
          </rPr>
          <t>Chapu to tak ze zde vykazeme u jednotlivych zemi rozhodne uverove expozice (kapitalovy pozadavek k uverovemu riziku dane zemi), tedy jen kategorie 70-180 (bez instituci, vlad a CB)</t>
        </r>
        <r>
          <rPr>
            <sz val="10"/>
            <color indexed="81"/>
            <rFont val="Tahoma"/>
            <family val="2"/>
          </rPr>
          <t xml:space="preserve">
</t>
        </r>
      </text>
    </comment>
    <comment ref="B82" authorId="0">
      <text>
        <r>
          <rPr>
            <sz val="10"/>
            <color indexed="81"/>
            <rFont val="Tahoma"/>
            <family val="2"/>
          </rPr>
          <t>Vykazuje se hodnota kapitálových požadavků definovaných dle části třetí, hlavy IV, kapitoly 2 CRR pro specifické riziko, nebo dle části třetí, hlavy IV, kapitoly 5 CRR pro dodatečné riziko selhání a migrace, a to pro rozhodné úvěrové expozice vymezené v čl. 140 (4) (b) CRD, relevantní pro jednotlivé země.
Kapitálové požadavky pro rozhodné úvěrové expozice odpovídající rámci tržního rizika mj. zahrnují kapitálové požadavky k sekuritizovaným pozicím dle části třetí, hlavy IV, kapitoly 2 CRR a rovněž kapitálové požadavky pro expozice FKI dle čl. 348 CRR.</t>
        </r>
      </text>
    </comment>
    <comment ref="B84" authorId="0">
      <text>
        <r>
          <rPr>
            <sz val="10"/>
            <color indexed="81"/>
            <rFont val="Tahoma"/>
            <family val="2"/>
          </rPr>
          <t xml:space="preserve">Vyplňuje se podle čl. 140 (4) CRD. 
Vykazuje se váha aplikovaná pro propočet sazby proticyklické kapitálové rezervy v každé zemi, která se stanovuje jako poměr kapitálových požadavků a počítá se takto:
1. čitatel: celková hodnota kapitálových požadavků pro rozhodné úvěrové expozice v dané zemi [ř.7, sl. 10, karta země]
2. jmenovatel: celková hodnota kapitálových požadavků pro všechny úvěrové expozice rozhodné pro propočet proticyklické kapitálové rezervy ve vazbě na čl. 140 (4) CRD [ř.7, sl. 10, součtová karta S_ ZEMEMORG]
Informace o váze se na součtové kartě za všechny země S_ ZEMEMORG nevyplňuje.
Hodnota v %.
</t>
        </r>
      </text>
    </comment>
    <comment ref="B85" authorId="0">
      <text>
        <r>
          <rPr>
            <sz val="10"/>
            <color indexed="81"/>
            <rFont val="Tahoma"/>
            <family val="2"/>
          </rPr>
          <t>Vykazuje se sazba proticyklické kapitálové rezervy dané země (kde se rozhodné úvěrové expozice nacházejí), stanovená pověřeným orgánem této země ve vazbě na čl. 136, 137, 138 a 139 CRD. 
Tento řádek se nevyplňuje (ponechá se prázdný) pokud sazba proticyklické kapitálové rezervy pro konkrétní jurisdikci (zemi), kde se rozhodné úvěrové expozice nacházejí, nebyla pověřeným orgánem této země stanovena. 
Pokud sazba proticyklické kapitálové rezervy pro předmětnou zemi (kde se rozhodné úvěrové expozice nacházejí) byla pověřeným orgánem této země stanovena, ale není zatím v této zemi aplikována k referenčnímu termínu reportování, pak se informace o sazbě za tuto zemi rovněž nevyplňuje. 
Informace o sazbě proticyklické kapitálové rezervy se na součtové kartě za všechny země S_ ZEMEMORG nevyplňuje.
Hodnota v %.</t>
        </r>
      </text>
    </comment>
    <comment ref="B86" authorId="0">
      <text>
        <r>
          <rPr>
            <sz val="10"/>
            <color indexed="81"/>
            <rFont val="Tahoma"/>
            <family val="2"/>
          </rPr>
          <t xml:space="preserve">
Vykazuje se sazba proticyklické kapitálové rezervy aplikovaná pro předmětnou zemi (kde se rozhodné úvěrové expozice nacházejí), která byla stanovena pověřeným orgánem země sídla reportující instituce (rezidenční země) podle čl. 137, 138, 139 a čl. 140(1), (2) a (3) CRD. 
Pokud sazba proticyklické kapitálové rezervy pro předmětnou zemi (kde se rozhodné úvěrové expozice nacházejí) není zatím v této zemí aplikována k referenčnímu termínu reportování, pak se informace o sazbě za tuto zemi se rovněž nevyplňuje. 
Informace o sazbě proticyklické kapitálové rezervy použitelné pro zemi sídla reportující instituce (rezidenční zemi) se na součtové kartě za všechny země S_ ZEMEMORG nevyplňuje.</t>
        </r>
      </text>
    </comment>
    <comment ref="B87" authorId="0">
      <text>
        <r>
          <rPr>
            <sz val="10"/>
            <color indexed="81"/>
            <rFont val="Tahoma"/>
            <family val="2"/>
          </rPr>
          <t xml:space="preserve">Vykazuje se sazba proticyklické kapitálové rezervy pro danou instituci stanovena podle čl. 140 (1) CRD. Tato sazba se počítá jako vážený průměr proticyklických kapitálových rezerv použitých v jurisdikcích, kde se nachází rozhodné úvěrové expozice dané instituce, anebo jsou použity pro účely čl. 140 CRD na základě čl. 139 (2) nebo (3) CRD.
Relevantní sazba proticyklické kapitálové rezervy se vykazuje na [ř. 12, sl. 2, karta země] nebo na [ř.13, sl. 2, karta země]. Váha použitá k vážení sazeb proticyklické kapitálové rezervy v každé zemi je podíl kapitálových požadavků (vyplývajících z alokace rozhodných úvěrových expozic v této zemi) ke kapitálovým požadavkům celkem a uvádí se na [ř. 11, sl. 2, karta země]. 
</t>
        </r>
        <r>
          <rPr>
            <b/>
            <sz val="10"/>
            <color indexed="81"/>
            <rFont val="Tahoma"/>
            <family val="2"/>
          </rPr>
          <t xml:space="preserve">Informace o speciální sazbě proticyklické kapitálové rezervy pro danou instituci se uvádí pouze na součtové kartě S_ZEMEMORG a neuvádí se separátně na kartách jednotlivých zemí. </t>
        </r>
      </text>
    </comment>
    <comment ref="B91" authorId="0">
      <text>
        <r>
          <rPr>
            <b/>
            <sz val="10"/>
            <color indexed="81"/>
            <rFont val="Tahoma"/>
            <family val="2"/>
          </rPr>
          <t>Dvořáková Sylvie:</t>
        </r>
        <r>
          <rPr>
            <sz val="10"/>
            <color indexed="81"/>
            <rFont val="Tahoma"/>
            <family val="2"/>
          </rPr>
          <t xml:space="preserve">
rozhodné úvěrové expozice je vše krom CB, vlad a instituci. Kategorie 70 a dal</t>
        </r>
      </text>
    </comment>
    <comment ref="B98" authorId="0">
      <text>
        <r>
          <rPr>
            <sz val="10"/>
            <color indexed="81"/>
            <rFont val="Tahoma"/>
            <family val="2"/>
          </rPr>
          <t xml:space="preserve">Vykazuje se hodnota kapitálových požadavků definovaných dle části třetí, hlavy II, kapitoly 1 až 4 a kapitoly 6 CRR pro rozhodné úvěrové expozice vymezené v čl. 140 (4) (a) CRD, pro jednotlivé země.
Hodnota kapitálových požadavků pro sekuritizované pozice investičního portfolia se na daném řádku neuvádí, ale uvádí se na ř. 10 dané datové oblasti.
Kapitálové požadavky činí 8 % rizikově vážené expozice dle části třetí, hlavy II, kapitoly 1 až 4 a kapitoly 6 CRR.
</t>
        </r>
        <r>
          <rPr>
            <b/>
            <sz val="10"/>
            <color indexed="81"/>
            <rFont val="Tahoma"/>
            <family val="2"/>
          </rPr>
          <t>Chapu to tak ze zde vykazeme u jednotlivych zemi rozhodne uverove expozice (kapitalovy pozadavek k uverovemu riziku dane zemi), tedy jen kategorie 70-180 (bez instituci, vlad a CB)</t>
        </r>
        <r>
          <rPr>
            <sz val="10"/>
            <color indexed="81"/>
            <rFont val="Tahoma"/>
            <family val="2"/>
          </rPr>
          <t xml:space="preserve">
</t>
        </r>
      </text>
    </comment>
    <comment ref="B99" authorId="0">
      <text>
        <r>
          <rPr>
            <sz val="10"/>
            <color indexed="81"/>
            <rFont val="Tahoma"/>
            <family val="2"/>
          </rPr>
          <t>Vykazuje se hodnota kapitálových požadavků definovaných dle části třetí, hlavy IV, kapitoly 2 CRR pro specifické riziko, nebo dle části třetí, hlavy IV, kapitoly 5 CRR pro dodatečné riziko selhání a migrace, a to pro rozhodné úvěrové expozice vymezené v čl. 140 (4) (b) CRD, relevantní pro jednotlivé země.
Kapitálové požadavky pro rozhodné úvěrové expozice odpovídající rámci tržního rizika mj. zahrnují kapitálové požadavky k sekuritizovaným pozicím dle části třetí, hlavy IV, kapitoly 2 CRR a rovněž kapitálové požadavky pro expozice FKI dle čl. 348 CRR.</t>
        </r>
      </text>
    </comment>
    <comment ref="B101" authorId="0">
      <text>
        <r>
          <rPr>
            <sz val="10"/>
            <color indexed="81"/>
            <rFont val="Tahoma"/>
            <family val="2"/>
          </rPr>
          <t xml:space="preserve">Vyplňuje se podle čl. 140 (4) CRD. 
Vykazuje se váha aplikovaná pro propočet sazby proticyklické kapitálové rezervy v každé zemi, která se stanovuje jako poměr kapitálových požadavků a počítá se takto:
1. čitatel: celková hodnota kapitálových požadavků pro rozhodné úvěrové expozice v dané zemi [ř.7, sl. 10, karta země]
2. jmenovatel: celková hodnota kapitálových požadavků pro všechny úvěrové expozice rozhodné pro propočet proticyklické kapitálové rezervy ve vazbě na čl. 140 (4) CRD [ř.7, sl. 10, součtová karta S_ ZEMEMORG]
Informace o váze se na součtové kartě za všechny země S_ ZEMEMORG nevyplňuje.
Hodnota v %.
</t>
        </r>
      </text>
    </comment>
    <comment ref="B102" authorId="0">
      <text>
        <r>
          <rPr>
            <sz val="10"/>
            <color indexed="81"/>
            <rFont val="Tahoma"/>
            <family val="2"/>
          </rPr>
          <t>Vykazuje se sazba proticyklické kapitálové rezervy dané země (kde se rozhodné úvěrové expozice nacházejí), stanovená pověřeným orgánem této země ve vazbě na čl. 136, 137, 138 a 139 CRD. 
Tento řádek se nevyplňuje (ponechá se prázdný) pokud sazba proticyklické kapitálové rezervy pro konkrétní jurisdikci (zemi), kde se rozhodné úvěrové expozice nacházejí, nebyla pověřeným orgánem této země stanovena. 
Pokud sazba proticyklické kapitálové rezervy pro předmětnou zemi (kde se rozhodné úvěrové expozice nacházejí) byla pověřeným orgánem této země stanovena, ale není zatím v této zemi aplikována k referenčnímu termínu reportování, pak se informace o sazbě za tuto zemi rovněž nevyplňuje. 
Informace o sazbě proticyklické kapitálové rezervy se na součtové kartě za všechny země S_ ZEMEMORG nevyplňuje.
Hodnota v %.</t>
        </r>
      </text>
    </comment>
    <comment ref="B103" authorId="0">
      <text>
        <r>
          <rPr>
            <sz val="10"/>
            <color indexed="81"/>
            <rFont val="Tahoma"/>
            <family val="2"/>
          </rPr>
          <t xml:space="preserve">
Vykazuje se sazba proticyklické kapitálové rezervy aplikovaná pro předmětnou zemi (kde se rozhodné úvěrové expozice nacházejí), která byla stanovena pověřeným orgánem země sídla reportující instituce (rezidenční země) podle čl. 137, 138, 139 a čl. 140(1), (2) a (3) CRD. 
Pokud sazba proticyklické kapitálové rezervy pro předmětnou zemi (kde se rozhodné úvěrové expozice nacházejí) není zatím v této zemí aplikována k referenčnímu termínu reportování, pak se informace o sazbě za tuto zemi se rovněž nevyplňuje. 
Informace o sazbě proticyklické kapitálové rezervy použitelné pro zemi sídla reportující instituce (rezidenční zemi) se na součtové kartě za všechny země S_ ZEMEMORG nevyplňuje.</t>
        </r>
      </text>
    </comment>
    <comment ref="B104" authorId="0">
      <text>
        <r>
          <rPr>
            <sz val="10"/>
            <color indexed="81"/>
            <rFont val="Tahoma"/>
            <family val="2"/>
          </rPr>
          <t xml:space="preserve">Vykazuje se sazba proticyklické kapitálové rezervy pro danou instituci stanovena podle čl. 140 (1) CRD. Tato sazba se počítá jako vážený průměr proticyklických kapitálových rezerv použitých v jurisdikcích, kde se nachází rozhodné úvěrové expozice dané instituce, anebo jsou použity pro účely čl. 140 CRD na základě čl. 139 (2) nebo (3) CRD.
Relevantní sazba proticyklické kapitálové rezervy se vykazuje na [ř. 12, sl. 2, karta země] nebo na [ř.13, sl. 2, karta země]. Váha použitá k vážení sazeb proticyklické kapitálové rezervy v každé zemi je podíl kapitálových požadavků (vyplývajících z alokace rozhodných úvěrových expozic v této zemi) ke kapitálovým požadavkům celkem a uvádí se na [ř. 11, sl. 2, karta země]. 
</t>
        </r>
        <r>
          <rPr>
            <b/>
            <sz val="10"/>
            <color indexed="81"/>
            <rFont val="Tahoma"/>
            <family val="2"/>
          </rPr>
          <t xml:space="preserve">Informace o speciální sazbě proticyklické kapitálové rezervy pro danou instituci se uvádí pouze na součtové kartě S_ZEMEMORG a neuvádí se separátně na kartách jednotlivých zemí. </t>
        </r>
      </text>
    </comment>
    <comment ref="B108" authorId="0">
      <text>
        <r>
          <rPr>
            <b/>
            <sz val="10"/>
            <color indexed="81"/>
            <rFont val="Tahoma"/>
            <family val="2"/>
          </rPr>
          <t>Dvořáková Sylvie:</t>
        </r>
        <r>
          <rPr>
            <sz val="10"/>
            <color indexed="81"/>
            <rFont val="Tahoma"/>
            <family val="2"/>
          </rPr>
          <t xml:space="preserve">
rozhodné úvěrové expozice je vše krom CB, vlad a instituci. Kategorie 70 a dal</t>
        </r>
      </text>
    </comment>
    <comment ref="B115" authorId="0">
      <text>
        <r>
          <rPr>
            <sz val="10"/>
            <color indexed="81"/>
            <rFont val="Tahoma"/>
            <family val="2"/>
          </rPr>
          <t xml:space="preserve">Vykazuje se hodnota kapitálových požadavků definovaných dle části třetí, hlavy II, kapitoly 1 až 4 a kapitoly 6 CRR pro rozhodné úvěrové expozice vymezené v čl. 140 (4) (a) CRD, pro jednotlivé země.
Hodnota kapitálových požadavků pro sekuritizované pozice investičního portfolia se na daném řádku neuvádí, ale uvádí se na ř. 10 dané datové oblasti.
Kapitálové požadavky činí 8 % rizikově vážené expozice dle části třetí, hlavy II, kapitoly 1 až 4 a kapitoly 6 CRR.
</t>
        </r>
        <r>
          <rPr>
            <b/>
            <sz val="10"/>
            <color indexed="81"/>
            <rFont val="Tahoma"/>
            <family val="2"/>
          </rPr>
          <t>Chapu to tak ze zde vykazeme u jednotlivych zemi rozhodne uverove expozice (kapitalovy pozadavek k uverovemu riziku dane zemi), tedy jen kategorie 70-180 (bez instituci, vlad a CB)</t>
        </r>
        <r>
          <rPr>
            <sz val="10"/>
            <color indexed="81"/>
            <rFont val="Tahoma"/>
            <family val="2"/>
          </rPr>
          <t xml:space="preserve">
</t>
        </r>
      </text>
    </comment>
    <comment ref="B116" authorId="0">
      <text>
        <r>
          <rPr>
            <sz val="10"/>
            <color indexed="81"/>
            <rFont val="Tahoma"/>
            <family val="2"/>
          </rPr>
          <t>Vykazuje se hodnota kapitálových požadavků definovaných dle části třetí, hlavy IV, kapitoly 2 CRR pro specifické riziko, nebo dle části třetí, hlavy IV, kapitoly 5 CRR pro dodatečné riziko selhání a migrace, a to pro rozhodné úvěrové expozice vymezené v čl. 140 (4) (b) CRD, relevantní pro jednotlivé země.
Kapitálové požadavky pro rozhodné úvěrové expozice odpovídající rámci tržního rizika mj. zahrnují kapitálové požadavky k sekuritizovaným pozicím dle části třetí, hlavy IV, kapitoly 2 CRR a rovněž kapitálové požadavky pro expozice FKI dle čl. 348 CRR.</t>
        </r>
      </text>
    </comment>
    <comment ref="B118" authorId="0">
      <text>
        <r>
          <rPr>
            <sz val="10"/>
            <color indexed="81"/>
            <rFont val="Tahoma"/>
            <family val="2"/>
          </rPr>
          <t xml:space="preserve">Vyplňuje se podle čl. 140 (4) CRD. 
Vykazuje se váha aplikovaná pro propočet sazby proticyklické kapitálové rezervy v každé zemi, která se stanovuje jako poměr kapitálových požadavků a počítá se takto:
1. čitatel: celková hodnota kapitálových požadavků pro rozhodné úvěrové expozice v dané zemi [ř.7, sl. 10, karta země]
2. jmenovatel: celková hodnota kapitálových požadavků pro všechny úvěrové expozice rozhodné pro propočet proticyklické kapitálové rezervy ve vazbě na čl. 140 (4) CRD [ř.7, sl. 10, součtová karta S_ ZEMEMORG]
Informace o váze se na součtové kartě za všechny země S_ ZEMEMORG nevyplňuje.
Hodnota v %.
</t>
        </r>
      </text>
    </comment>
    <comment ref="B119" authorId="0">
      <text>
        <r>
          <rPr>
            <sz val="10"/>
            <color indexed="81"/>
            <rFont val="Tahoma"/>
            <family val="2"/>
          </rPr>
          <t>Vykazuje se sazba proticyklické kapitálové rezervy dané země (kde se rozhodné úvěrové expozice nacházejí), stanovená pověřeným orgánem této země ve vazbě na čl. 136, 137, 138 a 139 CRD. 
Tento řádek se nevyplňuje (ponechá se prázdný) pokud sazba proticyklické kapitálové rezervy pro konkrétní jurisdikci (zemi), kde se rozhodné úvěrové expozice nacházejí, nebyla pověřeným orgánem této země stanovena. 
Pokud sazba proticyklické kapitálové rezervy pro předmětnou zemi (kde se rozhodné úvěrové expozice nacházejí) byla pověřeným orgánem této země stanovena, ale není zatím v této zemi aplikována k referenčnímu termínu reportování, pak se informace o sazbě za tuto zemi rovněž nevyplňuje. 
Informace o sazbě proticyklické kapitálové rezervy se na součtové kartě za všechny země S_ ZEMEMORG nevyplňuje.
Hodnota v %.</t>
        </r>
      </text>
    </comment>
    <comment ref="B120" authorId="0">
      <text>
        <r>
          <rPr>
            <sz val="10"/>
            <color indexed="81"/>
            <rFont val="Tahoma"/>
            <family val="2"/>
          </rPr>
          <t xml:space="preserve">
Vykazuje se sazba proticyklické kapitálové rezervy aplikovaná pro předmětnou zemi (kde se rozhodné úvěrové expozice nacházejí), která byla stanovena pověřeným orgánem země sídla reportující instituce (rezidenční země) podle čl. 137, 138, 139 a čl. 140(1), (2) a (3) CRD. 
Pokud sazba proticyklické kapitálové rezervy pro předmětnou zemi (kde se rozhodné úvěrové expozice nacházejí) není zatím v této zemí aplikována k referenčnímu termínu reportování, pak se informace o sazbě za tuto zemi se rovněž nevyplňuje. 
Informace o sazbě proticyklické kapitálové rezervy použitelné pro zemi sídla reportující instituce (rezidenční zemi) se na součtové kartě za všechny země S_ ZEMEMORG nevyplňuje.</t>
        </r>
      </text>
    </comment>
    <comment ref="B121" authorId="0">
      <text>
        <r>
          <rPr>
            <sz val="10"/>
            <color indexed="81"/>
            <rFont val="Tahoma"/>
            <family val="2"/>
          </rPr>
          <t xml:space="preserve">Vykazuje se sazba proticyklické kapitálové rezervy pro danou instituci stanovena podle čl. 140 (1) CRD. Tato sazba se počítá jako vážený průměr proticyklických kapitálových rezerv použitých v jurisdikcích, kde se nachází rozhodné úvěrové expozice dané instituce, anebo jsou použity pro účely čl. 140 CRD na základě čl. 139 (2) nebo (3) CRD.
Relevantní sazba proticyklické kapitálové rezervy se vykazuje na [ř. 12, sl. 2, karta země] nebo na [ř.13, sl. 2, karta země]. Váha použitá k vážení sazeb proticyklické kapitálové rezervy v každé zemi je podíl kapitálových požadavků (vyplývajících z alokace rozhodných úvěrových expozic v této zemi) ke kapitálovým požadavkům celkem a uvádí se na [ř. 11, sl. 2, karta země]. 
</t>
        </r>
        <r>
          <rPr>
            <b/>
            <sz val="10"/>
            <color indexed="81"/>
            <rFont val="Tahoma"/>
            <family val="2"/>
          </rPr>
          <t xml:space="preserve">Informace o speciální sazbě proticyklické kapitálové rezervy pro danou instituci se uvádí pouze na součtové kartě S_ZEMEMORG a neuvádí se separátně na kartách jednotlivých zemí. </t>
        </r>
      </text>
    </comment>
    <comment ref="B125" authorId="0">
      <text>
        <r>
          <rPr>
            <b/>
            <sz val="10"/>
            <color indexed="81"/>
            <rFont val="Tahoma"/>
            <family val="2"/>
          </rPr>
          <t>Dvořáková Sylvie:</t>
        </r>
        <r>
          <rPr>
            <sz val="10"/>
            <color indexed="81"/>
            <rFont val="Tahoma"/>
            <family val="2"/>
          </rPr>
          <t xml:space="preserve">
rozhodné úvěrové expozice je vše krom CB, vlad a instituci. Kategorie 70 a dal</t>
        </r>
      </text>
    </comment>
    <comment ref="B132" authorId="0">
      <text>
        <r>
          <rPr>
            <sz val="10"/>
            <color indexed="81"/>
            <rFont val="Tahoma"/>
            <family val="2"/>
          </rPr>
          <t xml:space="preserve">Vykazuje se hodnota kapitálových požadavků definovaných dle části třetí, hlavy II, kapitoly 1 až 4 a kapitoly 6 CRR pro rozhodné úvěrové expozice vymezené v čl. 140 (4) (a) CRD, pro jednotlivé země.
Hodnota kapitálových požadavků pro sekuritizované pozice investičního portfolia se na daném řádku neuvádí, ale uvádí se na ř. 10 dané datové oblasti.
Kapitálové požadavky činí 8 % rizikově vážené expozice dle části třetí, hlavy II, kapitoly 1 až 4 a kapitoly 6 CRR.
</t>
        </r>
        <r>
          <rPr>
            <b/>
            <sz val="10"/>
            <color indexed="81"/>
            <rFont val="Tahoma"/>
            <family val="2"/>
          </rPr>
          <t>Chapu to tak ze zde vykazeme u jednotlivych zemi rozhodne uverove expozice (kapitalovy pozadavek k uverovemu riziku dane zemi), tedy jen kategorie 70-180 (bez instituci, vlad a CB)</t>
        </r>
        <r>
          <rPr>
            <sz val="10"/>
            <color indexed="81"/>
            <rFont val="Tahoma"/>
            <family val="2"/>
          </rPr>
          <t xml:space="preserve">
</t>
        </r>
      </text>
    </comment>
    <comment ref="B133" authorId="0">
      <text>
        <r>
          <rPr>
            <sz val="10"/>
            <color indexed="81"/>
            <rFont val="Tahoma"/>
            <family val="2"/>
          </rPr>
          <t>Vykazuje se hodnota kapitálových požadavků definovaných dle části třetí, hlavy IV, kapitoly 2 CRR pro specifické riziko, nebo dle části třetí, hlavy IV, kapitoly 5 CRR pro dodatečné riziko selhání a migrace, a to pro rozhodné úvěrové expozice vymezené v čl. 140 (4) (b) CRD, relevantní pro jednotlivé země.
Kapitálové požadavky pro rozhodné úvěrové expozice odpovídající rámci tržního rizika mj. zahrnují kapitálové požadavky k sekuritizovaným pozicím dle části třetí, hlavy IV, kapitoly 2 CRR a rovněž kapitálové požadavky pro expozice FKI dle čl. 348 CRR.</t>
        </r>
      </text>
    </comment>
    <comment ref="B135" authorId="0">
      <text>
        <r>
          <rPr>
            <sz val="10"/>
            <color indexed="81"/>
            <rFont val="Tahoma"/>
            <family val="2"/>
          </rPr>
          <t xml:space="preserve">Vyplňuje se podle čl. 140 (4) CRD. 
Vykazuje se váha aplikovaná pro propočet sazby proticyklické kapitálové rezervy v každé zemi, která se stanovuje jako poměr kapitálových požadavků a počítá se takto:
1. čitatel: celková hodnota kapitálových požadavků pro rozhodné úvěrové expozice v dané zemi [ř.7, sl. 10, karta země]
2. jmenovatel: celková hodnota kapitálových požadavků pro všechny úvěrové expozice rozhodné pro propočet proticyklické kapitálové rezervy ve vazbě na čl. 140 (4) CRD [ř.7, sl. 10, součtová karta S_ ZEMEMORG]
Informace o váze se na součtové kartě za všechny země S_ ZEMEMORG nevyplňuje.
Hodnota v %.
</t>
        </r>
      </text>
    </comment>
    <comment ref="B136" authorId="0">
      <text>
        <r>
          <rPr>
            <sz val="10"/>
            <color indexed="81"/>
            <rFont val="Tahoma"/>
            <family val="2"/>
          </rPr>
          <t>Vykazuje se sazba proticyklické kapitálové rezervy dané země (kde se rozhodné úvěrové expozice nacházejí), stanovená pověřeným orgánem této země ve vazbě na čl. 136, 137, 138 a 139 CRD. 
Tento řádek se nevyplňuje (ponechá se prázdný) pokud sazba proticyklické kapitálové rezervy pro konkrétní jurisdikci (zemi), kde se rozhodné úvěrové expozice nacházejí, nebyla pověřeným orgánem této země stanovena. 
Pokud sazba proticyklické kapitálové rezervy pro předmětnou zemi (kde se rozhodné úvěrové expozice nacházejí) byla pověřeným orgánem této země stanovena, ale není zatím v této zemi aplikována k referenčnímu termínu reportování, pak se informace o sazbě za tuto zemi rovněž nevyplňuje. 
Informace o sazbě proticyklické kapitálové rezervy se na součtové kartě za všechny země S_ ZEMEMORG nevyplňuje.
Hodnota v %.</t>
        </r>
      </text>
    </comment>
    <comment ref="B137" authorId="0">
      <text>
        <r>
          <rPr>
            <sz val="10"/>
            <color indexed="81"/>
            <rFont val="Tahoma"/>
            <family val="2"/>
          </rPr>
          <t xml:space="preserve">
Vykazuje se sazba proticyklické kapitálové rezervy aplikovaná pro předmětnou zemi (kde se rozhodné úvěrové expozice nacházejí), která byla stanovena pověřeným orgánem země sídla reportující instituce (rezidenční země) podle čl. 137, 138, 139 a čl. 140(1), (2) a (3) CRD. 
Pokud sazba proticyklické kapitálové rezervy pro předmětnou zemi (kde se rozhodné úvěrové expozice nacházejí) není zatím v této zemí aplikována k referenčnímu termínu reportování, pak se informace o sazbě za tuto zemi se rovněž nevyplňuje. 
Informace o sazbě proticyklické kapitálové rezervy použitelné pro zemi sídla reportující instituce (rezidenční zemi) se na součtové kartě za všechny země S_ ZEMEMORG nevyplňuje.</t>
        </r>
      </text>
    </comment>
    <comment ref="B138" authorId="0">
      <text>
        <r>
          <rPr>
            <sz val="10"/>
            <color indexed="81"/>
            <rFont val="Tahoma"/>
            <family val="2"/>
          </rPr>
          <t xml:space="preserve">Vykazuje se sazba proticyklické kapitálové rezervy pro danou instituci stanovena podle čl. 140 (1) CRD. Tato sazba se počítá jako vážený průměr proticyklických kapitálových rezerv použitých v jurisdikcích, kde se nachází rozhodné úvěrové expozice dané instituce, anebo jsou použity pro účely čl. 140 CRD na základě čl. 139 (2) nebo (3) CRD.
Relevantní sazba proticyklické kapitálové rezervy se vykazuje na [ř. 12, sl. 2, karta země] nebo na [ř.13, sl. 2, karta země]. Váha použitá k vážení sazeb proticyklické kapitálové rezervy v každé zemi je podíl kapitálových požadavků (vyplývajících z alokace rozhodných úvěrových expozic v této zemi) ke kapitálovým požadavkům celkem a uvádí se na [ř. 11, sl. 2, karta země]. 
</t>
        </r>
        <r>
          <rPr>
            <b/>
            <sz val="10"/>
            <color indexed="81"/>
            <rFont val="Tahoma"/>
            <family val="2"/>
          </rPr>
          <t xml:space="preserve">Informace o speciální sazbě proticyklické kapitálové rezervy pro danou instituci se uvádí pouze na součtové kartě S_ZEMEMORG a neuvádí se separátně na kartách jednotlivých zemí. </t>
        </r>
      </text>
    </comment>
    <comment ref="B142" authorId="0">
      <text>
        <r>
          <rPr>
            <b/>
            <sz val="10"/>
            <color indexed="81"/>
            <rFont val="Tahoma"/>
            <family val="2"/>
          </rPr>
          <t>Dvořáková Sylvie:</t>
        </r>
        <r>
          <rPr>
            <sz val="10"/>
            <color indexed="81"/>
            <rFont val="Tahoma"/>
            <family val="2"/>
          </rPr>
          <t xml:space="preserve">
rozhodné úvěrové expozice je vše krom CB, vlad a instituci. Kategorie 70 a dal</t>
        </r>
      </text>
    </comment>
    <comment ref="B149" authorId="0">
      <text>
        <r>
          <rPr>
            <sz val="10"/>
            <color indexed="81"/>
            <rFont val="Tahoma"/>
            <family val="2"/>
          </rPr>
          <t xml:space="preserve">Vykazuje se hodnota kapitálových požadavků definovaných dle části třetí, hlavy II, kapitoly 1 až 4 a kapitoly 6 CRR pro rozhodné úvěrové expozice vymezené v čl. 140 (4) (a) CRD, pro jednotlivé země.
Hodnota kapitálových požadavků pro sekuritizované pozice investičního portfolia se na daném řádku neuvádí, ale uvádí se na ř. 10 dané datové oblasti.
Kapitálové požadavky činí 8 % rizikově vážené expozice dle části třetí, hlavy II, kapitoly 1 až 4 a kapitoly 6 CRR.
</t>
        </r>
        <r>
          <rPr>
            <b/>
            <sz val="10"/>
            <color indexed="81"/>
            <rFont val="Tahoma"/>
            <family val="2"/>
          </rPr>
          <t>Chapu to tak ze zde vykazeme u jednotlivych zemi rozhodne uverove expozice (kapitalovy pozadavek k uverovemu riziku dane zemi), tedy jen kategorie 70-180 (bez instituci, vlad a CB)</t>
        </r>
        <r>
          <rPr>
            <sz val="10"/>
            <color indexed="81"/>
            <rFont val="Tahoma"/>
            <family val="2"/>
          </rPr>
          <t xml:space="preserve">
</t>
        </r>
      </text>
    </comment>
    <comment ref="B150" authorId="0">
      <text>
        <r>
          <rPr>
            <sz val="10"/>
            <color indexed="81"/>
            <rFont val="Tahoma"/>
            <family val="2"/>
          </rPr>
          <t>Vykazuje se hodnota kapitálových požadavků definovaných dle části třetí, hlavy IV, kapitoly 2 CRR pro specifické riziko, nebo dle části třetí, hlavy IV, kapitoly 5 CRR pro dodatečné riziko selhání a migrace, a to pro rozhodné úvěrové expozice vymezené v čl. 140 (4) (b) CRD, relevantní pro jednotlivé země.
Kapitálové požadavky pro rozhodné úvěrové expozice odpovídající rámci tržního rizika mj. zahrnují kapitálové požadavky k sekuritizovaným pozicím dle části třetí, hlavy IV, kapitoly 2 CRR a rovněž kapitálové požadavky pro expozice FKI dle čl. 348 CRR.</t>
        </r>
      </text>
    </comment>
    <comment ref="B152" authorId="0">
      <text>
        <r>
          <rPr>
            <sz val="10"/>
            <color indexed="81"/>
            <rFont val="Tahoma"/>
            <family val="2"/>
          </rPr>
          <t xml:space="preserve">Vyplňuje se podle čl. 140 (4) CRD. 
Vykazuje se váha aplikovaná pro propočet sazby proticyklické kapitálové rezervy v každé zemi, která se stanovuje jako poměr kapitálových požadavků a počítá se takto:
1. čitatel: celková hodnota kapitálových požadavků pro rozhodné úvěrové expozice v dané zemi [ř.7, sl. 10, karta země]
2. jmenovatel: celková hodnota kapitálových požadavků pro všechny úvěrové expozice rozhodné pro propočet proticyklické kapitálové rezervy ve vazbě na čl. 140 (4) CRD [ř.7, sl. 10, součtová karta S_ ZEMEMORG]
Informace o váze se na součtové kartě za všechny země S_ ZEMEMORG nevyplňuje.
Hodnota v %.
</t>
        </r>
      </text>
    </comment>
    <comment ref="B153" authorId="0">
      <text>
        <r>
          <rPr>
            <sz val="10"/>
            <color indexed="81"/>
            <rFont val="Tahoma"/>
            <family val="2"/>
          </rPr>
          <t>Vykazuje se sazba proticyklické kapitálové rezervy dané země (kde se rozhodné úvěrové expozice nacházejí), stanovená pověřeným orgánem této země ve vazbě na čl. 136, 137, 138 a 139 CRD. 
Tento řádek se nevyplňuje (ponechá se prázdný) pokud sazba proticyklické kapitálové rezervy pro konkrétní jurisdikci (zemi), kde se rozhodné úvěrové expozice nacházejí, nebyla pověřeným orgánem této země stanovena. 
Pokud sazba proticyklické kapitálové rezervy pro předmětnou zemi (kde se rozhodné úvěrové expozice nacházejí) byla pověřeným orgánem této země stanovena, ale není zatím v této zemi aplikována k referenčnímu termínu reportování, pak se informace o sazbě za tuto zemi rovněž nevyplňuje. 
Informace o sazbě proticyklické kapitálové rezervy se na součtové kartě za všechny země S_ ZEMEMORG nevyplňuje.
Hodnota v %.</t>
        </r>
      </text>
    </comment>
    <comment ref="B154" authorId="0">
      <text>
        <r>
          <rPr>
            <sz val="10"/>
            <color indexed="81"/>
            <rFont val="Tahoma"/>
            <family val="2"/>
          </rPr>
          <t xml:space="preserve">
Vykazuje se sazba proticyklické kapitálové rezervy aplikovaná pro předmětnou zemi (kde se rozhodné úvěrové expozice nacházejí), která byla stanovena pověřeným orgánem země sídla reportující instituce (rezidenční země) podle čl. 137, 138, 139 a čl. 140(1), (2) a (3) CRD. 
Pokud sazba proticyklické kapitálové rezervy pro předmětnou zemi (kde se rozhodné úvěrové expozice nacházejí) není zatím v této zemí aplikována k referenčnímu termínu reportování, pak se informace o sazbě za tuto zemi se rovněž nevyplňuje. 
Informace o sazbě proticyklické kapitálové rezervy použitelné pro zemi sídla reportující instituce (rezidenční zemi) se na součtové kartě za všechny země S_ ZEMEMORG nevyplňuje.</t>
        </r>
      </text>
    </comment>
    <comment ref="B155" authorId="0">
      <text>
        <r>
          <rPr>
            <sz val="10"/>
            <color indexed="81"/>
            <rFont val="Tahoma"/>
            <family val="2"/>
          </rPr>
          <t xml:space="preserve">Vykazuje se sazba proticyklické kapitálové rezervy pro danou instituci stanovena podle čl. 140 (1) CRD. Tato sazba se počítá jako vážený průměr proticyklických kapitálových rezerv použitých v jurisdikcích, kde se nachází rozhodné úvěrové expozice dané instituce, anebo jsou použity pro účely čl. 140 CRD na základě čl. 139 (2) nebo (3) CRD.
Relevantní sazba proticyklické kapitálové rezervy se vykazuje na [ř. 12, sl. 2, karta země] nebo na [ř.13, sl. 2, karta země]. Váha použitá k vážení sazeb proticyklické kapitálové rezervy v každé zemi je podíl kapitálových požadavků (vyplývajících z alokace rozhodných úvěrových expozic v této zemi) ke kapitálovým požadavkům celkem a uvádí se na [ř. 11, sl. 2, karta země]. 
</t>
        </r>
        <r>
          <rPr>
            <b/>
            <sz val="10"/>
            <color indexed="81"/>
            <rFont val="Tahoma"/>
            <family val="2"/>
          </rPr>
          <t xml:space="preserve">Informace o speciální sazbě proticyklické kapitálové rezervy pro danou instituci se uvádí pouze na součtové kartě S_ZEMEMORG a neuvádí se separátně na kartách jednotlivých zemí. </t>
        </r>
      </text>
    </comment>
    <comment ref="B159" authorId="0">
      <text>
        <r>
          <rPr>
            <b/>
            <sz val="10"/>
            <color indexed="81"/>
            <rFont val="Tahoma"/>
            <family val="2"/>
          </rPr>
          <t>Dvořáková Sylvie:</t>
        </r>
        <r>
          <rPr>
            <sz val="10"/>
            <color indexed="81"/>
            <rFont val="Tahoma"/>
            <family val="2"/>
          </rPr>
          <t xml:space="preserve">
rozhodné úvěrové expozice je vše krom CB, vlad a instituci. Kategorie 70 a dal</t>
        </r>
      </text>
    </comment>
    <comment ref="B166" authorId="0">
      <text>
        <r>
          <rPr>
            <sz val="10"/>
            <color indexed="81"/>
            <rFont val="Tahoma"/>
            <family val="2"/>
          </rPr>
          <t xml:space="preserve">Vykazuje se hodnota kapitálových požadavků definovaných dle části třetí, hlavy II, kapitoly 1 až 4 a kapitoly 6 CRR pro rozhodné úvěrové expozice vymezené v čl. 140 (4) (a) CRD, pro jednotlivé země.
Hodnota kapitálových požadavků pro sekuritizované pozice investičního portfolia se na daném řádku neuvádí, ale uvádí se na ř. 10 dané datové oblasti.
Kapitálové požadavky činí 8 % rizikově vážené expozice dle části třetí, hlavy II, kapitoly 1 až 4 a kapitoly 6 CRR.
</t>
        </r>
        <r>
          <rPr>
            <b/>
            <sz val="10"/>
            <color indexed="81"/>
            <rFont val="Tahoma"/>
            <family val="2"/>
          </rPr>
          <t>Chapu to tak ze zde vykazeme u jednotlivych zemi rozhodne uverove expozice (kapitalovy pozadavek k uverovemu riziku dane zemi), tedy jen kategorie 70-180 (bez instituci, vlad a CB)</t>
        </r>
        <r>
          <rPr>
            <sz val="10"/>
            <color indexed="81"/>
            <rFont val="Tahoma"/>
            <family val="2"/>
          </rPr>
          <t xml:space="preserve">
</t>
        </r>
      </text>
    </comment>
    <comment ref="B167" authorId="0">
      <text>
        <r>
          <rPr>
            <sz val="10"/>
            <color indexed="81"/>
            <rFont val="Tahoma"/>
            <family val="2"/>
          </rPr>
          <t>Vykazuje se hodnota kapitálových požadavků definovaných dle části třetí, hlavy IV, kapitoly 2 CRR pro specifické riziko, nebo dle části třetí, hlavy IV, kapitoly 5 CRR pro dodatečné riziko selhání a migrace, a to pro rozhodné úvěrové expozice vymezené v čl. 140 (4) (b) CRD, relevantní pro jednotlivé země.
Kapitálové požadavky pro rozhodné úvěrové expozice odpovídající rámci tržního rizika mj. zahrnují kapitálové požadavky k sekuritizovaným pozicím dle části třetí, hlavy IV, kapitoly 2 CRR a rovněž kapitálové požadavky pro expozice FKI dle čl. 348 CRR.</t>
        </r>
      </text>
    </comment>
    <comment ref="B169" authorId="0">
      <text>
        <r>
          <rPr>
            <sz val="10"/>
            <color indexed="81"/>
            <rFont val="Tahoma"/>
            <family val="2"/>
          </rPr>
          <t xml:space="preserve">Vyplňuje se podle čl. 140 (4) CRD. 
Vykazuje se váha aplikovaná pro propočet sazby proticyklické kapitálové rezervy v každé zemi, která se stanovuje jako poměr kapitálových požadavků a počítá se takto:
1. čitatel: celková hodnota kapitálových požadavků pro rozhodné úvěrové expozice v dané zemi [ř.7, sl. 10, karta země]
2. jmenovatel: celková hodnota kapitálových požadavků pro všechny úvěrové expozice rozhodné pro propočet proticyklické kapitálové rezervy ve vazbě na čl. 140 (4) CRD [ř.7, sl. 10, součtová karta S_ ZEMEMORG]
Informace o váze se na součtové kartě za všechny země S_ ZEMEMORG nevyplňuje.
Hodnota v %.
</t>
        </r>
      </text>
    </comment>
    <comment ref="B170" authorId="0">
      <text>
        <r>
          <rPr>
            <sz val="10"/>
            <color indexed="81"/>
            <rFont val="Tahoma"/>
            <family val="2"/>
          </rPr>
          <t>Vykazuje se sazba proticyklické kapitálové rezervy dané země (kde se rozhodné úvěrové expozice nacházejí), stanovená pověřeným orgánem této země ve vazbě na čl. 136, 137, 138 a 139 CRD. 
Tento řádek se nevyplňuje (ponechá se prázdný) pokud sazba proticyklické kapitálové rezervy pro konkrétní jurisdikci (zemi), kde se rozhodné úvěrové expozice nacházejí, nebyla pověřeným orgánem této země stanovena. 
Pokud sazba proticyklické kapitálové rezervy pro předmětnou zemi (kde se rozhodné úvěrové expozice nacházejí) byla pověřeným orgánem této země stanovena, ale není zatím v této zemi aplikována k referenčnímu termínu reportování, pak se informace o sazbě za tuto zemi rovněž nevyplňuje. 
Informace o sazbě proticyklické kapitálové rezervy se na součtové kartě za všechny země S_ ZEMEMORG nevyplňuje.
Hodnota v %.</t>
        </r>
      </text>
    </comment>
    <comment ref="B171" authorId="0">
      <text>
        <r>
          <rPr>
            <sz val="10"/>
            <color indexed="81"/>
            <rFont val="Tahoma"/>
            <family val="2"/>
          </rPr>
          <t xml:space="preserve">
Vykazuje se sazba proticyklické kapitálové rezervy aplikovaná pro předmětnou zemi (kde se rozhodné úvěrové expozice nacházejí), která byla stanovena pověřeným orgánem země sídla reportující instituce (rezidenční země) podle čl. 137, 138, 139 a čl. 140(1), (2) a (3) CRD. 
Pokud sazba proticyklické kapitálové rezervy pro předmětnou zemi (kde se rozhodné úvěrové expozice nacházejí) není zatím v této zemí aplikována k referenčnímu termínu reportování, pak se informace o sazbě za tuto zemi se rovněž nevyplňuje. 
Informace o sazbě proticyklické kapitálové rezervy použitelné pro zemi sídla reportující instituce (rezidenční zemi) se na součtové kartě za všechny země S_ ZEMEMORG nevyplňuje.</t>
        </r>
      </text>
    </comment>
    <comment ref="B172" authorId="0">
      <text>
        <r>
          <rPr>
            <sz val="10"/>
            <color indexed="81"/>
            <rFont val="Tahoma"/>
            <family val="2"/>
          </rPr>
          <t xml:space="preserve">Vykazuje se sazba proticyklické kapitálové rezervy pro danou instituci stanovena podle čl. 140 (1) CRD. Tato sazba se počítá jako vážený průměr proticyklických kapitálových rezerv použitých v jurisdikcích, kde se nachází rozhodné úvěrové expozice dané instituce, anebo jsou použity pro účely čl. 140 CRD na základě čl. 139 (2) nebo (3) CRD.
Relevantní sazba proticyklické kapitálové rezervy se vykazuje na [ř. 12, sl. 2, karta země] nebo na [ř.13, sl. 2, karta země]. Váha použitá k vážení sazeb proticyklické kapitálové rezervy v každé zemi je podíl kapitálových požadavků (vyplývajících z alokace rozhodných úvěrových expozic v této zemi) ke kapitálovým požadavkům celkem a uvádí se na [ř. 11, sl. 2, karta země]. 
</t>
        </r>
        <r>
          <rPr>
            <b/>
            <sz val="10"/>
            <color indexed="81"/>
            <rFont val="Tahoma"/>
            <family val="2"/>
          </rPr>
          <t xml:space="preserve">Informace o speciální sazbě proticyklické kapitálové rezervy pro danou instituci se uvádí pouze na součtové kartě S_ZEMEMORG a neuvádí se separátně na kartách jednotlivých zemí. </t>
        </r>
      </text>
    </comment>
    <comment ref="B176" authorId="0">
      <text>
        <r>
          <rPr>
            <b/>
            <sz val="10"/>
            <color indexed="81"/>
            <rFont val="Tahoma"/>
            <family val="2"/>
          </rPr>
          <t>Dvořáková Sylvie:</t>
        </r>
        <r>
          <rPr>
            <sz val="10"/>
            <color indexed="81"/>
            <rFont val="Tahoma"/>
            <family val="2"/>
          </rPr>
          <t xml:space="preserve">
rozhodné úvěrové expozice je vše krom CB, vlad a instituci. Kategorie 70 a dal</t>
        </r>
      </text>
    </comment>
    <comment ref="B183" authorId="0">
      <text>
        <r>
          <rPr>
            <sz val="10"/>
            <color indexed="81"/>
            <rFont val="Tahoma"/>
            <family val="2"/>
          </rPr>
          <t xml:space="preserve">Vykazuje se hodnota kapitálových požadavků definovaných dle části třetí, hlavy II, kapitoly 1 až 4 a kapitoly 6 CRR pro rozhodné úvěrové expozice vymezené v čl. 140 (4) (a) CRD, pro jednotlivé země.
Hodnota kapitálových požadavků pro sekuritizované pozice investičního portfolia se na daném řádku neuvádí, ale uvádí se na ř. 10 dané datové oblasti.
Kapitálové požadavky činí 8 % rizikově vážené expozice dle části třetí, hlavy II, kapitoly 1 až 4 a kapitoly 6 CRR.
</t>
        </r>
        <r>
          <rPr>
            <b/>
            <sz val="10"/>
            <color indexed="81"/>
            <rFont val="Tahoma"/>
            <family val="2"/>
          </rPr>
          <t>Chapu to tak ze zde vykazeme u jednotlivych zemi rozhodne uverove expozice (kapitalovy pozadavek k uverovemu riziku dane zemi), tedy jen kategorie 70-180 (bez instituci, vlad a CB)</t>
        </r>
        <r>
          <rPr>
            <sz val="10"/>
            <color indexed="81"/>
            <rFont val="Tahoma"/>
            <family val="2"/>
          </rPr>
          <t xml:space="preserve">
</t>
        </r>
      </text>
    </comment>
    <comment ref="B184" authorId="0">
      <text>
        <r>
          <rPr>
            <sz val="10"/>
            <color indexed="81"/>
            <rFont val="Tahoma"/>
            <family val="2"/>
          </rPr>
          <t>Vykazuje se hodnota kapitálových požadavků definovaných dle části třetí, hlavy IV, kapitoly 2 CRR pro specifické riziko, nebo dle části třetí, hlavy IV, kapitoly 5 CRR pro dodatečné riziko selhání a migrace, a to pro rozhodné úvěrové expozice vymezené v čl. 140 (4) (b) CRD, relevantní pro jednotlivé země.
Kapitálové požadavky pro rozhodné úvěrové expozice odpovídající rámci tržního rizika mj. zahrnují kapitálové požadavky k sekuritizovaným pozicím dle části třetí, hlavy IV, kapitoly 2 CRR a rovněž kapitálové požadavky pro expozice FKI dle čl. 348 CRR.</t>
        </r>
      </text>
    </comment>
    <comment ref="B186" authorId="0">
      <text>
        <r>
          <rPr>
            <sz val="10"/>
            <color indexed="81"/>
            <rFont val="Tahoma"/>
            <family val="2"/>
          </rPr>
          <t xml:space="preserve">Vyplňuje se podle čl. 140 (4) CRD. 
Vykazuje se váha aplikovaná pro propočet sazby proticyklické kapitálové rezervy v každé zemi, která se stanovuje jako poměr kapitálových požadavků a počítá se takto:
1. čitatel: celková hodnota kapitálových požadavků pro rozhodné úvěrové expozice v dané zemi [ř.7, sl. 10, karta země]
2. jmenovatel: celková hodnota kapitálových požadavků pro všechny úvěrové expozice rozhodné pro propočet proticyklické kapitálové rezervy ve vazbě na čl. 140 (4) CRD [ř.7, sl. 10, součtová karta S_ ZEMEMORG]
Informace o váze se na součtové kartě za všechny země S_ ZEMEMORG nevyplňuje.
Hodnota v %.
</t>
        </r>
      </text>
    </comment>
    <comment ref="B187" authorId="0">
      <text>
        <r>
          <rPr>
            <sz val="10"/>
            <color indexed="81"/>
            <rFont val="Tahoma"/>
            <family val="2"/>
          </rPr>
          <t>Vykazuje se sazba proticyklické kapitálové rezervy dané země (kde se rozhodné úvěrové expozice nacházejí), stanovená pověřeným orgánem této země ve vazbě na čl. 136, 137, 138 a 139 CRD. 
Tento řádek se nevyplňuje (ponechá se prázdný) pokud sazba proticyklické kapitálové rezervy pro konkrétní jurisdikci (zemi), kde se rozhodné úvěrové expozice nacházejí, nebyla pověřeným orgánem této země stanovena. 
Pokud sazba proticyklické kapitálové rezervy pro předmětnou zemi (kde se rozhodné úvěrové expozice nacházejí) byla pověřeným orgánem této země stanovena, ale není zatím v této zemi aplikována k referenčnímu termínu reportování, pak se informace o sazbě za tuto zemi rovněž nevyplňuje. 
Informace o sazbě proticyklické kapitálové rezervy se na součtové kartě za všechny země S_ ZEMEMORG nevyplňuje.
Hodnota v %.</t>
        </r>
      </text>
    </comment>
    <comment ref="B188" authorId="0">
      <text>
        <r>
          <rPr>
            <sz val="10"/>
            <color indexed="81"/>
            <rFont val="Tahoma"/>
            <family val="2"/>
          </rPr>
          <t xml:space="preserve">
Vykazuje se sazba proticyklické kapitálové rezervy aplikovaná pro předmětnou zemi (kde se rozhodné úvěrové expozice nacházejí), která byla stanovena pověřeným orgánem země sídla reportující instituce (rezidenční země) podle čl. 137, 138, 139 a čl. 140(1), (2) a (3) CRD. 
Pokud sazba proticyklické kapitálové rezervy pro předmětnou zemi (kde se rozhodné úvěrové expozice nacházejí) není zatím v této zemí aplikována k referenčnímu termínu reportování, pak se informace o sazbě za tuto zemi se rovněž nevyplňuje. 
Informace o sazbě proticyklické kapitálové rezervy použitelné pro zemi sídla reportující instituce (rezidenční zemi) se na součtové kartě za všechny země S_ ZEMEMORG nevyplňuje.</t>
        </r>
      </text>
    </comment>
    <comment ref="B189" authorId="0">
      <text>
        <r>
          <rPr>
            <sz val="10"/>
            <color indexed="81"/>
            <rFont val="Tahoma"/>
            <family val="2"/>
          </rPr>
          <t xml:space="preserve">Vykazuje se sazba proticyklické kapitálové rezervy pro danou instituci stanovena podle čl. 140 (1) CRD. Tato sazba se počítá jako vážený průměr proticyklických kapitálových rezerv použitých v jurisdikcích, kde se nachází rozhodné úvěrové expozice dané instituce, anebo jsou použity pro účely čl. 140 CRD na základě čl. 139 (2) nebo (3) CRD.
Relevantní sazba proticyklické kapitálové rezervy se vykazuje na [ř. 12, sl. 2, karta země] nebo na [ř.13, sl. 2, karta země]. Váha použitá k vážení sazeb proticyklické kapitálové rezervy v každé zemi je podíl kapitálových požadavků (vyplývajících z alokace rozhodných úvěrových expozic v této zemi) ke kapitálovým požadavkům celkem a uvádí se na [ř. 11, sl. 2, karta země]. 
</t>
        </r>
        <r>
          <rPr>
            <b/>
            <sz val="10"/>
            <color indexed="81"/>
            <rFont val="Tahoma"/>
            <family val="2"/>
          </rPr>
          <t xml:space="preserve">Informace o speciální sazbě proticyklické kapitálové rezervy pro danou instituci se uvádí pouze na součtové kartě S_ZEMEMORG a neuvádí se separátně na kartách jednotlivých zemí. </t>
        </r>
      </text>
    </comment>
    <comment ref="B193" authorId="0">
      <text>
        <r>
          <rPr>
            <b/>
            <sz val="10"/>
            <color indexed="81"/>
            <rFont val="Tahoma"/>
            <family val="2"/>
          </rPr>
          <t>Dvořáková Sylvie:</t>
        </r>
        <r>
          <rPr>
            <sz val="10"/>
            <color indexed="81"/>
            <rFont val="Tahoma"/>
            <family val="2"/>
          </rPr>
          <t xml:space="preserve">
rozhodné úvěrové expozice je vše krom CB, vlad a instituci. Kategorie 70 a dal</t>
        </r>
      </text>
    </comment>
    <comment ref="B200" authorId="0">
      <text>
        <r>
          <rPr>
            <sz val="10"/>
            <color indexed="81"/>
            <rFont val="Tahoma"/>
            <family val="2"/>
          </rPr>
          <t xml:space="preserve">Vykazuje se hodnota kapitálových požadavků definovaných dle části třetí, hlavy II, kapitoly 1 až 4 a kapitoly 6 CRR pro rozhodné úvěrové expozice vymezené v čl. 140 (4) (a) CRD, pro jednotlivé země.
Hodnota kapitálových požadavků pro sekuritizované pozice investičního portfolia se na daném řádku neuvádí, ale uvádí se na ř. 10 dané datové oblasti.
Kapitálové požadavky činí 8 % rizikově vážené expozice dle části třetí, hlavy II, kapitoly 1 až 4 a kapitoly 6 CRR.
</t>
        </r>
        <r>
          <rPr>
            <b/>
            <sz val="10"/>
            <color indexed="81"/>
            <rFont val="Tahoma"/>
            <family val="2"/>
          </rPr>
          <t>Chapu to tak ze zde vykazeme u jednotlivych zemi rozhodne uverove expozice (kapitalovy pozadavek k uverovemu riziku dane zemi), tedy jen kategorie 70-180 (bez instituci, vlad a CB)</t>
        </r>
        <r>
          <rPr>
            <sz val="10"/>
            <color indexed="81"/>
            <rFont val="Tahoma"/>
            <family val="2"/>
          </rPr>
          <t xml:space="preserve">
</t>
        </r>
      </text>
    </comment>
    <comment ref="B201" authorId="0">
      <text>
        <r>
          <rPr>
            <sz val="10"/>
            <color indexed="81"/>
            <rFont val="Tahoma"/>
            <family val="2"/>
          </rPr>
          <t>Vykazuje se hodnota kapitálových požadavků definovaných dle části třetí, hlavy IV, kapitoly 2 CRR pro specifické riziko, nebo dle části třetí, hlavy IV, kapitoly 5 CRR pro dodatečné riziko selhání a migrace, a to pro rozhodné úvěrové expozice vymezené v čl. 140 (4) (b) CRD, relevantní pro jednotlivé země.
Kapitálové požadavky pro rozhodné úvěrové expozice odpovídající rámci tržního rizika mj. zahrnují kapitálové požadavky k sekuritizovaným pozicím dle části třetí, hlavy IV, kapitoly 2 CRR a rovněž kapitálové požadavky pro expozice FKI dle čl. 348 CRR.</t>
        </r>
      </text>
    </comment>
    <comment ref="B203" authorId="0">
      <text>
        <r>
          <rPr>
            <sz val="10"/>
            <color indexed="81"/>
            <rFont val="Tahoma"/>
            <family val="2"/>
          </rPr>
          <t xml:space="preserve">Vyplňuje se podle čl. 140 (4) CRD. 
Vykazuje se váha aplikovaná pro propočet sazby proticyklické kapitálové rezervy v každé zemi, která se stanovuje jako poměr kapitálových požadavků a počítá se takto:
1. čitatel: celková hodnota kapitálových požadavků pro rozhodné úvěrové expozice v dané zemi [ř.7, sl. 10, karta země]
2. jmenovatel: celková hodnota kapitálových požadavků pro všechny úvěrové expozice rozhodné pro propočet proticyklické kapitálové rezervy ve vazbě na čl. 140 (4) CRD [ř.7, sl. 10, součtová karta S_ ZEMEMORG]
Informace o váze se na součtové kartě za všechny země S_ ZEMEMORG nevyplňuje.
Hodnota v %.
</t>
        </r>
      </text>
    </comment>
    <comment ref="B204" authorId="0">
      <text>
        <r>
          <rPr>
            <sz val="10"/>
            <color indexed="81"/>
            <rFont val="Tahoma"/>
            <family val="2"/>
          </rPr>
          <t>Vykazuje se sazba proticyklické kapitálové rezervy dané země (kde se rozhodné úvěrové expozice nacházejí), stanovená pověřeným orgánem této země ve vazbě na čl. 136, 137, 138 a 139 CRD. 
Tento řádek se nevyplňuje (ponechá se prázdný) pokud sazba proticyklické kapitálové rezervy pro konkrétní jurisdikci (zemi), kde se rozhodné úvěrové expozice nacházejí, nebyla pověřeným orgánem této země stanovena. 
Pokud sazba proticyklické kapitálové rezervy pro předmětnou zemi (kde se rozhodné úvěrové expozice nacházejí) byla pověřeným orgánem této země stanovena, ale není zatím v této zemi aplikována k referenčnímu termínu reportování, pak se informace o sazbě za tuto zemi rovněž nevyplňuje. 
Informace o sazbě proticyklické kapitálové rezervy se na součtové kartě za všechny země S_ ZEMEMORG nevyplňuje.
Hodnota v %.</t>
        </r>
      </text>
    </comment>
    <comment ref="B205" authorId="0">
      <text>
        <r>
          <rPr>
            <sz val="10"/>
            <color indexed="81"/>
            <rFont val="Tahoma"/>
            <family val="2"/>
          </rPr>
          <t xml:space="preserve">
Vykazuje se sazba proticyklické kapitálové rezervy aplikovaná pro předmětnou zemi (kde se rozhodné úvěrové expozice nacházejí), která byla stanovena pověřeným orgánem země sídla reportující instituce (rezidenční země) podle čl. 137, 138, 139 a čl. 140(1), (2) a (3) CRD. 
Pokud sazba proticyklické kapitálové rezervy pro předmětnou zemi (kde se rozhodné úvěrové expozice nacházejí) není zatím v této zemí aplikována k referenčnímu termínu reportování, pak se informace o sazbě za tuto zemi se rovněž nevyplňuje. 
Informace o sazbě proticyklické kapitálové rezervy použitelné pro zemi sídla reportující instituce (rezidenční zemi) se na součtové kartě za všechny země S_ ZEMEMORG nevyplňuje.</t>
        </r>
      </text>
    </comment>
    <comment ref="B206" authorId="0">
      <text>
        <r>
          <rPr>
            <sz val="10"/>
            <color indexed="81"/>
            <rFont val="Tahoma"/>
            <family val="2"/>
          </rPr>
          <t xml:space="preserve">Vykazuje se sazba proticyklické kapitálové rezervy pro danou instituci stanovena podle čl. 140 (1) CRD. Tato sazba se počítá jako vážený průměr proticyklických kapitálových rezerv použitých v jurisdikcích, kde se nachází rozhodné úvěrové expozice dané instituce, anebo jsou použity pro účely čl. 140 CRD na základě čl. 139 (2) nebo (3) CRD.
Relevantní sazba proticyklické kapitálové rezervy se vykazuje na [ř. 12, sl. 2, karta země] nebo na [ř.13, sl. 2, karta země]. Váha použitá k vážení sazeb proticyklické kapitálové rezervy v každé zemi je podíl kapitálových požadavků (vyplývajících z alokace rozhodných úvěrových expozic v této zemi) ke kapitálovým požadavkům celkem a uvádí se na [ř. 11, sl. 2, karta země]. 
</t>
        </r>
        <r>
          <rPr>
            <b/>
            <sz val="10"/>
            <color indexed="81"/>
            <rFont val="Tahoma"/>
            <family val="2"/>
          </rPr>
          <t xml:space="preserve">Informace o speciální sazbě proticyklické kapitálové rezervy pro danou instituci se uvádí pouze na součtové kartě S_ZEMEMORG a neuvádí se separátně na kartách jednotlivých zemí. </t>
        </r>
      </text>
    </comment>
    <comment ref="B210" authorId="0">
      <text>
        <r>
          <rPr>
            <b/>
            <sz val="10"/>
            <color indexed="81"/>
            <rFont val="Tahoma"/>
            <family val="2"/>
          </rPr>
          <t>Dvořáková Sylvie:</t>
        </r>
        <r>
          <rPr>
            <sz val="10"/>
            <color indexed="81"/>
            <rFont val="Tahoma"/>
            <family val="2"/>
          </rPr>
          <t xml:space="preserve">
rozhodné úvěrové expozice je vše krom CB, vlad a instituci. Kategorie 70 a dal</t>
        </r>
      </text>
    </comment>
    <comment ref="B217" authorId="0">
      <text>
        <r>
          <rPr>
            <sz val="10"/>
            <color indexed="81"/>
            <rFont val="Tahoma"/>
            <family val="2"/>
          </rPr>
          <t xml:space="preserve">Vykazuje se hodnota kapitálových požadavků definovaných dle části třetí, hlavy II, kapitoly 1 až 4 a kapitoly 6 CRR pro rozhodné úvěrové expozice vymezené v čl. 140 (4) (a) CRD, pro jednotlivé země.
Hodnota kapitálových požadavků pro sekuritizované pozice investičního portfolia se na daném řádku neuvádí, ale uvádí se na ř. 10 dané datové oblasti.
Kapitálové požadavky činí 8 % rizikově vážené expozice dle části třetí, hlavy II, kapitoly 1 až 4 a kapitoly 6 CRR.
</t>
        </r>
        <r>
          <rPr>
            <b/>
            <sz val="10"/>
            <color indexed="81"/>
            <rFont val="Tahoma"/>
            <family val="2"/>
          </rPr>
          <t>Chapu to tak ze zde vykazeme u jednotlivych zemi rozhodne uverove expozice (kapitalovy pozadavek k uverovemu riziku dane zemi), tedy jen kategorie 70-180 (bez instituci, vlad a CB)</t>
        </r>
        <r>
          <rPr>
            <sz val="10"/>
            <color indexed="81"/>
            <rFont val="Tahoma"/>
            <family val="2"/>
          </rPr>
          <t xml:space="preserve">
</t>
        </r>
      </text>
    </comment>
    <comment ref="B218" authorId="0">
      <text>
        <r>
          <rPr>
            <sz val="10"/>
            <color indexed="81"/>
            <rFont val="Tahoma"/>
            <family val="2"/>
          </rPr>
          <t>Vykazuje se hodnota kapitálových požadavků definovaných dle části třetí, hlavy IV, kapitoly 2 CRR pro specifické riziko, nebo dle části třetí, hlavy IV, kapitoly 5 CRR pro dodatečné riziko selhání a migrace, a to pro rozhodné úvěrové expozice vymezené v čl. 140 (4) (b) CRD, relevantní pro jednotlivé země.
Kapitálové požadavky pro rozhodné úvěrové expozice odpovídající rámci tržního rizika mj. zahrnují kapitálové požadavky k sekuritizovaným pozicím dle části třetí, hlavy IV, kapitoly 2 CRR a rovněž kapitálové požadavky pro expozice FKI dle čl. 348 CRR.</t>
        </r>
      </text>
    </comment>
    <comment ref="B220" authorId="0">
      <text>
        <r>
          <rPr>
            <sz val="10"/>
            <color indexed="81"/>
            <rFont val="Tahoma"/>
            <family val="2"/>
          </rPr>
          <t xml:space="preserve">Vyplňuje se podle čl. 140 (4) CRD. 
Vykazuje se váha aplikovaná pro propočet sazby proticyklické kapitálové rezervy v každé zemi, která se stanovuje jako poměr kapitálových požadavků a počítá se takto:
1. čitatel: celková hodnota kapitálových požadavků pro rozhodné úvěrové expozice v dané zemi [ř.7, sl. 10, karta země]
2. jmenovatel: celková hodnota kapitálových požadavků pro všechny úvěrové expozice rozhodné pro propočet proticyklické kapitálové rezervy ve vazbě na čl. 140 (4) CRD [ř.7, sl. 10, součtová karta S_ ZEMEMORG]
Informace o váze se na součtové kartě za všechny země S_ ZEMEMORG nevyplňuje.
Hodnota v %.
</t>
        </r>
      </text>
    </comment>
    <comment ref="B221" authorId="0">
      <text>
        <r>
          <rPr>
            <sz val="10"/>
            <color indexed="81"/>
            <rFont val="Tahoma"/>
            <family val="2"/>
          </rPr>
          <t>Vykazuje se sazba proticyklické kapitálové rezervy dané země (kde se rozhodné úvěrové expozice nacházejí), stanovená pověřeným orgánem této země ve vazbě na čl. 136, 137, 138 a 139 CRD. 
Tento řádek se nevyplňuje (ponechá se prázdný) pokud sazba proticyklické kapitálové rezervy pro konkrétní jurisdikci (zemi), kde se rozhodné úvěrové expozice nacházejí, nebyla pověřeným orgánem této země stanovena. 
Pokud sazba proticyklické kapitálové rezervy pro předmětnou zemi (kde se rozhodné úvěrové expozice nacházejí) byla pověřeným orgánem této země stanovena, ale není zatím v této zemi aplikována k referenčnímu termínu reportování, pak se informace o sazbě za tuto zemi rovněž nevyplňuje. 
Informace o sazbě proticyklické kapitálové rezervy se na součtové kartě za všechny země S_ ZEMEMORG nevyplňuje.
Hodnota v %.</t>
        </r>
      </text>
    </comment>
    <comment ref="B222" authorId="0">
      <text>
        <r>
          <rPr>
            <sz val="10"/>
            <color indexed="81"/>
            <rFont val="Tahoma"/>
            <family val="2"/>
          </rPr>
          <t xml:space="preserve">
Vykazuje se sazba proticyklické kapitálové rezervy aplikovaná pro předmětnou zemi (kde se rozhodné úvěrové expozice nacházejí), která byla stanovena pověřeným orgánem země sídla reportující instituce (rezidenční země) podle čl. 137, 138, 139 a čl. 140(1), (2) a (3) CRD. 
Pokud sazba proticyklické kapitálové rezervy pro předmětnou zemi (kde se rozhodné úvěrové expozice nacházejí) není zatím v této zemí aplikována k referenčnímu termínu reportování, pak se informace o sazbě za tuto zemi se rovněž nevyplňuje. 
Informace o sazbě proticyklické kapitálové rezervy použitelné pro zemi sídla reportující instituce (rezidenční zemi) se na součtové kartě za všechny země S_ ZEMEMORG nevyplňuje.</t>
        </r>
      </text>
    </comment>
    <comment ref="B223" authorId="0">
      <text>
        <r>
          <rPr>
            <sz val="10"/>
            <color indexed="81"/>
            <rFont val="Tahoma"/>
            <family val="2"/>
          </rPr>
          <t xml:space="preserve">Vykazuje se sazba proticyklické kapitálové rezervy pro danou instituci stanovena podle čl. 140 (1) CRD. Tato sazba se počítá jako vážený průměr proticyklických kapitálových rezerv použitých v jurisdikcích, kde se nachází rozhodné úvěrové expozice dané instituce, anebo jsou použity pro účely čl. 140 CRD na základě čl. 139 (2) nebo (3) CRD.
Relevantní sazba proticyklické kapitálové rezervy se vykazuje na [ř. 12, sl. 2, karta země] nebo na [ř.13, sl. 2, karta země]. Váha použitá k vážení sazeb proticyklické kapitálové rezervy v každé zemi je podíl kapitálových požadavků (vyplývajících z alokace rozhodných úvěrových expozic v této zemi) ke kapitálovým požadavkům celkem a uvádí se na [ř. 11, sl. 2, karta země]. 
</t>
        </r>
        <r>
          <rPr>
            <b/>
            <sz val="10"/>
            <color indexed="81"/>
            <rFont val="Tahoma"/>
            <family val="2"/>
          </rPr>
          <t xml:space="preserve">Informace o speciální sazbě proticyklické kapitálové rezervy pro danou instituci se uvádí pouze na součtové kartě S_ZEMEMORG a neuvádí se separátně na kartách jednotlivých zemí. </t>
        </r>
      </text>
    </comment>
    <comment ref="B227" authorId="0">
      <text>
        <r>
          <rPr>
            <b/>
            <sz val="10"/>
            <color indexed="81"/>
            <rFont val="Tahoma"/>
            <family val="2"/>
          </rPr>
          <t>Dvořáková Sylvie:</t>
        </r>
        <r>
          <rPr>
            <sz val="10"/>
            <color indexed="81"/>
            <rFont val="Tahoma"/>
            <family val="2"/>
          </rPr>
          <t xml:space="preserve">
rozhodné úvěrové expozice je vše krom CB, vlad a instituci. Kategorie 70 a dal</t>
        </r>
      </text>
    </comment>
    <comment ref="B234" authorId="0">
      <text>
        <r>
          <rPr>
            <sz val="10"/>
            <color indexed="81"/>
            <rFont val="Tahoma"/>
            <family val="2"/>
          </rPr>
          <t xml:space="preserve">Vykazuje se hodnota kapitálových požadavků definovaných dle části třetí, hlavy II, kapitoly 1 až 4 a kapitoly 6 CRR pro rozhodné úvěrové expozice vymezené v čl. 140 (4) (a) CRD, pro jednotlivé země.
Hodnota kapitálových požadavků pro sekuritizované pozice investičního portfolia se na daném řádku neuvádí, ale uvádí se na ř. 10 dané datové oblasti.
Kapitálové požadavky činí 8 % rizikově vážené expozice dle části třetí, hlavy II, kapitoly 1 až 4 a kapitoly 6 CRR.
</t>
        </r>
        <r>
          <rPr>
            <b/>
            <sz val="10"/>
            <color indexed="81"/>
            <rFont val="Tahoma"/>
            <family val="2"/>
          </rPr>
          <t>Chapu to tak ze zde vykazeme u jednotlivych zemi rozhodne uverove expozice (kapitalovy pozadavek k uverovemu riziku dane zemi), tedy jen kategorie 70-180 (bez instituci, vlad a CB)</t>
        </r>
        <r>
          <rPr>
            <sz val="10"/>
            <color indexed="81"/>
            <rFont val="Tahoma"/>
            <family val="2"/>
          </rPr>
          <t xml:space="preserve">
</t>
        </r>
      </text>
    </comment>
    <comment ref="B235" authorId="0">
      <text>
        <r>
          <rPr>
            <sz val="10"/>
            <color indexed="81"/>
            <rFont val="Tahoma"/>
            <family val="2"/>
          </rPr>
          <t>Vykazuje se hodnota kapitálových požadavků definovaných dle části třetí, hlavy IV, kapitoly 2 CRR pro specifické riziko, nebo dle části třetí, hlavy IV, kapitoly 5 CRR pro dodatečné riziko selhání a migrace, a to pro rozhodné úvěrové expozice vymezené v čl. 140 (4) (b) CRD, relevantní pro jednotlivé země.
Kapitálové požadavky pro rozhodné úvěrové expozice odpovídající rámci tržního rizika mj. zahrnují kapitálové požadavky k sekuritizovaným pozicím dle části třetí, hlavy IV, kapitoly 2 CRR a rovněž kapitálové požadavky pro expozice FKI dle čl. 348 CRR.</t>
        </r>
      </text>
    </comment>
    <comment ref="B237" authorId="0">
      <text>
        <r>
          <rPr>
            <sz val="10"/>
            <color indexed="81"/>
            <rFont val="Tahoma"/>
            <family val="2"/>
          </rPr>
          <t xml:space="preserve">Vyplňuje se podle čl. 140 (4) CRD. 
Vykazuje se váha aplikovaná pro propočet sazby proticyklické kapitálové rezervy v každé zemi, která se stanovuje jako poměr kapitálových požadavků a počítá se takto:
1. čitatel: celková hodnota kapitálových požadavků pro rozhodné úvěrové expozice v dané zemi [ř.7, sl. 10, karta země]
2. jmenovatel: celková hodnota kapitálových požadavků pro všechny úvěrové expozice rozhodné pro propočet proticyklické kapitálové rezervy ve vazbě na čl. 140 (4) CRD [ř.7, sl. 10, součtová karta S_ ZEMEMORG]
Informace o váze se na součtové kartě za všechny země S_ ZEMEMORG nevyplňuje.
Hodnota v %.
</t>
        </r>
      </text>
    </comment>
    <comment ref="B238" authorId="0">
      <text>
        <r>
          <rPr>
            <sz val="10"/>
            <color indexed="81"/>
            <rFont val="Tahoma"/>
            <family val="2"/>
          </rPr>
          <t>Vykazuje se sazba proticyklické kapitálové rezervy dané země (kde se rozhodné úvěrové expozice nacházejí), stanovená pověřeným orgánem této země ve vazbě na čl. 136, 137, 138 a 139 CRD. 
Tento řádek se nevyplňuje (ponechá se prázdný) pokud sazba proticyklické kapitálové rezervy pro konkrétní jurisdikci (zemi), kde se rozhodné úvěrové expozice nacházejí, nebyla pověřeným orgánem této země stanovena. 
Pokud sazba proticyklické kapitálové rezervy pro předmětnou zemi (kde se rozhodné úvěrové expozice nacházejí) byla pověřeným orgánem této země stanovena, ale není zatím v této zemi aplikována k referenčnímu termínu reportování, pak se informace o sazbě za tuto zemi rovněž nevyplňuje. 
Informace o sazbě proticyklické kapitálové rezervy se na součtové kartě za všechny země S_ ZEMEMORG nevyplňuje.
Hodnota v %.</t>
        </r>
      </text>
    </comment>
    <comment ref="B239" authorId="0">
      <text>
        <r>
          <rPr>
            <sz val="10"/>
            <color indexed="81"/>
            <rFont val="Tahoma"/>
            <family val="2"/>
          </rPr>
          <t xml:space="preserve">
Vykazuje se sazba proticyklické kapitálové rezervy aplikovaná pro předmětnou zemi (kde se rozhodné úvěrové expozice nacházejí), která byla stanovena pověřeným orgánem země sídla reportující instituce (rezidenční země) podle čl. 137, 138, 139 a čl. 140(1), (2) a (3) CRD. 
Pokud sazba proticyklické kapitálové rezervy pro předmětnou zemi (kde se rozhodné úvěrové expozice nacházejí) není zatím v této zemí aplikována k referenčnímu termínu reportování, pak se informace o sazbě za tuto zemi se rovněž nevyplňuje. 
Informace o sazbě proticyklické kapitálové rezervy použitelné pro zemi sídla reportující instituce (rezidenční zemi) se na součtové kartě za všechny země S_ ZEMEMORG nevyplňuje.</t>
        </r>
      </text>
    </comment>
    <comment ref="B240" authorId="0">
      <text>
        <r>
          <rPr>
            <sz val="10"/>
            <color indexed="81"/>
            <rFont val="Tahoma"/>
            <family val="2"/>
          </rPr>
          <t xml:space="preserve">Vykazuje se sazba proticyklické kapitálové rezervy pro danou instituci stanovena podle čl. 140 (1) CRD. Tato sazba se počítá jako vážený průměr proticyklických kapitálových rezerv použitých v jurisdikcích, kde se nachází rozhodné úvěrové expozice dané instituce, anebo jsou použity pro účely čl. 140 CRD na základě čl. 139 (2) nebo (3) CRD.
Relevantní sazba proticyklické kapitálové rezervy se vykazuje na [ř. 12, sl. 2, karta země] nebo na [ř.13, sl. 2, karta země]. Váha použitá k vážení sazeb proticyklické kapitálové rezervy v každé zemi je podíl kapitálových požadavků (vyplývajících z alokace rozhodných úvěrových expozic v této zemi) ke kapitálovým požadavkům celkem a uvádí se na [ř. 11, sl. 2, karta země]. 
</t>
        </r>
        <r>
          <rPr>
            <b/>
            <sz val="10"/>
            <color indexed="81"/>
            <rFont val="Tahoma"/>
            <family val="2"/>
          </rPr>
          <t xml:space="preserve">Informace o speciální sazbě proticyklické kapitálové rezervy pro danou instituci se uvádí pouze na součtové kartě S_ZEMEMORG a neuvádí se separátně na kartách jednotlivých zemí. </t>
        </r>
      </text>
    </comment>
  </commentList>
</comments>
</file>

<file path=xl/comments2.xml><?xml version="1.0" encoding="utf-8"?>
<comments xmlns="http://schemas.openxmlformats.org/spreadsheetml/2006/main">
  <authors>
    <author>Dvořáková Sylvie</author>
  </authors>
  <commentList>
    <comment ref="E14" authorId="0">
      <text>
        <r>
          <rPr>
            <sz val="9"/>
            <color indexed="81"/>
            <rFont val="Tahoma"/>
            <family val="2"/>
          </rPr>
          <t xml:space="preserve">PPF FH obdrželo od ČNB schválení k uznání mezitimního zisku za Q2/2016 do obezřetnostního kapitálu.
 </t>
        </r>
      </text>
    </comment>
  </commentList>
</comments>
</file>

<file path=xl/comments3.xml><?xml version="1.0" encoding="utf-8"?>
<comments xmlns="http://schemas.openxmlformats.org/spreadsheetml/2006/main">
  <authors>
    <author>Houžvičková Vlasta</author>
  </authors>
  <commentList>
    <comment ref="C7" authorId="0">
      <text>
        <r>
          <rPr>
            <sz val="9"/>
            <color indexed="81"/>
            <rFont val="Tahoma"/>
            <family val="2"/>
            <charset val="238"/>
          </rPr>
          <t>For details please break down value...</t>
        </r>
      </text>
    </comment>
    <comment ref="C14" authorId="0">
      <text>
        <r>
          <rPr>
            <sz val="9"/>
            <color indexed="81"/>
            <rFont val="Tahoma"/>
            <family val="2"/>
            <charset val="238"/>
          </rPr>
          <t>For details please break down value...</t>
        </r>
      </text>
    </comment>
    <comment ref="D14" authorId="0">
      <text>
        <r>
          <rPr>
            <sz val="9"/>
            <color indexed="81"/>
            <rFont val="Tahoma"/>
            <family val="2"/>
            <charset val="238"/>
          </rPr>
          <t>For details please break down value...</t>
        </r>
      </text>
    </comment>
    <comment ref="C22" authorId="0">
      <text>
        <r>
          <rPr>
            <sz val="9"/>
            <color indexed="81"/>
            <rFont val="Tahoma"/>
            <family val="2"/>
            <charset val="238"/>
          </rPr>
          <t>For details please break down value...</t>
        </r>
      </text>
    </comment>
    <comment ref="D22" authorId="0">
      <text>
        <r>
          <rPr>
            <sz val="9"/>
            <color indexed="81"/>
            <rFont val="Tahoma"/>
            <family val="2"/>
            <charset val="238"/>
          </rPr>
          <t>For details please break down value...</t>
        </r>
      </text>
    </comment>
  </commentList>
</comments>
</file>

<file path=xl/comments4.xml><?xml version="1.0" encoding="utf-8"?>
<comments xmlns="http://schemas.openxmlformats.org/spreadsheetml/2006/main">
  <authors>
    <author>Dvořáková Sylvie</author>
  </authors>
  <commentList>
    <comment ref="A34" authorId="0">
      <text>
        <r>
          <rPr>
            <sz val="9"/>
            <color indexed="81"/>
            <rFont val="Tahoma"/>
            <family val="2"/>
          </rPr>
          <t xml:space="preserve">Jako významnou jsme vyhodnotili takovou zeměpisnou oblast, ve které se nachází více než 5% původní hodnoty expozice (hrubá účetní hodnota).
</t>
        </r>
      </text>
    </comment>
  </commentList>
</comments>
</file>

<file path=xl/comments5.xml><?xml version="1.0" encoding="utf-8"?>
<comments xmlns="http://schemas.openxmlformats.org/spreadsheetml/2006/main">
  <authors>
    <author>Dvořáková Sylvie</author>
  </authors>
  <commentList>
    <comment ref="F11" authorId="0">
      <text>
        <r>
          <rPr>
            <sz val="9"/>
            <color indexed="81"/>
            <rFont val="Tahoma"/>
            <family val="2"/>
          </rPr>
          <t>Tato hodnota v sobě obsahuje i vliv substituce, tudíž může být hodnota expozice po snižování úvěrového rizika vyšší než hodnota expozice.</t>
        </r>
      </text>
    </comment>
  </commentList>
</comments>
</file>

<file path=xl/comments6.xml><?xml version="1.0" encoding="utf-8"?>
<comments xmlns="http://schemas.openxmlformats.org/spreadsheetml/2006/main">
  <authors>
    <author>brzokoupil</author>
    <author>Dvořáková Sylvie</author>
  </authors>
  <commentList>
    <comment ref="B1" authorId="0">
      <text>
        <r>
          <rPr>
            <b/>
            <sz val="9"/>
            <color indexed="81"/>
            <rFont val="Tahoma"/>
            <family val="2"/>
            <charset val="238"/>
          </rPr>
          <t>doplnit tu rádky se všemi v FHO (toto je homecredit)
- chybí tedy FHO+PPFbanka a její dcery</t>
        </r>
      </text>
    </comment>
    <comment ref="G1" authorId="0">
      <text>
        <r>
          <rPr>
            <sz val="9"/>
            <color indexed="81"/>
            <rFont val="Tahoma"/>
            <family val="2"/>
            <charset val="238"/>
          </rPr>
          <t xml:space="preserve">součet přímých matek z PPF Group
</t>
        </r>
      </text>
    </comment>
    <comment ref="H1" authorId="0">
      <text>
        <r>
          <rPr>
            <b/>
            <sz val="9"/>
            <color indexed="81"/>
            <rFont val="Tahoma"/>
            <family val="2"/>
            <charset val="238"/>
          </rPr>
          <t>vlastnictví group</t>
        </r>
        <r>
          <rPr>
            <sz val="9"/>
            <color indexed="81"/>
            <rFont val="Tahoma"/>
            <family val="2"/>
            <charset val="238"/>
          </rPr>
          <t xml:space="preserve">
</t>
        </r>
      </text>
    </comment>
    <comment ref="J1" authorId="0">
      <text>
        <r>
          <rPr>
            <b/>
            <sz val="9"/>
            <color indexed="81"/>
            <rFont val="Tahoma"/>
            <family val="2"/>
            <charset val="238"/>
          </rPr>
          <t>doplní sylvie</t>
        </r>
      </text>
    </comment>
    <comment ref="K1" authorId="0">
      <text>
        <r>
          <rPr>
            <sz val="9"/>
            <color indexed="81"/>
            <rFont val="Tahoma"/>
            <family val="2"/>
            <charset val="238"/>
          </rPr>
          <t>všechny tyto share capital/net profit tahat z G1 - ifrs indi</t>
        </r>
      </text>
    </comment>
    <comment ref="O1" authorId="0">
      <text>
        <r>
          <rPr>
            <b/>
            <sz val="9"/>
            <color indexed="81"/>
            <rFont val="Tahoma"/>
            <family val="2"/>
            <charset val="238"/>
          </rPr>
          <t>toto tahat z G1 - conso</t>
        </r>
      </text>
    </comment>
    <comment ref="Q1" authorId="0">
      <text>
        <r>
          <rPr>
            <b/>
            <sz val="9"/>
            <color indexed="81"/>
            <rFont val="Tahoma"/>
            <family val="2"/>
            <charset val="238"/>
          </rPr>
          <t>investice na přímých matkách - součet investic (cost) na listu Investments dle kodu</t>
        </r>
      </text>
    </comment>
    <comment ref="E6" authorId="1">
      <text>
        <r>
          <rPr>
            <b/>
            <sz val="9"/>
            <color indexed="81"/>
            <rFont val="Tahoma"/>
            <family val="2"/>
          </rPr>
          <t>Dvořáková Sylvie:</t>
        </r>
        <r>
          <rPr>
            <sz val="9"/>
            <color indexed="81"/>
            <rFont val="Tahoma"/>
            <family val="2"/>
          </rPr>
          <t xml:space="preserve">
bylo 
78860280-7</t>
        </r>
      </text>
    </comment>
    <comment ref="E11" authorId="1">
      <text>
        <r>
          <rPr>
            <b/>
            <sz val="9"/>
            <color indexed="81"/>
            <rFont val="Tahoma"/>
            <family val="2"/>
          </rPr>
          <t>Dvořáková Sylvie:</t>
        </r>
        <r>
          <rPr>
            <sz val="9"/>
            <color indexed="81"/>
            <rFont val="Tahoma"/>
            <family val="2"/>
          </rPr>
          <t xml:space="preserve">
Bylo
63606746-2</t>
        </r>
      </text>
    </comment>
    <comment ref="E28" authorId="1">
      <text>
        <r>
          <rPr>
            <b/>
            <sz val="9"/>
            <color indexed="81"/>
            <rFont val="Tahoma"/>
            <family val="2"/>
          </rPr>
          <t>Dvořáková Sylvie:</t>
        </r>
        <r>
          <rPr>
            <sz val="9"/>
            <color indexed="81"/>
            <rFont val="Tahoma"/>
            <family val="2"/>
          </rPr>
          <t xml:space="preserve">
bylo 
76732894-1</t>
        </r>
      </text>
    </comment>
    <comment ref="E40" authorId="1">
      <text>
        <r>
          <rPr>
            <b/>
            <sz val="9"/>
            <color indexed="81"/>
            <rFont val="Tahoma"/>
            <family val="2"/>
          </rPr>
          <t>Dvořáková Sylvie:</t>
        </r>
        <r>
          <rPr>
            <sz val="9"/>
            <color indexed="81"/>
            <rFont val="Tahoma"/>
            <family val="2"/>
          </rPr>
          <t xml:space="preserve">
u techto tri byly jine
79663852-7
66417425-7
66046758-9
</t>
        </r>
      </text>
    </comment>
    <comment ref="C43" authorId="1">
      <text>
        <r>
          <rPr>
            <b/>
            <sz val="9"/>
            <color indexed="81"/>
            <rFont val="Tahoma"/>
            <family val="2"/>
          </rPr>
          <t>Dvořáková Sylvie:</t>
        </r>
        <r>
          <rPr>
            <sz val="9"/>
            <color indexed="81"/>
            <rFont val="Tahoma"/>
            <family val="2"/>
          </rPr>
          <t xml:space="preserve">
mají nulovou hodnotu investice, tak jsem je nezaradila do seznamu pro Část 12</t>
        </r>
      </text>
    </comment>
  </commentList>
</comments>
</file>

<file path=xl/comments7.xml><?xml version="1.0" encoding="utf-8"?>
<comments xmlns="http://schemas.openxmlformats.org/spreadsheetml/2006/main">
  <authors>
    <author>Dvořáková Sylvie</author>
  </authors>
  <commentList>
    <comment ref="K10" authorId="0">
      <text>
        <r>
          <rPr>
            <sz val="9"/>
            <color indexed="81"/>
            <rFont val="Tahoma"/>
            <family val="2"/>
          </rPr>
          <t xml:space="preserve">Z důvody ochrany osobních údajů je investiční bankovnictví vykázáno spolu s korporátní funkcí.
</t>
        </r>
      </text>
    </comment>
    <comment ref="B21" authorId="0">
      <text>
        <r>
          <rPr>
            <sz val="9"/>
            <color indexed="81"/>
            <rFont val="Tahoma"/>
            <family val="2"/>
          </rPr>
          <t>Variabilní odměna členů dozorčí rady se nevztahuje k výkonu funkce člena dozorčí rady, ale k jeho zaměstnaneckému poměru v organizaci mimo dozorčí radu.
Z titulu členství v dozorčí radě neplyne žádnému pracovníkovi variabilní odměna.</t>
        </r>
      </text>
    </comment>
  </commentList>
</comments>
</file>

<file path=xl/comments8.xml><?xml version="1.0" encoding="utf-8"?>
<comments xmlns="http://schemas.openxmlformats.org/spreadsheetml/2006/main">
  <authors>
    <author>Dvořáková Sylvie</author>
  </authors>
  <commentList>
    <comment ref="K6" authorId="0">
      <text>
        <r>
          <rPr>
            <sz val="9"/>
            <color indexed="81"/>
            <rFont val="Tahoma"/>
            <family val="2"/>
          </rPr>
          <t xml:space="preserve">Z důvody ochrany osobních údajů je investiční bankovnictví vykázáno spolu s korporátní funkcí.
</t>
        </r>
      </text>
    </comment>
  </commentList>
</comments>
</file>

<file path=xl/comments9.xml><?xml version="1.0" encoding="utf-8"?>
<comments xmlns="http://schemas.openxmlformats.org/spreadsheetml/2006/main">
  <authors>
    <author>Dvořáková Sylvie</author>
    <author>Kampe Peter</author>
  </authors>
  <commentList>
    <comment ref="A5" authorId="0">
      <text>
        <r>
          <rPr>
            <b/>
            <sz val="10"/>
            <color indexed="81"/>
            <rFont val="Tahoma"/>
            <family val="2"/>
          </rPr>
          <t>Dvořáková Sylvie:</t>
        </r>
        <r>
          <rPr>
            <sz val="10"/>
            <color indexed="81"/>
            <rFont val="Tahoma"/>
            <family val="2"/>
          </rPr>
          <t xml:space="preserve">
Vykazuje se hodnota expozic souvisejících s financováním cenných papírů (SFT), tj. repo obchody, půjčky a výpůjčky cenných papírů nebo komodit, transakce s delší dobou vypořádání a maržové obchody podle čl. 429 (5) (d) a 429 (8) CRR.
</t>
        </r>
        <r>
          <rPr>
            <b/>
            <sz val="10"/>
            <color indexed="81"/>
            <rFont val="Tahoma"/>
            <family val="2"/>
          </rPr>
          <t>REVREPO</t>
        </r>
        <r>
          <rPr>
            <sz val="10"/>
            <color indexed="81"/>
            <rFont val="Tahoma"/>
            <family val="2"/>
          </rPr>
          <t xml:space="preserve">
Jsou zahrnuty také transakce podle čl. 429b (6) (c) CRR (Zmocněnec)
</t>
        </r>
        <r>
          <rPr>
            <sz val="10"/>
            <color indexed="10"/>
            <rFont val="Tahoma"/>
            <family val="2"/>
          </rPr>
          <t>Nezahrnují se peněžní prostředky přijaté nebo cenné papíry, které jsou poskytnuty protistraně prostřednictvím výše zmíněných transakcí a jsou ponechány v rozvaze (tj. nejsou splněna kritéria pro odúčtování), které se vykazují jako ostatní aktiva na ř. 19. -</t>
        </r>
        <r>
          <rPr>
            <b/>
            <sz val="10"/>
            <color indexed="10"/>
            <rFont val="Tahoma"/>
            <family val="2"/>
          </rPr>
          <t xml:space="preserve"> REPO</t>
        </r>
        <r>
          <rPr>
            <sz val="10"/>
            <color indexed="81"/>
            <rFont val="Tahoma"/>
            <family val="2"/>
          </rPr>
          <t xml:space="preserve">
Dále se nezahrnují SFT expozice, kde vykazující osoba vystupuje jako zmocněnec (agent), přičemž poskytuje zajištění nebo záruku zákazníkovi nebo protistraně, která je jakkoli omezena rozdílem mezi hodnotou cenného papíru nebo hotovostí, kterou zákazník půjčil a hodnotou kolaterálu, kterou poskytla protistrana (která si vypůjčila) v souladu s čl. 429b (6) (a) CRR. 
</t>
        </r>
      </text>
    </comment>
    <comment ref="A6" authorId="0">
      <text>
        <r>
          <rPr>
            <b/>
            <sz val="10"/>
            <color indexed="81"/>
            <rFont val="Tahoma"/>
            <family val="2"/>
          </rPr>
          <t>Dvořáková Sylvie:</t>
        </r>
        <r>
          <rPr>
            <sz val="10"/>
            <color indexed="81"/>
            <rFont val="Tahoma"/>
            <family val="2"/>
          </rPr>
          <t xml:space="preserve">
Vyplňuje se podle čl. 429b (1) CRR
Vykazuje se hodnota dodatku (navýšení) pro úvěrové riziko protistrany ze SFT expozic včetně podrozvahových položek, který je stanoven podle čl. 429b (2) nebo (3) CRR.
Jsou zahrnuty také transakce podle čl. 429b (6) (c) CRR.
Nezahrnují se SFT expozice, kde vykazující osoba vystupuje jako zmocněnec (agent), přičemž poskytuje zajištění nebo záruku zákazníkovi nebo protistraně, která je jakkoli omezena rozdílem mezi hodnotou cenného papíru nebo hotovostí, kterou zákazník půjčil a hodnotou kolaterálu, kterou poskytla protistrana (která si vypůjčila) v souladu s čl. 429b (6) (a) CRR. Navýšení pro úvěrové riziko protistrany k těmto expozicím se vykazuje na ř. 4. 
Expozicemi souvisejícími s financováním cenných papírů (SFT) se rozumí repo obchody, půjčky a výpůjčky cenných papírů nebo komodit, transakce s delší dobou vypořádání a maržové obchody, které jsou vypočteny podle čl. 429 (5) (d) CRR.
</t>
        </r>
      </text>
    </comment>
    <comment ref="A7" authorId="0">
      <text>
        <r>
          <rPr>
            <b/>
            <sz val="10"/>
            <color indexed="81"/>
            <rFont val="Tahoma"/>
            <family val="2"/>
          </rPr>
          <t>Dvořáková Sylvie:</t>
        </r>
        <r>
          <rPr>
            <sz val="10"/>
            <color indexed="81"/>
            <rFont val="Tahoma"/>
            <family val="2"/>
          </rPr>
          <t xml:space="preserve">
Vyplňuje se podle čl. 429b (4) a 222 CRR 
Vykazuje se hodnota dodatku (navýšení) pro úvěrové riziko protistrany u SFT expozic, který je stanoven podle čl. 222 (jednoduchá metoda finančního kolaterálu), za podmínky uplatnění příslušné rizikové váhy s horní hranicí 20%.
Jsou zahrnuty také transakce podle čl. 429b (6) (c) CRR.
Nevykazuje se zde hodnota navýšení pro úvěrové riziko protistrany u SFT expozic, která je stanovena podle čl. 429b (1) CRR</t>
        </r>
      </text>
    </comment>
    <comment ref="A8" authorId="0">
      <text>
        <r>
          <rPr>
            <b/>
            <sz val="10"/>
            <color indexed="81"/>
            <rFont val="Tahoma"/>
            <family val="2"/>
          </rPr>
          <t>Dvořáková Sylvie:</t>
        </r>
        <r>
          <rPr>
            <sz val="10"/>
            <color indexed="81"/>
            <rFont val="Tahoma"/>
            <family val="2"/>
          </rPr>
          <t xml:space="preserve">
Vyplňuje se podle čl. 429b (6) (a), (2) a (3) CRR
Vykazuje se hodnota dodatku (navýšení) pro úvěrové riziko protistrany u SFT expozic, kde vykazující osoba vystupuje jako zmocněnec (agent), přičemž poskytuje zajištění nebo záruku zákazníkovi nebo protistraně, která je jakkoli omezena rozdílem mezi hodnotou cenného papíru nebo hotovostí, kterou zákazník půjčil a hodnotou kolaterálu, kterou poskytla protistrana (která si vypůjčila) v souladu s čl. 429b (6) (a) CRR. Tato hodnota představuje pouze navýšení pro úvěrové riziko protistrany stanovené podle čl. 429b (2) nebo (3) CRR.
Nezahrnuje se zde dodatek (navýšení) pro úvěrové riziko protistrany pro transakce podle čl. 429b (6) (c), které se vykazují v ř. 1 a 2 nebo 1 a 3.
Expozicemi souvisejícími s financováním cenných papírů (SFT) se rozumí repo obchody, půjčky a výpůjčky cenných papírů nebo komodit, transakce s delší dobou vypořádání a maržové obchody, které jsou vypočteny podle čl. 429 (5) (d) CRR</t>
        </r>
      </text>
    </comment>
    <comment ref="A9" authorId="0">
      <text>
        <r>
          <rPr>
            <b/>
            <sz val="10"/>
            <color indexed="81"/>
            <rFont val="Tahoma"/>
            <family val="2"/>
          </rPr>
          <t>Dvořáková Sylvie:</t>
        </r>
        <r>
          <rPr>
            <sz val="10"/>
            <color indexed="81"/>
            <rFont val="Tahoma"/>
            <family val="2"/>
          </rPr>
          <t xml:space="preserve">
Vyplňuje se podle čl. 429 (11) a 306 (1) (c) CRR - p</t>
        </r>
        <r>
          <rPr>
            <b/>
            <sz val="10"/>
            <color indexed="81"/>
            <rFont val="Tahoma"/>
            <family val="2"/>
          </rPr>
          <t>okud je instituce členem clearingového systému způsobilé ústřední protistrany.</t>
        </r>
        <r>
          <rPr>
            <sz val="10"/>
            <color indexed="81"/>
            <rFont val="Tahoma"/>
            <family val="2"/>
          </rPr>
          <t xml:space="preserve">
Vykazuje se hodnota vyňatých SFT expozic vůči způsobilé ústřední protistraně na účet zákazníka podle čl. 306 (1) (c) CRR tj. takové SFT expozice, kdy vykazující osoba není povinna proplatit zákazníkovi jakékoliv ztráty v případě selhání ústřední protistrany.
Pokud vyňatá SFT expozice vůči způsobilé ústřední protistraně je cenným papírem, není tato SFT expozice vykázána, pokud není dále použita jako kolaterál , který podle použitelného účetního rámce (tj. podle první věty čl. 111 (1) CRR) je v plné hodnotě expozice zahrnut. 
Tyto expozice musí být rovněž zahrnuty do ř. 1, 2 a 3 nebo 19 (ostatní aktiva - např. počáteční marže odeslaná vykazující osobou) 
Pokud existuje počáteční marže odeslaná v ykazující osobou v souvislosti s vyňatou SFT expozicí, která je vykázána na ř. 19 jako ostatní aktiva a není vykázána na ř. 2 nebo 3 této DO, pak může být vykázána zde. 
Expozicemi souvisejícími s financováním cenných papírů (SFT) se rozumí repo obchody, půjčky a výpůjčky cenných papírů nebo komodit, transakce s delší dobou vypořádání a maržové obchody, které jsou vypočteny podle čl. 429 (5) (d) CRR.
Položka snižuje hodnotu expozice, proto se vykazuje jako záporná hodnota se znaménkem minus. </t>
        </r>
      </text>
    </comment>
    <comment ref="A10" authorId="0">
      <text>
        <r>
          <rPr>
            <sz val="10"/>
            <color indexed="81"/>
            <rFont val="Tahoma"/>
            <family val="2"/>
          </rPr>
          <t>Vyplňuje se podle čl. 429a, 274, 295, 296, 297 a 298 CRR 
Vykazuje se hodnota současných reprodukčních nákladů v ocenění podle čl. 274 (1) derivátových smluv vyjmenovaných v příloze II CRR a úvěrových derivátů včetně těch, které jsou vykázány v podrozvaze jako přijatá hrubá variační marže.
Podle čl. 429a (1) CRR, vykazující osoba může při určování hodnoty expozice zohlednit dopady smluv o novaci a ostatních dohod o započtení v souladu s článkem 295. Křížové započtení se neuplatňuje. Instituce však mohou uplatnit křížové započtení v rámci kategorie produktů uvedených v čl. 272 bodě 25 písm. c) a úvěrových derivátů, pokud se na ně vztahují dohody o smluvním křížovém započtení uvedené v čl. 295 písm. c) CRR.
Nezahrnují se kontrakty oceňované metodou původní expozice podle čl. 429a (8) a čl. 275 CRR.</t>
        </r>
      </text>
    </comment>
    <comment ref="A11" authorId="0">
      <text>
        <r>
          <rPr>
            <sz val="10"/>
            <color indexed="81"/>
            <rFont val="Tahoma"/>
            <family val="2"/>
          </rPr>
          <t xml:space="preserve">Vyplňuje se podle čl. 429a (3) CRR
Vykazuje se variační marže přijatá v hotovosti od protistrany, kterou může vykazující osoba odečíst z části expozice, týkající se současných reprodukčních nákladů, pokud podle použitelného účetního rámce nebyla variační marže již uznána pro snížení hodnoty expozice a pokud jsou splněny všechny podmínky podle čl. 429a (3) CRR.
Pokud přijatá hotovostní variační marže souvisí s obchodní expozicí, která je vyňata podle čl. 429 (11), není zde vykázána.
Položka snižuje hodnotu expozice, proto se vykazuje jako záporná hodnota se znaménkem minus. </t>
        </r>
      </text>
    </comment>
    <comment ref="C11" authorId="1">
      <text>
        <r>
          <rPr>
            <b/>
            <sz val="8"/>
            <color indexed="81"/>
            <rFont val="Tahoma"/>
            <family val="2"/>
            <charset val="238"/>
          </rPr>
          <t>Kampe Peter:</t>
        </r>
        <r>
          <rPr>
            <sz val="8"/>
            <color indexed="81"/>
            <rFont val="Tahoma"/>
            <family val="2"/>
            <charset val="238"/>
          </rPr>
          <t xml:space="preserve">
dle HCFB nemají takové transakce</t>
        </r>
      </text>
    </comment>
    <comment ref="A12" authorId="0">
      <text>
        <r>
          <rPr>
            <sz val="10"/>
            <color indexed="81"/>
            <rFont val="Tahoma"/>
            <family val="2"/>
          </rPr>
          <t>Vyplňuje se podle čl. 429 (11) CRR
Vykazuje se hodnota obchodních expozic v derivátech (oceněných reprodukčními náklady) vůči způsobilé ústřední protistraně na účet zákazníka (vykazující osoba vystupuje jako zmocněnec) podle čl. 306 (1) (c) CRR tj. takové obchodní expozice, kdy vykazující osoba není povinna proplatit zákazníkovi jakékoliv ztráty v případě selhání ústřední protistrany. Vykazuje se hodnota expozice včetně variační marže přijaté v hotovosti pro tuto expozici.
Tyto hodnoty expozic musí být rovněž vykázány na ř. 6 v kladné hodnotě.</t>
        </r>
      </text>
    </comment>
    <comment ref="A13" authorId="0">
      <text>
        <r>
          <rPr>
            <sz val="10"/>
            <color indexed="81"/>
            <rFont val="Tahoma"/>
            <family val="2"/>
          </rPr>
          <t xml:space="preserve">Vyplňuje se podle čl. 429a, 274, 295, 296, 297, 298 a </t>
        </r>
        <r>
          <rPr>
            <b/>
            <sz val="10"/>
            <color indexed="81"/>
            <rFont val="Tahoma"/>
            <family val="2"/>
          </rPr>
          <t xml:space="preserve">299 (2) a CRR </t>
        </r>
        <r>
          <rPr>
            <sz val="10"/>
            <color indexed="81"/>
            <rFont val="Tahoma"/>
            <family val="2"/>
          </rPr>
          <t xml:space="preserve">
Vykazuje se hodnota dodatku (navýšení) pro potenciální budoucí expozice smluv uvedených v příloze II CRR a úvěrových derivátů včetně těch, které jsou zahrnuty v podrozvaze, oceňovaných podle tržní hodnoty (čl. 274 CRR pro kontrakty uvedené v příloze II CRR a čl. 299 (2) CRR pro úvěrové deriváty) a při použití pravidel započtení podle čl. 429a (1) CRR.
Při určování hodnoty expozice těchto kontraktů, vykazující osoba zohlední dopady smluv o novaci a ostatních dohod o započtení s výjimkou dohod o křížovém započtení (čl. 295 CRR). Nicméně, vykazující osoba může použít "dohodu o křížovém započtení" na kategorii produktů podle čl. 272 (25) (c) CRR a na úvěrové deriváty, pokud jsou předmětem "dohody o křížovém započtení" podle čl. 295 (c) CRR.
V případě úvěrových derivátů se podle čl. 429a (1) druhý pododstavec CRR se při určování potenciální budoucí úvěrové expozice použijí principy podle </t>
        </r>
        <r>
          <rPr>
            <b/>
            <sz val="10"/>
            <color indexed="81"/>
            <rFont val="Tahoma"/>
            <family val="2"/>
          </rPr>
          <t>čl. 299 (2) (a) CRR na všechny úvěrové deriváty, tj. zahrnuté do investičního i obchodního portfolia.</t>
        </r>
        <r>
          <rPr>
            <sz val="10"/>
            <color indexed="81"/>
            <rFont val="Tahoma"/>
            <family val="2"/>
          </rPr>
          <t xml:space="preserve">
Nezahrnují se kontrakty oceňované metodou původní expozice podle čl. 429a (8) a čl. 275 CRR, které jsou vykazovány samostatně
</t>
        </r>
      </text>
    </comment>
    <comment ref="A14" authorId="0">
      <text>
        <r>
          <rPr>
            <sz val="10"/>
            <color indexed="81"/>
            <rFont val="Tahoma"/>
            <family val="2"/>
          </rPr>
          <t xml:space="preserve">Vyplňuje se podle čl. 429 (11) CRR 
Vykazuje se hodnota obchodních expozic v derivátech (potenciální budoucí expozice) vůči způsobilé ústřední protistraně na účet zákazníka (vykazující osoba vystupuje jako zmocněnec) podle čl. 306 (1) (c) CRR, tj. takové expozice, kdy vykazující osoba není povinna proplatit zákazníkovi jakékoliv ztráty v případě selhání ústřední protistrany.
Tyto hodnoty expozic musí být rovněž vykázány na ř. 6 v kladné hodnotě.
</t>
        </r>
      </text>
    </comment>
    <comment ref="A19" authorId="0">
      <text>
        <r>
          <rPr>
            <b/>
            <sz val="10"/>
            <color indexed="81"/>
            <rFont val="Tahoma"/>
            <family val="2"/>
          </rPr>
          <t>Dvořáková Sylvie:</t>
        </r>
        <r>
          <rPr>
            <sz val="10"/>
            <color indexed="81"/>
            <rFont val="Tahoma"/>
            <family val="2"/>
          </rPr>
          <t xml:space="preserve">
Vyplňuje se podle čl. 429 (10), 111 (1) (d) a166 (9) CRR 
Vykazuje se hodnota expozic podrozvahových položek s </t>
        </r>
        <r>
          <rPr>
            <b/>
            <sz val="10"/>
            <color indexed="81"/>
            <rFont val="Tahoma"/>
            <family val="2"/>
          </rPr>
          <t>nízkým rizikem</t>
        </r>
        <r>
          <rPr>
            <sz val="10"/>
            <color indexed="81"/>
            <rFont val="Tahoma"/>
            <family val="2"/>
          </rPr>
          <t xml:space="preserve"> (s 0% úvěrovým konverzním faktorem) podle čl. 429 (10) a 111 (1) (d) CRR, což odpovídá bodům 4 (a) až (c) přílohy I CRR. 
Jedná se o nevyčerpané úvěrové přísliby, které mohou být odvolány vykazující osobou kdykoliv bezpodmínečně a bez předchozího upozornění nebo automaticky zrušeny v případě zhoršení úvěruschopnosti dlužníka.
Hodnota expozice se vykazuje </t>
        </r>
        <r>
          <rPr>
            <b/>
            <sz val="10"/>
            <color indexed="81"/>
            <rFont val="Tahoma"/>
            <family val="2"/>
          </rPr>
          <t>ve výši 10 % jmenovité hodnoty podrozvahové položky. Jmenovitá hodnota podrozvahové položky není snížena o specifické úpravy o úvěrové riziko.</t>
        </r>
        <r>
          <rPr>
            <sz val="10"/>
            <color indexed="81"/>
            <rFont val="Tahoma"/>
            <family val="2"/>
          </rPr>
          <t xml:space="preserve">
Pokud se úvěrový příslib odvolává nebo je propojen s dalším úvěrovým příslibem, pak je použit nižší příslušný konverzní faktor podle čl. 166 (9) CRR.
Nezahrnují se kontrakty vyjmenované v příloze II CRR, úvěrové deriváty, repo obchody, půjčky a výpůjčky cenných papírů a komodit, transakce s delší dobou vypořádání a maržové obchody v souladu s čl. 429 (10) CRR.</t>
        </r>
      </text>
    </comment>
    <comment ref="A20" authorId="0">
      <text>
        <r>
          <rPr>
            <b/>
            <sz val="10"/>
            <color indexed="81"/>
            <rFont val="Tahoma"/>
            <family val="2"/>
          </rPr>
          <t>Dvořáková Sylvie:</t>
        </r>
        <r>
          <rPr>
            <sz val="10"/>
            <color indexed="81"/>
            <rFont val="Tahoma"/>
            <family val="2"/>
          </rPr>
          <t xml:space="preserve">
Vykazuje se hodnota expozic podrozvahových položek se</t>
        </r>
        <r>
          <rPr>
            <b/>
            <sz val="10"/>
            <color indexed="81"/>
            <rFont val="Tahoma"/>
            <family val="2"/>
          </rPr>
          <t xml:space="preserve"> středně nízkým rizikem</t>
        </r>
        <r>
          <rPr>
            <sz val="10"/>
            <color indexed="81"/>
            <rFont val="Tahoma"/>
            <family val="2"/>
          </rPr>
          <t xml:space="preserve"> (s 20% úvěrovým konverzním faktorem) podle čl. 429 (10) a 111 (1) (c) CRR, což odpovídá bodům 3 (a) a (b) přílohy I CRR. 
Hodnota expozice se vykazuje ve výši 20 % jmenovité hodnoty podrozvahové položky. Jmenovitá hodnota podrozvahové položky není snížena o specifické úpravy o úvěrové riziko.</t>
        </r>
      </text>
    </comment>
    <comment ref="A21" authorId="0">
      <text>
        <r>
          <rPr>
            <b/>
            <sz val="10"/>
            <color indexed="81"/>
            <rFont val="Tahoma"/>
            <family val="2"/>
          </rPr>
          <t>Dvořáková Sylvie:</t>
        </r>
        <r>
          <rPr>
            <sz val="10"/>
            <color indexed="81"/>
            <rFont val="Tahoma"/>
            <family val="2"/>
          </rPr>
          <t xml:space="preserve">
Vykazuje se hodnota expozic podrozvahových položek se středním rizikem (s 50% úvěrovým konverzním faktorem) podle čl. 429 (10) a 111 (1) (c) CRR, což odpovídá bodům 2 (a) a (b) přílohy I CRR. Pro STA přístup k úvěrovému riziku - viz rovněž body 83, 84 (ii) a (iii) Basel II.. 
Hodnota expozice se vykazuje ve výši 50 % jmenovité hodnoty podrozvahové položky. Jmenovitá hodnota podrozvahové položky není snížena o specifické úpravy o úvěrové riziko.
Tato položka zahrnuje likviditní přísliby a jiné přísliby související se sekuritizací. Úvěrový konverzní faktor pro všechny likviditní přísliby činí v souladu s čl. 255 CRR 50 % bez ohledu na jejich splatnost.
Pokud se úvěrový příslib vztahuje k prodloužení jiného příslibu,, pak je použit nižší příslušný konverzní faktor podle čl. 166 (9) CRR.
Nezahrnují se kontrakty vyjmenované v příloze II CRR, úvěrové deriváty, repo obchody, půjčky a výpůjčky cenných papírů a komodit, transakce s delší dobou vypořádání a maržové obchody v souladu s čl. 429 (10) CRR.</t>
        </r>
      </text>
    </comment>
    <comment ref="A22" authorId="0">
      <text>
        <r>
          <rPr>
            <b/>
            <sz val="10"/>
            <color indexed="81"/>
            <rFont val="Tahoma"/>
            <family val="2"/>
          </rPr>
          <t>Dvořáková Sylvie:</t>
        </r>
        <r>
          <rPr>
            <sz val="10"/>
            <color indexed="81"/>
            <rFont val="Tahoma"/>
            <family val="2"/>
          </rPr>
          <t xml:space="preserve">
Vyplňuje se podle čl. 429 (10), 111 (1 )(a) a 166 (9) CRR 
Vykazuje se hodnota expozic podrozvahových položek s vysokým rizikem (se 100% úvěrovým konverzním faktorem) podle čl. 429 (10) a 111 (1) (a) CRR, což odpovídá bodu 1 (a) až (k) přílohy I CRR. 
Hodnota expozice se vykazuje ve výši 100 % jmenovité hodnoty podrozvahové položky. Jmenovitá hodnota podrozvahové položky není snížena o specifické úpravy o úvěrové riziko.
Zahrnují se likviditní prostředky a ostatní přísliby k sekuritizacím.
Pokud se úvěrový příslib vztahuje k prodloužení jiného příslibu, pak je použit nižší příslušný konverzní faktor podle čl. 166 (9) CRR.
Nezahrnují se kontrakty vyjmenované v příloze II CRR, úvěrové deriváty, repo obchody, půjčky a výpůjčky cenných papírů a komodit, transakce s delší dobou vypořádání a maržové obchody v souladu s čl. 429 (10) CRR.</t>
        </r>
      </text>
    </comment>
    <comment ref="A23" authorId="0">
      <text>
        <r>
          <rPr>
            <b/>
            <sz val="10"/>
            <color indexed="81"/>
            <rFont val="Tahoma"/>
            <family val="2"/>
          </rPr>
          <t>Dvořáková Sylvie:</t>
        </r>
        <r>
          <rPr>
            <sz val="10"/>
            <color indexed="81"/>
            <rFont val="Tahoma"/>
            <family val="2"/>
          </rPr>
          <t xml:space="preserve">
Vyplňuje se podle čl. 429 (5) CRR
Vykazují se všechna ostatní aktiva, která nejsou vykázána samostatně, tj. nevykazují se zde derivátové smlouvy vyjmenované v příloze II CRR, úvěrové deriváty a SFT expozice (tj. repo obchody, půjčky a výpůjčky cenných papírů nebo komodit, transakce s delší dobou vypořádání a maržové obchody). 
Vykazují se zde např. pohledávky z variační marže poskytnuté v hotovosti, likvidní aktiva definovaná pro výpočet likvidního poměru, nevypořádané obchody apod.) Dále se zahrnují se peněžní prostředky přijaté nebo cenné papíry, které jsou poskytnuty protistraně prostřednictvím SFT transakcí, a které jsou ponechány v rozvaze (tj. nejsou splněna kritéria pro odúčtování). </t>
        </r>
        <r>
          <rPr>
            <b/>
            <sz val="10"/>
            <color indexed="81"/>
            <rFont val="Tahoma"/>
            <family val="2"/>
          </rPr>
          <t>Zahrnují i položky, které jsou odečteny při stanovení Tier 1 kapitálu (tj. CET 1 a AT1 kapitálu), tj. např. nehmotná aktiva, odložené daňové pohledávky apod.</t>
        </r>
      </text>
    </comment>
    <comment ref="A24" authorId="0">
      <text>
        <r>
          <rPr>
            <b/>
            <sz val="10"/>
            <color indexed="81"/>
            <rFont val="Tahoma"/>
            <family val="2"/>
          </rPr>
          <t>Dvořáková Sylvie:</t>
        </r>
        <r>
          <rPr>
            <sz val="10"/>
            <color indexed="81"/>
            <rFont val="Tahoma"/>
            <family val="2"/>
          </rPr>
          <t xml:space="preserve">
Vyplňuje se podle čl. 429a (2) CRR - pokud poskytnutí kolaterálu souvisejícího s derivátovými smlouvami snižuje množství aktiv v rámci použitelného účetního rámce, provede se reverze tohoto snížení
Vykazuje se hodnota kolaterálu poskytnutého v souvislosti s derivátovým obchodem v případě, že tento kolaterál je započten do hodnoty aktiva (snižuje hodnotu aktiva) podle čl. 429a (2) CRR.
Nezahrnuje se zde hodnota počáteční marže pro derivátové obchody vůči způsobilé ústřední protistraně na účet zákazníka ani použitelná variační marže v hotovosti podle čl. 429a (3) CRR.</t>
        </r>
      </text>
    </comment>
    <comment ref="A25" authorId="0">
      <text>
        <r>
          <rPr>
            <sz val="10"/>
            <color indexed="81"/>
            <rFont val="Tahoma"/>
            <family val="2"/>
          </rPr>
          <t>Vyplňuje se podle čl. 429a (3) (třetí pododstavec) CRR 
Vykazují se pohledávky vzniklé z variační marže zaplacené protistraně v hotovosti v souvislosti s derivátovými obchody v případě, že vykazující osoba vykazuje tyto pohledávky jako aktiva v rozvaze, přičemž jsou splněny podmínky podle čl. 429a (3) (a) až (e) CRR.
Položka snižuje hodnotu expozice, proto se vykazuje jako záporná hodnota se znaménkem minus. 
Tyto hodnoty musí být vykázány i na ř. 19 (ostatní aktiva), a to v kladné hodnotě.</t>
        </r>
      </text>
    </comment>
    <comment ref="A27" authorId="0">
      <text>
        <r>
          <rPr>
            <b/>
            <sz val="10"/>
            <color indexed="81"/>
            <rFont val="Tahoma"/>
            <family val="2"/>
          </rPr>
          <t>Dvořáková Sylvie:</t>
        </r>
        <r>
          <rPr>
            <sz val="10"/>
            <color indexed="81"/>
            <rFont val="Tahoma"/>
            <family val="2"/>
          </rPr>
          <t xml:space="preserve">
Vyplňuje se podle čl. 429b (5) CRR 
Vykazuje se hodnota cenných papírů půjčených v repo obchodech, které jsou odúčtovány v souladu s použitým účetním rámcem, neboť se účetně jedná o prodej CP.</t>
        </r>
      </text>
    </comment>
    <comment ref="A28" authorId="0">
      <text>
        <r>
          <rPr>
            <b/>
            <sz val="10"/>
            <color indexed="81"/>
            <rFont val="Tahoma"/>
            <family val="2"/>
          </rPr>
          <t>Dvořáková Sylvie:</t>
        </r>
        <r>
          <rPr>
            <sz val="10"/>
            <color indexed="81"/>
            <rFont val="Tahoma"/>
            <family val="2"/>
          </rPr>
          <t xml:space="preserve">
Vyplňuje se podle čl. 429 (13) CRR 
Vykazuje se hodnota aktiv ve svěřenecké správě, která podle IAS 39 splňují kritéria pro odúčtování a případně kritéria pro vynětí z konsolidace podle IFRS10, v souladu s čl. 429 (13) CRR bez zohlednění účinků účetního započtení nebo jiného CRM (tj. provede se reverze účinků účetního započtení nebo CRM, které se projevily v účetní hodnotě).
Položka snižuje hodnotu expozice, proto se vykazuje jako záporná hodnota se znaménkem minus. 
Tyto hodnoty musí být vykázány i na ř. 19 (ostatní aktiva), a to v kladné hodnotě.</t>
        </r>
      </text>
    </comment>
    <comment ref="A29" authorId="0">
      <text>
        <r>
          <rPr>
            <sz val="10"/>
            <color indexed="81"/>
            <rFont val="Tahoma"/>
            <family val="2"/>
          </rPr>
          <t>Vyplňuje se podle čl. 429 (7) a 113 (6) CRR - na povoleni CNB
Vykazuje se hodnota aktiv, která představují vnitroskupinové expozice, které nejsou konsolidované na úrovni CRR konsolidace a splňují písmena (a) až (e) čl. 113 (6) CRR, a jejichž vynětí z výpočtu pákového poměru na individuální úrovni bylo schváleno odpovědným orgánem dohledu .
Položka snižuje hodnotu expozice, proto se vykazuje jako záporná hodnota se znaménkem minus. 
Tyto hodnoty musí být vykázány v relevantních řádcích této datové oblasti, a to v kladné hodnotě.</t>
        </r>
      </text>
    </comment>
    <comment ref="A30" authorId="0">
      <text>
        <r>
          <rPr>
            <sz val="10"/>
            <color indexed="81"/>
            <rFont val="Tahoma"/>
            <family val="2"/>
          </rPr>
          <t>Vykazuje se hodnota expozic, které mohou být vyňaty z výpočtu pákového poměru podle čl. 429 (14) CRR, avšak pouze se souhlasem odpovědného orgánu dohledu. 
Položka snižuje hodnotu expozice, proto se vykazuje jako záporná hodnota se znaménkem minus. 
Tyto hodnoty musí být vykázány v relevantních řádcích této datové oblasti, a to v kladné hodnotě.</t>
        </r>
      </text>
    </comment>
  </commentList>
</comments>
</file>

<file path=xl/sharedStrings.xml><?xml version="1.0" encoding="utf-8"?>
<sst xmlns="http://schemas.openxmlformats.org/spreadsheetml/2006/main" count="10878" uniqueCount="2321">
  <si>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</si>
  <si>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</si>
  <si>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</si>
  <si>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</si>
  <si>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</si>
  <si>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</si>
  <si>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</si>
  <si>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Měření hodnoty expozice metodami stanovenými v části třetí hlavě II kapitole 6 oddílech 3 až 6, podle toho, která metoda se použije</t>
  </si>
  <si>
    <t>Pomyslná hodnota</t>
  </si>
  <si>
    <t>Odhad α, pokud k němu instituce obdržela svolení příslušných orgánů</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</si>
  <si>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</si>
  <si>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</si>
  <si>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</si>
  <si>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</si>
  <si>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</si>
  <si>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</si>
  <si>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</si>
  <si>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</si>
  <si>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</si>
  <si>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</si>
  <si>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</si>
  <si>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</si>
  <si>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</si>
  <si>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</si>
  <si>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</si>
  <si>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</si>
  <si>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</si>
  <si>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</si>
  <si>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</si>
  <si>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</si>
  <si>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</si>
  <si>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</si>
  <si>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</si>
  <si>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</si>
  <si>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</si>
  <si>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</si>
  <si>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</si>
  <si>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</si>
  <si>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</si>
  <si>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</si>
  <si>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</si>
  <si>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</si>
  <si>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</si>
  <si>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</si>
  <si>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</si>
  <si>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</si>
  <si>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</si>
  <si>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</si>
  <si>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</si>
  <si>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</si>
  <si>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</si>
  <si>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</si>
  <si>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</si>
  <si>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</si>
  <si>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</si>
  <si>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</si>
  <si>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</si>
  <si>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</si>
  <si>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</si>
  <si>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</si>
  <si>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</si>
  <si>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</si>
  <si>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</si>
  <si>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</si>
  <si>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</si>
  <si>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</si>
  <si>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</si>
  <si>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</si>
  <si>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</si>
  <si>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</si>
  <si>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</si>
  <si>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</si>
  <si>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</si>
  <si>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</si>
  <si>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</si>
  <si>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</si>
  <si>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</si>
  <si>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EUR</t>
  </si>
  <si>
    <t>USD</t>
  </si>
  <si>
    <t>Rozlišení expozic na základě jejich cílů, včetně vztahu ke kapitálovým výnosům a strategických důvodů</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</si>
  <si>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</si>
  <si>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</si>
  <si>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</si>
  <si>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</si>
  <si>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</si>
  <si>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</si>
  <si>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</si>
  <si>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</si>
  <si>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</si>
  <si>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</si>
  <si>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</si>
  <si>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</si>
  <si>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</si>
  <si>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</si>
  <si>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</si>
  <si>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</si>
  <si>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</si>
  <si>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</si>
  <si>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</si>
  <si>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</si>
  <si>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</si>
  <si>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</si>
  <si>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</si>
  <si>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</si>
  <si>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</si>
  <si>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</si>
  <si>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</si>
  <si>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</si>
  <si>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</si>
  <si>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</si>
  <si>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</si>
  <si>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</si>
  <si>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</si>
  <si>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</si>
  <si>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</si>
  <si>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</si>
  <si>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</si>
  <si>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</si>
  <si>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</si>
  <si>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</si>
  <si>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</si>
  <si>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</si>
  <si>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</si>
  <si>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</si>
  <si>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</si>
  <si>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</si>
  <si>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</si>
  <si>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</si>
  <si>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</si>
  <si>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</si>
  <si>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</si>
  <si>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</si>
  <si>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</si>
  <si>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</si>
  <si>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</si>
  <si>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</si>
  <si>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</si>
  <si>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</si>
  <si>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</si>
  <si>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</si>
  <si>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</si>
  <si>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</si>
  <si>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</si>
  <si>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</si>
  <si>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</si>
  <si>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</si>
  <si>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</si>
  <si>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</si>
  <si>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</si>
  <si>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</si>
  <si>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</si>
  <si>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</si>
  <si>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</si>
  <si>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</si>
  <si>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</si>
  <si>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</si>
  <si>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</si>
  <si>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</si>
  <si>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</si>
  <si>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</si>
  <si>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</si>
  <si>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</si>
  <si>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</si>
  <si>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</si>
  <si>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</si>
  <si>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</si>
  <si>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</si>
  <si>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</si>
  <si>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</si>
  <si>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</si>
  <si>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</si>
  <si>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</si>
  <si>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</si>
  <si>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</si>
  <si>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</si>
  <si>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</si>
  <si>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</si>
  <si>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</si>
  <si>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</si>
  <si>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</si>
  <si>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</si>
  <si>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</si>
  <si>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</si>
  <si>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</si>
  <si>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</si>
  <si>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</si>
  <si>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</si>
  <si>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</si>
  <si>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</si>
  <si>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</si>
  <si>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</si>
  <si>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</si>
  <si>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</si>
  <si>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</si>
  <si>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</si>
  <si>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</si>
  <si>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 xml:space="preserve"> kapitálové požadavky vypočítané podle čl. 92 odst. 3 písm. b) a c</t>
  </si>
  <si>
    <t>K pozičnímu riziku</t>
  </si>
  <si>
    <t>K měnovému rizyku</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</si>
  <si>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</si>
  <si>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</si>
  <si>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</si>
  <si>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</si>
  <si>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</si>
  <si>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</si>
  <si>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</si>
  <si>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</si>
  <si>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</si>
  <si>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</si>
  <si>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</si>
  <si>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</si>
  <si>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</si>
  <si>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</si>
  <si>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</si>
  <si>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</si>
  <si>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</si>
  <si>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</si>
  <si>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</si>
  <si>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</si>
  <si>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</si>
  <si>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</si>
  <si>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</si>
  <si>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</si>
  <si>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</si>
  <si>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</si>
  <si>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</si>
  <si>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</si>
  <si>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</si>
  <si>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</si>
  <si>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</si>
  <si>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</si>
  <si>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</si>
  <si>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</si>
  <si>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</si>
  <si>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</si>
  <si>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</si>
  <si>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</si>
  <si>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</si>
  <si>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</si>
  <si>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</si>
  <si>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</si>
  <si>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</si>
  <si>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</si>
  <si>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</si>
  <si>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</si>
  <si>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</si>
  <si>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</si>
  <si>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</si>
  <si>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</si>
  <si>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</si>
  <si>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</si>
  <si>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</si>
  <si>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</si>
  <si>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</si>
  <si>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</si>
  <si>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</si>
  <si>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</si>
  <si>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</si>
  <si>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</si>
  <si>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</si>
  <si>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</si>
  <si>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</si>
  <si>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</si>
  <si>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</si>
  <si>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</si>
  <si>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</si>
  <si>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</si>
  <si>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</si>
  <si>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</si>
  <si>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</si>
  <si>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</si>
  <si>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</si>
  <si>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</si>
  <si>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</si>
  <si>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</si>
  <si>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</si>
  <si>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</si>
  <si>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</si>
  <si>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</si>
  <si>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</si>
  <si>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</si>
  <si>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</si>
  <si>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</si>
  <si>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</si>
  <si>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</si>
  <si>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</si>
  <si>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</si>
  <si>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</si>
  <si>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</si>
  <si>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</si>
  <si>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</si>
  <si>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</si>
  <si>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</si>
  <si>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</si>
  <si>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</si>
  <si>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</si>
  <si>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</si>
  <si>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</si>
  <si>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</si>
  <si>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</si>
  <si>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</si>
  <si>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</si>
  <si>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</si>
  <si>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</si>
  <si>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</si>
  <si>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</si>
  <si>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</si>
  <si>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</si>
  <si>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</si>
  <si>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</si>
  <si>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</si>
  <si>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</si>
  <si>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</si>
  <si>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</si>
  <si>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</si>
  <si>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</si>
  <si>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</si>
  <si>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</si>
  <si>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</si>
  <si>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</si>
  <si>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</si>
  <si>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</si>
  <si>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</si>
  <si>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</si>
  <si>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</si>
  <si>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</si>
  <si>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</si>
  <si>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</si>
  <si>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</si>
  <si>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</si>
  <si>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</si>
  <si>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</si>
  <si>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</si>
  <si>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</si>
  <si>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</si>
  <si>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</si>
  <si>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</si>
  <si>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</si>
  <si>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</si>
  <si>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</si>
  <si>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</si>
  <si>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</si>
  <si>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</si>
  <si>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</si>
  <si>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</si>
  <si>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</si>
  <si>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</si>
  <si>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</si>
  <si>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</si>
  <si>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</si>
  <si>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</si>
  <si>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</si>
  <si>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</si>
  <si>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</si>
  <si>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</si>
  <si>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</si>
  <si>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</si>
  <si>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</si>
  <si>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</si>
  <si>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</si>
  <si>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</si>
  <si>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</si>
  <si>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</si>
  <si>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</si>
  <si>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</si>
  <si>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</si>
  <si>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</si>
  <si>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</si>
  <si>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</si>
  <si>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</si>
  <si>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</si>
  <si>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</si>
  <si>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</si>
  <si>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</si>
  <si>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</si>
  <si>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</si>
  <si>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</si>
  <si>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</si>
  <si>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</si>
  <si>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</si>
  <si>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</si>
  <si>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</si>
  <si>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</si>
  <si>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</si>
  <si>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</si>
  <si>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</si>
  <si>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</si>
  <si>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</si>
  <si>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</si>
  <si>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</si>
  <si>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</si>
  <si>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</si>
  <si>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</si>
  <si>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</si>
  <si>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</si>
  <si>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</si>
  <si>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</si>
  <si>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</si>
  <si>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</si>
  <si>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</si>
  <si>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</si>
  <si>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</si>
  <si>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</si>
  <si>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</si>
  <si>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</si>
  <si>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</si>
  <si>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</si>
  <si>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</si>
  <si>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</si>
  <si>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</si>
  <si>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</si>
  <si>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</si>
  <si>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</si>
  <si>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</si>
  <si>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</si>
  <si>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</si>
  <si>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</si>
  <si>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</si>
  <si>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</si>
  <si>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</si>
  <si>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</si>
  <si>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</si>
  <si>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</si>
  <si>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</si>
  <si>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</si>
  <si>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</si>
  <si>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</si>
  <si>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</si>
  <si>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</si>
  <si>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</si>
  <si>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</si>
  <si>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</si>
  <si>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</si>
  <si>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</si>
  <si>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</si>
  <si>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</si>
  <si>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</si>
  <si>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</si>
  <si>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</si>
  <si>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</si>
  <si>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</si>
  <si>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</si>
  <si>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</si>
  <si>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</si>
  <si>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</si>
  <si>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</si>
  <si>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</si>
  <si>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</si>
  <si>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</si>
  <si>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</si>
  <si>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</si>
  <si>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</si>
  <si>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</si>
  <si>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</si>
  <si>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</si>
  <si>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</si>
  <si>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</si>
  <si>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</si>
  <si>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</si>
  <si>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</si>
  <si>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</si>
  <si>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</si>
  <si>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</si>
  <si>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</si>
  <si>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</si>
  <si>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</si>
  <si>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</si>
  <si>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</si>
  <si>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</si>
  <si>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</si>
  <si>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</si>
  <si>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</si>
  <si>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</si>
  <si>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</si>
  <si>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</si>
  <si>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</si>
  <si>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</si>
  <si>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</si>
  <si>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</si>
  <si>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</si>
  <si>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</si>
  <si>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</si>
  <si>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</si>
  <si>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</si>
  <si>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</si>
  <si>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</si>
  <si>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</si>
  <si>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</si>
  <si>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</si>
  <si>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</si>
  <si>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</si>
  <si>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</si>
  <si>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</si>
  <si>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</si>
  <si>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</si>
  <si>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</si>
  <si>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</si>
  <si>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</si>
  <si>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</si>
  <si>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</si>
  <si>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</si>
  <si>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</si>
  <si>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</si>
  <si>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</si>
  <si>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</si>
  <si>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</si>
  <si>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</si>
  <si>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</si>
  <si>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</si>
  <si>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</si>
  <si>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</si>
  <si>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</si>
  <si>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</si>
  <si>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</si>
  <si>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</si>
  <si>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</si>
  <si>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</si>
  <si>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</si>
  <si>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</si>
  <si>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</si>
  <si>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</si>
  <si>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</si>
  <si>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</si>
  <si>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</si>
  <si>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</si>
  <si>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</si>
  <si>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</si>
  <si>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</si>
  <si>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</si>
  <si>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</si>
  <si>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</si>
  <si>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</si>
  <si>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</si>
  <si>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</si>
  <si>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</si>
  <si>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</si>
  <si>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</si>
  <si>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</si>
  <si>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</si>
  <si>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</si>
  <si>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</si>
  <si>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</si>
  <si>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</si>
  <si>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</si>
  <si>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</si>
  <si>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</si>
  <si>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</si>
  <si>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</si>
  <si>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</si>
  <si>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</si>
  <si>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</si>
  <si>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</si>
  <si>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</si>
  <si>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</si>
  <si>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</si>
  <si>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</si>
  <si>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</si>
  <si>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</si>
  <si>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</si>
  <si>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</si>
  <si>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</si>
  <si>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</si>
  <si>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</si>
  <si>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</si>
  <si>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</si>
  <si>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</si>
  <si>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</si>
  <si>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</si>
  <si>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</si>
  <si>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</si>
  <si>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</si>
  <si>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</si>
  <si>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</si>
  <si>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</si>
  <si>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</si>
  <si>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</si>
  <si>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</si>
  <si>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</si>
  <si>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</si>
  <si>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</si>
  <si>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</si>
  <si>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</si>
  <si>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</si>
  <si>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</si>
  <si>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</si>
  <si>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</si>
  <si>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</si>
  <si>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</si>
  <si>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</si>
  <si>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</si>
  <si>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</si>
  <si>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</si>
  <si>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</si>
  <si>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</si>
  <si>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</si>
  <si>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</si>
  <si>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</si>
  <si>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</si>
  <si>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</si>
  <si>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</si>
  <si>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</si>
  <si>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</si>
  <si>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</si>
  <si>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</si>
  <si>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</si>
  <si>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</si>
  <si>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</si>
  <si>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</si>
  <si>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</si>
  <si>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</si>
  <si>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</si>
  <si>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</si>
  <si>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</si>
  <si>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</si>
  <si>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</si>
  <si>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</si>
  <si>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</si>
  <si>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</si>
  <si>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</si>
  <si>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</si>
  <si>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</si>
  <si>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</si>
  <si>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</si>
  <si>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</si>
  <si>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</si>
  <si>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</si>
  <si>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</si>
  <si>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</si>
  <si>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</si>
  <si>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</si>
  <si>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</si>
  <si>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</si>
  <si>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</si>
  <si>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</si>
  <si>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</si>
  <si>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</si>
  <si>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</si>
  <si>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</si>
  <si>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</si>
  <si>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</si>
  <si>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</si>
  <si>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</si>
  <si>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</si>
  <si>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</si>
  <si>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</si>
  <si>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</si>
  <si>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</si>
  <si>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</si>
  <si>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</si>
  <si>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</si>
  <si>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</si>
  <si>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</si>
  <si>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</si>
  <si>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</si>
  <si>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</si>
  <si>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</si>
  <si>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</si>
  <si>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</si>
  <si>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</si>
  <si>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</si>
  <si>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</si>
  <si>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</si>
  <si>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</si>
  <si>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</si>
  <si>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</si>
  <si>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</si>
  <si>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</si>
  <si>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</si>
  <si>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</si>
  <si>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</si>
  <si>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</si>
  <si>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</si>
  <si>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</si>
  <si>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</si>
  <si>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</si>
  <si>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</si>
  <si>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</si>
  <si>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</si>
  <si>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</si>
  <si>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</si>
  <si>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</si>
  <si>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čl. 437 odst. 1 písm. c)</t>
  </si>
  <si>
    <t>čl. 437 odst. 1 písm. f)</t>
  </si>
  <si>
    <t>čl. 438 pododst. 1</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</si>
  <si>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</si>
  <si>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</si>
  <si>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</si>
  <si>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</si>
  <si>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</si>
  <si>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</si>
  <si>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</si>
  <si>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</si>
  <si>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</si>
  <si>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</si>
  <si>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</si>
  <si>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</si>
  <si>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</si>
  <si>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</si>
  <si>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</si>
  <si>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</si>
  <si>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</si>
  <si>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</si>
  <si>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</si>
  <si>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</si>
  <si>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</si>
  <si>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</si>
  <si>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</si>
  <si>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</si>
  <si>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</si>
  <si>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</si>
  <si>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</si>
  <si>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</si>
  <si>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</si>
  <si>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</si>
  <si>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</si>
  <si>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</si>
  <si>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</si>
  <si>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</si>
  <si>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</si>
  <si>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</si>
  <si>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</si>
  <si>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</si>
  <si>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</si>
  <si>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</si>
  <si>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</si>
  <si>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</si>
  <si>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</si>
  <si>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</si>
  <si>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</si>
  <si>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</si>
  <si>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</si>
  <si>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</si>
  <si>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</si>
  <si>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</si>
  <si>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</si>
  <si>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</si>
  <si>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</si>
  <si>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</si>
  <si>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</si>
  <si>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</si>
  <si>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</si>
  <si>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</si>
  <si>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</si>
  <si>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</si>
  <si>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</si>
  <si>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</si>
  <si>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</si>
  <si>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</si>
  <si>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</si>
  <si>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</si>
  <si>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</si>
  <si>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</si>
  <si>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</si>
  <si>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</si>
  <si>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</si>
  <si>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</si>
  <si>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</si>
  <si>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</si>
  <si>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</si>
  <si>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</si>
  <si>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</si>
  <si>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</si>
  <si>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</si>
  <si>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</si>
  <si>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</si>
  <si>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</si>
  <si>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</si>
  <si>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</si>
  <si>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</si>
  <si>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</si>
  <si>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</si>
  <si>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</si>
  <si>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</si>
  <si>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</si>
  <si>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</si>
  <si>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</si>
  <si>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</si>
  <si>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</si>
  <si>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</si>
  <si>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</si>
  <si>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</si>
  <si>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</si>
  <si>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</si>
  <si>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</si>
  <si>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</si>
  <si>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</si>
  <si>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</si>
  <si>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</si>
  <si>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</si>
  <si>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</si>
  <si>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</si>
  <si>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</si>
  <si>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</si>
  <si>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</si>
  <si>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</si>
  <si>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</si>
  <si>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</si>
  <si>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</si>
  <si>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</si>
  <si>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</si>
  <si>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</si>
  <si>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</si>
  <si>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</si>
  <si>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</si>
  <si>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</si>
  <si>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</si>
  <si>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</si>
  <si>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455 písm. a)</t>
  </si>
  <si>
    <t>čl. 455 písm. b)</t>
  </si>
  <si>
    <t>čl. 455 písm. c)</t>
  </si>
  <si>
    <t>čl. 455 písm.e)</t>
  </si>
  <si>
    <t>čl. 455 písm. e)</t>
  </si>
  <si>
    <t>čl. 455 písm. f)</t>
  </si>
  <si>
    <t>čl. 455 písm. g)</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</si>
  <si>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</si>
  <si>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</si>
  <si>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</si>
  <si>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</si>
  <si>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</si>
  <si>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</si>
  <si>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</si>
  <si>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</si>
  <si>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</si>
  <si>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</si>
  <si>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</si>
  <si>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</si>
  <si>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</si>
  <si>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</si>
  <si>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</si>
  <si>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</si>
  <si>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</si>
  <si>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</si>
  <si>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</si>
  <si>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</si>
  <si>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</si>
  <si>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</si>
  <si>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</si>
  <si>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</si>
  <si>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</si>
  <si>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</si>
  <si>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</si>
  <si>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</si>
  <si>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</si>
  <si>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</si>
  <si>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</si>
  <si>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</si>
  <si>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</si>
  <si>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</si>
  <si>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</si>
  <si>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</si>
  <si>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</si>
  <si>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</si>
  <si>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</si>
  <si>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</si>
  <si>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</si>
  <si>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</si>
  <si>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</si>
  <si>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</si>
  <si>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</si>
  <si>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</si>
  <si>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</si>
  <si>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</si>
  <si>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</si>
  <si>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</si>
  <si>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</si>
  <si>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</si>
  <si>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</si>
  <si>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</si>
  <si>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</si>
  <si>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</si>
  <si>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</si>
  <si>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</si>
  <si>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</si>
  <si>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</si>
  <si>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</si>
  <si>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</si>
  <si>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</si>
  <si>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</si>
  <si>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</si>
  <si>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</si>
  <si>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</si>
  <si>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</si>
  <si>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</si>
  <si>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</si>
  <si>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</si>
  <si>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</si>
  <si>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</si>
  <si>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</si>
  <si>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</si>
  <si>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</si>
  <si>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</si>
  <si>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</si>
  <si>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020</t>
  </si>
  <si>
    <t>050</t>
  </si>
  <si>
    <t>070</t>
  </si>
  <si>
    <t>080</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</si>
  <si>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</si>
  <si>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</si>
  <si>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</si>
  <si>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</si>
  <si>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</si>
  <si>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</si>
  <si>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</si>
  <si>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</si>
  <si>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</si>
  <si>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</si>
  <si>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</si>
  <si>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</si>
  <si>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</si>
  <si>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</si>
  <si>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</si>
  <si>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</si>
  <si>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</si>
  <si>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</si>
  <si>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</si>
  <si>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</si>
  <si>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</si>
  <si>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</si>
  <si>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</si>
  <si>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</si>
  <si>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</si>
  <si>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</si>
  <si>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</si>
  <si>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</si>
  <si>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</si>
  <si>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</si>
  <si>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</si>
  <si>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</si>
  <si>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</si>
  <si>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</si>
  <si>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</si>
  <si>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</si>
  <si>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</si>
  <si>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Individuální sazba proticyklické rezervy</t>
  </si>
  <si>
    <t>Informace týkající se dodržování požadavku na proticyklickou kapitálovou rezervu ze strany institucí</t>
  </si>
  <si>
    <t>Kryté dluhopisy</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</si>
  <si>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</si>
  <si>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</si>
  <si>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</si>
  <si>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</si>
  <si>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</si>
  <si>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</si>
  <si>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</si>
  <si>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</si>
  <si>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</si>
  <si>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</si>
  <si>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</si>
  <si>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</si>
  <si>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</si>
  <si>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</si>
  <si>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</si>
  <si>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</si>
  <si>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</si>
  <si>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</si>
  <si>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</si>
  <si>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</si>
  <si>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</si>
  <si>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</si>
  <si>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</si>
  <si>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</si>
  <si>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</si>
  <si>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</si>
  <si>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</si>
  <si>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</si>
  <si>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</si>
  <si>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Počet vybraných pracovníků*</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</si>
  <si>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</si>
  <si>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</si>
  <si>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</si>
  <si>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</si>
  <si>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</si>
  <si>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</si>
  <si>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</si>
  <si>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</si>
  <si>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</si>
  <si>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</si>
  <si>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</si>
  <si>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</si>
  <si>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</si>
  <si>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</si>
  <si>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</si>
  <si>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</si>
  <si>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</si>
  <si>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</si>
  <si>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</si>
  <si>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</si>
  <si>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</si>
  <si>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</si>
  <si>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</si>
  <si>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</si>
  <si>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</si>
  <si>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</si>
  <si>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</si>
  <si>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</si>
  <si>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</si>
  <si>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</si>
  <si>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</si>
  <si>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</si>
  <si>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</si>
  <si>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</si>
  <si>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</si>
  <si>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</si>
  <si>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</si>
  <si>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</si>
  <si>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</si>
  <si>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</si>
  <si>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</si>
  <si>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</si>
  <si>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</si>
  <si>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</si>
  <si>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</si>
  <si>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</si>
  <si>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</si>
  <si>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</si>
  <si>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</si>
  <si>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</si>
  <si>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</si>
  <si>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</si>
  <si>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</si>
  <si>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</si>
  <si>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</si>
  <si>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</si>
  <si>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</si>
  <si>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</si>
  <si>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</si>
  <si>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</si>
  <si>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</si>
  <si>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</si>
  <si>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</si>
  <si>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</si>
  <si>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</si>
  <si>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</si>
  <si>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</si>
  <si>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</si>
  <si>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</si>
  <si>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</si>
  <si>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</si>
  <si>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</si>
  <si>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</si>
  <si>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</si>
  <si>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</si>
  <si>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</si>
  <si>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</si>
  <si>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</si>
  <si>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</si>
  <si>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</si>
  <si>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</si>
  <si>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</si>
  <si>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</si>
  <si>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</si>
  <si>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</si>
  <si>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</si>
  <si>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</si>
  <si>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</si>
  <si>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</si>
  <si>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</si>
  <si>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</si>
  <si>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</si>
  <si>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</si>
  <si>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</si>
  <si>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</si>
  <si>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</si>
  <si>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</si>
  <si>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</si>
  <si>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</si>
  <si>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</si>
  <si>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</si>
  <si>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</si>
  <si>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</si>
  <si>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</si>
  <si>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</si>
  <si>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</si>
  <si>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</si>
  <si>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</si>
  <si>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</si>
  <si>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</si>
  <si>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</si>
  <si>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</si>
  <si>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</si>
  <si>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</si>
  <si>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</si>
  <si>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</si>
  <si>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</si>
  <si>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</si>
  <si>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</si>
  <si>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</si>
  <si>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</si>
  <si>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</si>
  <si>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</si>
  <si>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</si>
  <si>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</si>
  <si>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</si>
  <si>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</si>
  <si>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</si>
  <si>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</si>
  <si>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</si>
  <si>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</si>
  <si>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</si>
  <si>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</si>
  <si>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</si>
  <si>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</si>
  <si>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</si>
  <si>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</si>
  <si>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</si>
  <si>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</si>
  <si>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</si>
  <si>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</si>
  <si>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</si>
  <si>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</si>
  <si>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</si>
  <si>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</si>
  <si>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</si>
  <si>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</si>
  <si>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</si>
  <si>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</si>
  <si>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</si>
  <si>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</si>
  <si>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</si>
  <si>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</si>
  <si>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</si>
  <si>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</si>
  <si>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</si>
  <si>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</si>
  <si>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</si>
  <si>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</si>
  <si>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</si>
  <si>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</si>
  <si>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</si>
  <si>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</si>
  <si>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</si>
  <si>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</si>
  <si>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</si>
  <si>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</si>
  <si>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</si>
  <si>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</si>
  <si>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</si>
  <si>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</si>
  <si>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</si>
  <si>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</si>
  <si>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</si>
  <si>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</si>
  <si>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</si>
  <si>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</si>
  <si>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</si>
  <si>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</si>
  <si>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</si>
  <si>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</si>
  <si>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</si>
  <si>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</si>
  <si>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</si>
  <si>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</si>
  <si>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</si>
  <si>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</si>
  <si>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</si>
  <si>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</si>
  <si>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</si>
  <si>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</si>
  <si>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</si>
  <si>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</si>
  <si>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</si>
  <si>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</si>
  <si>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</si>
  <si>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</si>
  <si>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</si>
  <si>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</si>
  <si>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</si>
  <si>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</si>
  <si>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</si>
  <si>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</si>
  <si>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</si>
  <si>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</si>
  <si>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</si>
  <si>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</si>
  <si>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</si>
  <si>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</si>
  <si>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</si>
  <si>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</si>
  <si>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</si>
  <si>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</si>
  <si>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</si>
  <si>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</si>
  <si>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</si>
  <si>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</si>
  <si>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</si>
  <si>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</si>
  <si>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</si>
  <si>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</si>
  <si>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</si>
  <si>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</si>
  <si>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</si>
  <si>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</si>
  <si>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</si>
  <si>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čl. 436 
písm. a)</t>
  </si>
  <si>
    <t>čl. 436 
písm. b)</t>
  </si>
  <si>
    <t>čl. 436 
písm. d)</t>
  </si>
  <si>
    <t>čl. 436 
písm. c)</t>
  </si>
  <si>
    <t>čl. 436 
písm. e)</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</si>
  <si>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</si>
  <si>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</si>
  <si>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</si>
  <si>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</si>
  <si>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</si>
  <si>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</si>
  <si>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</si>
  <si>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</si>
  <si>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</si>
  <si>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</si>
  <si>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</si>
  <si>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</si>
  <si>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</si>
  <si>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</si>
  <si>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</si>
  <si>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</si>
  <si>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</si>
  <si>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</si>
  <si>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</si>
  <si>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</si>
  <si>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</si>
  <si>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</si>
  <si>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nařízení (EU) 
č. 575/2013 a EBA/GL/2015/22</t>
  </si>
  <si>
    <t>Nařízení (EU) č. 575/2013 čl. 450 odst. 1 písm. g) a h) a EBA/GL/2015/22 odst. 297, 298, 308 až 312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</si>
  <si>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</si>
  <si>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č. 575/2013/EU</t>
  </si>
  <si>
    <t>Normativní úpravy použíté na vedlejší kapitál tier 1 s ohledem na objemy, na které se vztahujezacházení platné v době před nařízením o kapitálových požadavcích</t>
  </si>
  <si>
    <t>n/a</t>
  </si>
  <si>
    <t>Název právnické osoby</t>
  </si>
  <si>
    <t>AB 2 B.V.</t>
  </si>
  <si>
    <t>AB 4 B.V.</t>
  </si>
  <si>
    <t>AB 7 B.V.</t>
  </si>
  <si>
    <t>Air Bank a.s.</t>
  </si>
  <si>
    <t>Asnova Insurance CJSIC</t>
  </si>
  <si>
    <t>Astavedo Limited</t>
  </si>
  <si>
    <t>Autotým, s.r.o.</t>
  </si>
  <si>
    <t>Bank Home Credit SB JSC</t>
  </si>
  <si>
    <t>Bonus Center Operations LLC</t>
  </si>
  <si>
    <t>CB Infrastructure Limited</t>
  </si>
  <si>
    <t>CF Commercial Consulting (Beijing) Co., Ltd.</t>
  </si>
  <si>
    <t>Enadoco Limited</t>
  </si>
  <si>
    <t>Equifax Credit Services LLC</t>
  </si>
  <si>
    <t>Favour Ocean Ltd.</t>
  </si>
  <si>
    <t>Filcommerce Holdings Inc.</t>
  </si>
  <si>
    <t>Financial Innovations LLC</t>
  </si>
  <si>
    <t>FOTIC Collective Trust</t>
  </si>
  <si>
    <t>FOTIC-Single Trust</t>
  </si>
  <si>
    <t>Guangdong Home Credit Number Two Information Consulting Co., Ltd.</t>
  </si>
  <si>
    <t>HC Asia N.V.</t>
  </si>
  <si>
    <t>HC Broker, s.r.o.</t>
  </si>
  <si>
    <t>HC Consumer Finance Philippines, Inc.</t>
  </si>
  <si>
    <t>HC Insurance Services s.r.o.</t>
  </si>
  <si>
    <t>HC Kazakhstan JSC</t>
  </si>
  <si>
    <t>HC Philippines Holdings B.V.</t>
  </si>
  <si>
    <t>Home Credit a. s.</t>
  </si>
  <si>
    <t>Home Credit and Finance Bank LLC</t>
  </si>
  <si>
    <t>Home Credit Asia Limited</t>
  </si>
  <si>
    <t>Home Credit B.V.</t>
  </si>
  <si>
    <t>Home Credit Consumer Finance Co. Ltd.</t>
  </si>
  <si>
    <t>Home Credit Egypt Trade S.A.E.</t>
  </si>
  <si>
    <t>Home Credit India B. V.</t>
  </si>
  <si>
    <t>HOME CREDIT INDIA FINANCE PRIVATE Ltd.</t>
  </si>
  <si>
    <t>Home Credit Indonesia B.V.</t>
  </si>
  <si>
    <t>Home Credit Indonesia PT.</t>
  </si>
  <si>
    <t>Home Credit Insurance LLC</t>
  </si>
  <si>
    <t>Home Credit International a.s.</t>
  </si>
  <si>
    <t>Home Credit Lab N.V.</t>
  </si>
  <si>
    <t>Home Credit Online LLC</t>
  </si>
  <si>
    <t>Home Credit Slovakia a.s.</t>
  </si>
  <si>
    <t>HOME CREDIT US Holding, LLC</t>
  </si>
  <si>
    <t>HOME CREDIT US, LLC</t>
  </si>
  <si>
    <t>Home Credit Vietnam Finance Company Limited</t>
  </si>
  <si>
    <t>HOMER SOFTWARE HOUSE LLC</t>
  </si>
  <si>
    <t>MCC Kupi ne kopi LLC</t>
  </si>
  <si>
    <t>Non-banking Credit and Financial Organization Home Credit OJSC</t>
  </si>
  <si>
    <t>PPF banka, a.s.</t>
  </si>
  <si>
    <t>PPF Co3 B.V.</t>
  </si>
  <si>
    <t>PPF Financial Consulting s.r.o.</t>
  </si>
  <si>
    <t>PPF Financial Holdings B.V.</t>
  </si>
  <si>
    <t>REDLIONE Ltd.</t>
  </si>
  <si>
    <t>Rhaskos Finance Limited</t>
  </si>
  <si>
    <t>Ruconfin B.V.</t>
  </si>
  <si>
    <t>Saint World Ltd.</t>
  </si>
  <si>
    <t>Septus Holding Limited</t>
  </si>
  <si>
    <t>Shenzen Home Credit Financial Services Co., Ltd.</t>
  </si>
  <si>
    <t>Shenzhen Home Credit Number One Consulting Co., Ltd.</t>
  </si>
  <si>
    <t>Sichuan Home Credit Financing Guarantee Co., Ltd.</t>
  </si>
  <si>
    <t>Společnost pro informační databáze, a.s.</t>
  </si>
  <si>
    <t>Sylander Capital Limited</t>
  </si>
  <si>
    <t>SZI-Single Trust</t>
  </si>
  <si>
    <t>Talpa Estero Limited</t>
  </si>
  <si>
    <t>Zonky, s.r.o.</t>
  </si>
  <si>
    <t>Metody konsolidace pro subjekty zařazené do účetní konsolidace</t>
  </si>
  <si>
    <t>Metody konsolidace pro subjekty zařazené do CRR konsolidace</t>
  </si>
  <si>
    <t>Varianty</t>
  </si>
  <si>
    <t>plně zahrnut do účetní i obezřetnostní konsolidace</t>
  </si>
  <si>
    <t>plně zahrnut do účetní konsolidace, nezahrnut do obezřetnostní konsolidace, neodečítán od kapitálu</t>
  </si>
  <si>
    <t>účetně konsolidován ekvivalenční metodou, nezahrnut do obezřetnostní konsolidace, neodečítán od kapitálu</t>
  </si>
  <si>
    <t>nezahrnut ani do účetní ani do obezřetnostní konsolidace, neodečítán od kapitálu</t>
  </si>
  <si>
    <t>PPF Financial Holding B.V.</t>
  </si>
  <si>
    <t>PPF banka a.s.</t>
  </si>
  <si>
    <t>AIR BANK a.s.</t>
  </si>
  <si>
    <t>N/A</t>
  </si>
  <si>
    <t xml:space="preserve">ISIN CZ0008039740 </t>
  </si>
  <si>
    <t xml:space="preserve">ISIN CZ0008040649 </t>
  </si>
  <si>
    <t xml:space="preserve"> ISIN CZ0003703985 </t>
  </si>
  <si>
    <t>Holandský Občanský zákoník, zvl. kniha 2 (Dutch Civil Code, esp. Book 2)</t>
  </si>
  <si>
    <t>zákon č. 90/2012 Sb., o obchodních společnostech a družstvech (zákon o obchodních korporacích), zákon č. 89/2012 Sb., občanský zákoník</t>
  </si>
  <si>
    <t>zákon č. 90/2012 Sb., o obchodních společnostech a družstvech (zákon o obchodních korporacích), zákon č. 89/2012 Sb., občanský zákoník, zákon č.12/1992 Sb., o bankách, vyhláška č.163/2014 Sb., EU Nařízení č.575/2013</t>
  </si>
  <si>
    <t>Zákon o bankách a Zákon o obchodních korporacích</t>
  </si>
  <si>
    <t>Zákon o bankách, Zákon o obchodních korporacích, Nařízení (EU) 575/2013, zákon č. 190/2004 Sb., o dluhopisech, zákon č. 256/2004 Sb., o podnikání na kapitálovém trhu</t>
  </si>
  <si>
    <t>Menšinové podíly zahrnuté do CET1 kapitálu</t>
  </si>
  <si>
    <t>konsolidovaný a individuální</t>
  </si>
  <si>
    <t>kmenové akcie</t>
  </si>
  <si>
    <t>podřízený dluhopis</t>
  </si>
  <si>
    <t>1 EUR</t>
  </si>
  <si>
    <t>700</t>
  </si>
  <si>
    <t>není splatitelná</t>
  </si>
  <si>
    <t>Vlastní kapitál akcionářů</t>
  </si>
  <si>
    <t>Závazek – zůstatková hodnota</t>
  </si>
  <si>
    <t>13.11.2014</t>
  </si>
  <si>
    <t>2.7.2010</t>
  </si>
  <si>
    <t>11.4.2014</t>
  </si>
  <si>
    <t>věčný</t>
  </si>
  <si>
    <t>Věčný</t>
  </si>
  <si>
    <t>datovaný</t>
  </si>
  <si>
    <t>žádná splatnost</t>
  </si>
  <si>
    <t>11.4.2024</t>
  </si>
  <si>
    <t xml:space="preserve">ne </t>
  </si>
  <si>
    <t>nepoužitelné</t>
  </si>
  <si>
    <t>ne</t>
  </si>
  <si>
    <t>ano</t>
  </si>
  <si>
    <t>pevná</t>
  </si>
  <si>
    <t>6% p.a.</t>
  </si>
  <si>
    <t>zcela podle uvážení</t>
  </si>
  <si>
    <t>povinné</t>
  </si>
  <si>
    <t>nekumulativní</t>
  </si>
  <si>
    <t>nekonvertibilní</t>
  </si>
  <si>
    <t>CZ0003704223</t>
  </si>
  <si>
    <t>všechny závazky instituce</t>
  </si>
  <si>
    <t>6000 - PPF banka a.s.</t>
  </si>
  <si>
    <t>@</t>
  </si>
  <si>
    <t>Splacené CET1 nástroje</t>
  </si>
  <si>
    <t>Emisní ážio</t>
  </si>
  <si>
    <t>Kumulovaný ostatní úplný výsledek hospodaření (OCI)</t>
  </si>
  <si>
    <t>Zisk/ztráta</t>
  </si>
  <si>
    <t>Ostatní rezervní fondy</t>
  </si>
  <si>
    <t>(-) Úpravy hodnot podle požadavků pro obezřetné oceňování</t>
  </si>
  <si>
    <t>Tier 2 (T2) kapitál</t>
  </si>
  <si>
    <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</si>
  <si>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</si>
  <si>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Tuto část uveřejňují i významné dceřinné podniky na z. čl. 13 druhého pododst. Nařízení (EU) No 575/2013</t>
  </si>
  <si>
    <t xml:space="preserve">Nařízení (EU) No 575/2013 </t>
  </si>
  <si>
    <t>Podmínky všech nástrojů kmenového kapitálu Tier 1</t>
  </si>
  <si>
    <t xml:space="preserve">Stanovy společnosti (výtah)
Kapitola IV., 
článek 6. Vydání akcií, kompetentní orgán, notářský zápis
1.Vydání akcií nebo udělení práva prodat akcie může být účinné pouze na základě rozhodnutí valné hromady akcionářů, pokud valná hromada nedelegovala tyto pravomoci na jiný orgán.
2.Vydání akcií dále vyžaduje sepsání notářského zápisu o této skutečnosti mezi zúčastněnými stranami v přítomnosti notáře registrovaného v Nizozemí.
článek 7. Podmínky vydání, předkupní právo
1. Rozhodnutí o vydání akcií stanoví upisovací cenu a další podmínky vydání akcií.
2. Při vydávání akcií má každý ze stávajících akcionáří přednostní právo úpisu v podílu připadajícím na jeho celkový počet akcií, při aplikaci omezení ze zákona. 
3. Před každý jednotlivým vydáváním akcií může být přednostní právo vyloučeno nebo omezeno rozhodnutím k tomu kompetentního orgánu společnosti.
4. Ustanovení odstavců 1 až 3 se obdobně použijí při poskytnutí práva prodeje akcií.
článek 8. Placení za vydané akcie
1. Celá částka odpovídající jmenovité hodnotě akcie musí být zaplacena při vydání akcie. Může být také stanoveno, že celá částka nebo část jmenovité hodnoty akcie bude zaplacena po uplynutí stanovené lhůty nebo na že bude splatná na žádost společnosti.
2. Pokud nebude dohodnuto jinak, platba za akcie je prováděna v penězích. Platba v jiné měně než je v jaké je jmenovitá hodnota určena je povolena. 
článek 10. Snížení základního kapitálu
1. Valná hromada může, při dodržení podmínek stanovených zákonem, rozhodnout o snížení vydaného akciového kapitálu zrušením akcií nebo snížením hodnoty akcií ve formě změny stanov. V tomto rozhodnutí musí být označeny akcie, ke kterým se rozhodnutí vztahu je musí být v něm být popsána implementace daného rozhodnutí. 
2. Pozvánka na valnou hromadu obsahující návrh na snížení základního kapitálu podle tohoto článku musí uvést důvod snížení základního kapitálu a způsob provedení.  
3. Na rozhodnutí o snížení základního kapitálu s výplatou plnění na akcie se použijí obdobně odstavce 2 až 4 (včetně) článku 21.
článek 21. Zisk, distribuce 
1. Valná hromada je oprávněna určit naložení se ziskem vyplývající ze schválení roční účetní závěrky nebo určit jak bude vypořádána ztráta, stejně jako schválit distribuci zisku za podmínky, že vlastní jmění společnosti převyšuje celkovou hodnota rezervních fondů, které je společnost povinna udržovat na základě zákona nebo stanov. 
2. Rozhodnutí o distribuci nemá žádné účinky pokud představenstvo k němu neudělilo svůj souhlas. Představenstvo má odmítnout udělení souhlasu pouze pokud ví nebo může rozumně očekávat, že v důsledku distribuce společnost nebude schopna nadále plnit své splatné závazky.
3. Pokud společnost nemůže pokračovat v placení svých bezodkladně splatných závazků po distribuci, členové představenstva, kteří věděli nebo měli rozumně předvídat tuto skutečnost v okamžiku distribuce, budou společně odpovědni společnosti za ztrátu vyplývající z distribuce, včetně zákonného úroku ode dne distribuce. Článek 2:248 odst. 5 Holandského Občanského Zákoníku (Dutch Civil Code) se použije přiměřeně. Za obvinění není odpovědný a zavázaný ten člen představenstva, který prokáže, že nebyl nedbalý při posuzování důsledků prováděné distribuce. Osoba která věděla nebo rozumně mohla vědět, že po provedené distribuci společnost nebude schopna hradit své bezodkladně splatné závazky, je povinna zaplatit nedostačující zdroje vyplývající z distribuce, v každém případě do výše přijaté distribuce plus zákonného úroku ode dne distribuce. Pokud členové představenstva uhradili nárok podle první věty, platba podle předcházející věty je provedena ve prospěch členů představenstva poměrně ve výši v jaké plnil každý z členů představenstva. Dlužník nemá právo zápočtu ve vztahu k dluhu z důvodu uvedeného v první a čtvrté větě.
4. Pro účely odstavce 3, osoba, které určila nebo spoluurčila politiku společnosti je postavena na roveň člena představenstva jako by byla členem. Nárok nemůže být ale vznesen vůči správci jmenovanému soudem. </t>
  </si>
  <si>
    <t>Podmínky všech nástrojů kapitálu Tier 2</t>
  </si>
  <si>
    <t>nařízení č. 575/2013/EU</t>
  </si>
  <si>
    <t>Banka tvoří kmenový kapitál Tier 1. Podmínky a složení kapitálu Tier 1 jsou upraveny ve stanovách PPF banky a.s. následovně:</t>
  </si>
  <si>
    <t xml:space="preserve">Článek 5
Základní kapitál banky a akcie banky
1. Základní kapitál banky činí 769.004.327,50 Kč.
2. Základní kapitál banky je rozdělen na:
a) 192 131 kusů kmenových, zaknihovaných, nekótovaných akcií, znějících na jméno, neomezeně převoditelných, o jmenovité hodnotě jedné akcie 2.602,50 Kč, 
b) 384 262 kusů kmenových, zaknihovaných, nekótovaných akcií, znějících na jméno, neomezeně převoditelných, o jmenovité hodnotě jedné akcie 700,- Kč. 
3. Banka nevede seznam akcionářů. Seznam akcionářů je v plné míře nahrazen evidencí zaknihovaných cenných papírů banky vedenou podle zvláštního právního předpisu. V případě, že tyto stanovy používají pojem „seznam akcionářů banky“, má se tím na mysli tato evidence zaknihovaných cenných papírů banky vedená podle zvláštního právního předpisu.
4. Banka je oprávněna emitovat prioritní akcie, s těmito akciemi však není spojeno hlasovací právo, a to ani v případech, kdy Zákon o obchodních korporacích stanoví jinak.
Článek 6
Zvýšení základního kapitálu
1. O zvýšení základního kapitálu banky rozhoduje valná hromada za podmínek a způsoby stanovenými § 474 a násl. Zákona o obchodních korporacích. Základní kapitál banky může být zvýšen:
a) upsáním nových akcií,
b) podmíněně,
c) z vlastních zdrojů banky.
2. Valná hromada může svým usnesením pověřit představenstvo, aby za podmínek stanovených v Zákoně o obchodních korporacích rozhodlo o zvýšení základního kapitálu upsáním nových akcií, podmíněným zvýšením základního kapitálu nebo z vlastních zdrojů s výjimkou nerozděleného zisku, nejvýše však o jednu třetinu (1/3) dosavadní výše základního kapitálu v době, kdy valná hromada představenstvo zvýšením základního kapitálu pověřila. 
3. Zvýšení základního kapitálu provede představenstvo banky v souladu s usnesením valné hromady, těmito stanovami a úpravou obsaženou v Zákoně o obchodních korporacích. O realizaci zvýšení základního kapitálu banky je představenstvo banky povinno bez zbytečného odkladu obeznámit dozorčí radu banky.
Článek 7
Snížení základního kapitálu
1. O snížení základního kapitálu banky rozhoduje valná hromada v souladu s ustanovením § 516 a násl. Zákona o obchodních korporacích s tím, že snížení základního kapitálu nelze provést vzetím akcií z oběhu na základě losování dle § 527 Zákona o obchodních korporacích. Snížení základního kapitálu banky lze provést:
a) snížením jmenovité hodnoty akcií (popř. zatímních listů) banky,
b) vzetím akcií z oběhu na základě veřejného návrhu smlouvy,
c) upuštěním od vydání akcií. 
2. Bez zbytečného odkladu po přijetí příslušného usnesení valné hromady o snížení základního kapitálu je představenstvo povinno podat návrh na zápis usnesení do příslušného obchodního rejstříku. Návrh na zápis usnesení valné hromady může být spojen s návrhem na zápis nové výše základního kapitálu do obchodního rejstříku.
3. Představenstvo je povinno způsobem a ve lhůtě stanovené Zákonem o obchodních korporacích oznámit rozsah snížení základního kapitálu známým věřitelům a dále pak je povinno způsobem a ve lhůtě stanovené Zákonem o obchodních korporacích zveřejnit nejméně dvakrát za sebou s alespoň třicetidenním odstupem rozhodnutí valné hromady o snížení základního kapitálu banky po jeho zápisu do obchodního rejstříku spolu s výzvou pro věřitele, aby přihlásili své pohledávky.
4. Ke snížení základního kapitálu banky, nejedná-li se o snížení základního kapitálu k úhradě ztráty, je zapotřebí předchozího souhlasu ČNB.
5. Snížení základního kapitálu provede představenstvo banky v souladu s usnesením valné hromady, těmito stanovami, Zákonem o bankách a úpravou obsaženou v Zákoně o obchodních korporacích.
Článek 8
Splácení emisního kursu akcií
1. Upisují-li se nové akcie banky peněžitými vklady, je upisovatel povinen splatit ve lhůtě stanovené valnou hromadou část jejich jmenovité hodnoty, kterou stanoví valná hromada, nejméně však 30 % a případné emisní ážio. Valná hromada může rozhodnout, že upisovatel je povinen ve lhůtě stanovené valnou hromadou splatit celou jmenovitou hodnotu upsaných akcií. Upisovatel je vždy povinen splatit celý emisní kurs upsaných akcií nejpozději do 1 roku ode dne zápisu zvýšení základního kapitálu do obchodního rejstříku, nestanovila-li valná hromada lhůtu kratší. Peněžité vklady musí být splaceny na zvláštní účet u banky, který za tím účelem banka otevře na své jméno, a to bezhotovostním převodem.
2. Upisovatel je povinen splatit emisní kurs upsaných akcií způsobem a ve lhůtách stanovených valnou hromadou za podmínek upravených v příslušných ustanoveních Zákona o obchodních korporacích.
3. Nepeněžité vklady musí být splaceny způsoby stanovenými v Zákoně o obchodních korporacích.
4. Při porušení povinnosti splatit emisní kurs upsaných akcií nebo jeho část zaplatí upisovatel úroky z prodlení ve výši 20 % p.a. Představenstvo dále postupuje podle § 345 Zákona o obchodních korporacích  s tím, že náhradní lhůtu ke splacení stanoví na 60 dnů.
5. Po marném uplynutí lhůty uvedené v předchozím odstavci vyloučí představenstvo akcionáře banky pro akcie, ohledně nichž nesplnil vkladovou povinnost, pokud nepřijme jiné opatření. Vyloučený akcionář ručí bance za splacení emisního kursu jím upsaných akcií.
ČÁST II.
AKCIONÁŘI BANKY
Článek 9
Práva a povinnosti akcionářů
1. Každý akcionář je oprávněn účastnit se valné hromady, hlasovat na ní, má právo na valné hromadě požadovat a dostat na ní vysvětlení záležitostí týkajících se banky nebo jí ovládaných osob, je-li takové vysvětlení potřebné pro posouzení obsahu záležitostí zařazených na jednání valné hromady nebo pro výkon jeho akcionářských práv na ní, a uplatňovat návrhy a protinávrhy.
2. Akcionář banky má na jednání valné hromady hlasovací právo podle jmenovité hodnoty svých akcií.  S každou akcií o jmenovité hodnotě 2.602,50 Kč je spojeno 26 025 hlasů a s každou akcií o jmenovité hodnotě 700,- Kč je spojeno 7 000 hlasů. Celkový počet hlasů v bance je 7 690 043 275.
3. Akcionář má právo na podíl na zisku banky, který valná hromada podle výsledků hospodaření banky určila k rozdělení. Tento podíl se určuje poměrem akcionářova podílu k základnímu kapitálu. Banka nesmí rozdělit zisk ani jiné vlastní zdroje mezi akcionáře, pokud se ke dni skončení posledního účetního období vlastní kapitál vyplývající z řádné nebo mimořádné účetní závěrky nebo vlastní kapitál po tomto rozdělení sníží pod výši upsaného základního kapitálu zvýšeného o fondy, které nelze podle Zákona o obchodních korporacích nebo těchto stanov rozdělit mezi akcionáře. Částka k rozdělení mezi akcionáře nesmí překročit výši hospodářského výsledku posledního skončeného účetního období zvýšenou o nerozdělený zisk z předchozích období a sníženou o ztráty z předchozích období a o příděly do fondů v souladu se Zákonem o obchodních korporacích a těmito stanovami. Podíl na zisku je splatný do tří měsíců od schválení účetní závěrky, nerozhodne-li valná hromada jinak. 
4. Podrobná pravidla způsobu výplaty podílu na zisku určí rozhodnutí valné hromady, jehož předmětem bude rozhodnutí o výplatě podílu na zisku. 
5. Akcionářům, kteří nabyli akcie při zvýšení základního kapitálu banky, vzniká právo na podíl na zisku z čistého zisku dosaženého v roce, v němž došlo ke zvýšení základního kapitálu.
6. Po dobu existence banky ani v případě jejího zrušení není akcionář oprávněn požadovat vrácení svých majetkových vkladů. Po zrušení banky s likvidací má akcionář právo na podíl na likvidačním zůstatku, a to v poměru jmenovité hodnoty jeho akcií k jmenovité hodnotě akcií všech akcionářů.
7. Akcionář se může dle příslušných ustanovení Zákona o obchodních korporacích domáhat, aby soud vyslovil neplatnost usnesení valné hromady, pokud je v rozporu s právními předpisy, těmito stanovami nebo dobrými mravy.
8. Akcionář má další práva a povinnosti stanovené Zákonem o obchodních korporacích a těmito stanovami.
</t>
  </si>
  <si>
    <t>Podmínky a složení kapitálu Tier 2 viz Část 3a.</t>
  </si>
  <si>
    <t xml:space="preserve">Pokud instituce zpřístupňují kapitálové poměry vypočtené pomocí složek kapitálu určených na jiném základě, než který je stanoven v tomto nařízení, uveřejní komplexní objasnění základu použitého pro výpočet těchto poměrů kapitálu                                                                                                                                                                                                                                               Všechny složky kapitálu zahnruté do výpočtu kapitálových poměrů Banky odpovídají nařízení č. 575/2013/EU                                                                       </t>
  </si>
  <si>
    <t xml:space="preserve">Článek 4
Základní kapitál a akcie banky
1. Základní kapitál banky činí 500 017 000 Kč. Základní kapitál banky je rozvržen na 500 017 kusů kmenových akcií znějících na jméno, vydaných v zaknihované podobě, z nichž každá má jmenovitou hodnotu 1 000 Kč. 
2. Banka nevede seznam akcionářů. Seznam akcionářů v plné míře nahrazuje evidence zaknihovaných cenných papírů banky vedená podle zvláštního právního předpisu. V případě, že tyto stanovy používají pojem „seznam akcionářů banky“, rozumí se tím tato evidence zaknihovaných cenných papírů banky vedená podle zvláštního právního předpisu.
3.  Banka je oprávněna emitovat prioritní akcie, s těmito akciemi však není spojeno hlasovací právo, a to ani v případech, kdy zákon o obchodních korporacích stanoví jinak.
Článek 5
Zvýšení základního kapitálu
1. O zvýšení základního kapitálu rozhoduje valná hromada za podmínek a způsoby stanovenými § 474 až § 515 zákona o obchodních korporacích. Základní kapitál banky může být zvýšen
a) upsáním nových akcií,
b) podmíněně,
c) z vlastních zdrojů banky.
2. Valná hromada může pověřit představenstvo, aby za podmínek stanovených zákonem o obchodních korporacích a těmito stanovami zvýšilo základní kapitál upisováním nových akcií, podmíněným zvýšením základního kapitálu nebo z vlastních zdrojů banky s výjimkou nerozděleného zisku, nejvýše však o jednu polovinu dosavadní výše základního kapitálu v době pověření. Zvýšení základního kapitálu provede představenstvo banky v souladu s usnesením valné hromady, těmito stanovami a úpravou obsaženou v zákoně o obchodních korporacích. O realizaci zvýšení základního kapitálu banky je představenstvo banky povinno bez zbytečného odkladu obeznámit dozorčí radu banky. 
Článek 6
Snížení základního kapitálu
1. O snížení základního kapitálu banky rozhoduje valná hromada v souladu s ustanovením § 516 až § 548 zákona o obchodních korporacích s tím, že snížení základního kapitálu nelze provést vzetím akcií z oběhu na základě losování dle § 527 zákona o obchodních korporacích. Snížení základního kapitálu banky lze provést:
a) snížením jmenovité hodnoty akcií nebo zatímních listů banky,
b) vzetím akcií z oběhu na základě veřejného návrhu smlouvy, 
c) upuštěním od vydání akcií. 
2. Ke snížení základního kapitálu banky, nejedná-li se o snížení základního kapitálu k úhradě ztráty, je zapotřebí předchozího souhlasu ČNB.
3. Představenstvo podá bez zbytečného odkladu návrh na zápis usnesení valné hromady do obchodního rejstříku. Návrh na zápis usnesení valné hromady může být spojen s návrhem na zápis nové výše základního kapitálu do obchodního rejstříku.
4. Představenstvo je povinno způsobem a ve lhůtě stanovené zákonem o obchodních korporacích oznámit rozsah snížení základního kapitálu známým věřitelům a dále pak je povinno způsobem a ve lhůtě stanovené zákonem o obchodních korporacích zveřejnit nejméně dvakrát za sebou s alespoň třicetidenním odstupem rozhodnutí valné hromady o snížení základního kapitálu banky spolu s výzvou pro věřitele, aby přihlásili své pohledávky.   
5. Další kroky v rámci snížení základního kapitálu provede představenstvo banky v souladu s usnesením valné hromady, těmito stanovami a úpravou obsaženou v zákoně o obchodních korporacích.
6. V důsledku snížení základního kapitálu banky nesmí klesnout základní kapitál pod výši stanovenou v  § 4 odst. 1 zákona o bankách.
Článek 7
Splácení emisního kurzu akcií
1. Emisní kurs akcií při zvyšování základního kapitálu může být na základě rozhodnutí valné hromady splácen jak peněžitými tak nepeněžitými vklady. Vklady se splácejí způsobem uvedeným v zákoně o obchodních korporacích.  
2. Akcionář splatí emisní kurs jím upsaných akcií v době určené ve stanovách nebo v rozhodnutí valné hromady o zvýšení základního kapitálu, nejpozději však do 1 roku ode dne vzniku banky nebo od účinnosti zvýšení základního kapitálu.
3. Při porušení povinnosti splatit emisní kurs upsaných akcií nebo jeho část zaplatí upisovatel úroky z prodlení ve výši 20 % ročně z dlužné částky.  
4. Jestliže upisovatel nesplatí ve stanovené lhůtě emisní kurs upsaných akcií nebo jeho splatnou část, vyzve jej představenstvo, aby tak učinil ve lhůtě do 60 (šedesáti) dnů od doručení výzvy.  
5. Po marném uplynutí lhůty uvedené v předchozím odstavci vyloučí představenstvo akcionáře banky pro akcie, ohledně nichž nesplnil vkladovou povinnost, pokud nepřijme jiné opatření. Vyloučený akcionář ručí bance za splacení emisního kursu jím upsaných akcií.
</t>
  </si>
  <si>
    <t xml:space="preserve">Tyto emisní podmínky (dále jen „Emisní podmínky“) upravují práva a povinnosti Emitenta (jak je tento pojem definován níže) a Vlastníků dluhopisů (jak je tento pojem definován níže), jakož i podrobnější informace o emisi podřízených dluhopisů (dále jen „Dluhopisy“) splatných v roce 2024, v celkové předpokládané jmenovité hodnotě do 2.000.000.000,- Kč (slovy: dvě miliardy korun českých), s  pevným úrokovým výnosem ve výši určené dle článku 4. těchto Emisních podmínek, vydávaných společností Air Bank a.s., se sídlem Hráského 2231/25, 148 00 Praha 11 – Chodov, Česká republika, zapsanou v obchodním rejstříku vedeném Městským soudem v Praze v oddílu B., vložka 16013, IČ: 29045371 (dále také jako „Emitent“ či „Air Bank“). Vydání Dluhopisů bylo schváleno rozhodnutím představenstva Emitenta dne 7. dubna 2014.
Nedojde-li ke změně v souladu s článkem 10.1.2 těchto Emisních podmínek, pak bude činnosti administrátora spojené s výplatami úrokových či jiných výnosů v souvislosti s Dluhopisy a splacením Dluhopisů zajišťovat PPF banka a.s., se sídlem Evropská 2690/17, 160 41 Praha 6, Česká republika, zapsaná v obchodním rejstříku vedeném Městským soudem v Praze v oddílu B., vložka 1834, IČ: 47116129 (dále také jako „PPF banka“), resp. její Určená provozovna, jak je vymezena v článku 10. těchto Emisních podmínek. Emitent může pověřit výkonem služeb administrátora spojených se  splacením Dluhopisů jinou nebo další osobu s příslušným oprávněním k výkonu takové činnosti (PPF banka nebo taková jiná osoba dále také jen „Administrátor“). Stejnopis příslušné smlouvy s administrátorem (dále jen „Smlouva s administrátorem“) bude k dispozici k nahlédnutí Vlastníkům dluhopisů v běžné pracovní době v Určené provozovně Administrátora, jak je vymezena v článku 10. těchto Emisních podmínek.
Nedojde-li ke změně v souladu s článkem 10.2.2 těchto Emisních podmínek, pak bude činnosti agenta pro výpočty spojené s prováděním výpočtů ve vztahu k Dluhopisům vykonávat PPF banka. Emitent může pověřit výkonem služeb agenta pro výpočty spojené s prováděním výpočtů v souvislosti s Dluhopisy jinou nebo další osobu s příslušným oprávněním k výkonu takové činnosti (PPF banka nebo taková jiná osoba dále také jen „Agent pro výpočty“).
Tyto Emisní podmínky byly vyhotoveny v souladu se zákonem č. 190/2004 Sb., o dluhopisech, ve znění pozdějších předpisů (dále jen „Zákon o dluhopisech“). K Datu emise (jak je tento pojem definován níže) Emitent nemá v úmyslu požádat o přijetí Dluhopisů k obchodování na jakémkoli regulovaném trhu či v mnohostranném obchodním systému. Dluhopisy ani nebudou nabízeny k úpisu formou veřejné nabídky, která by vyžadovala vypracování prospektu ve smyslu ustanovení §34 a násl. zákona č. 256/2004 Sb., o podnikání na kapitálovém trhu, ve znění pozdějších předpisů (dále jen „Zákon o podnikání na kapitálovém trhu“).
Dluhopisy jsou podřízenými dluhopisy ve smyslu ustanovení §34 Zákona o dluhopisech. V souladu s tím budou v případě vstupu Emitenta do likvidace nebo vydání rozhodnutí o úpadku Emitenta pohledávky odpovídající právům s těmito Dluhopisy spojenými uspokojeny až po uspokojení všech ostatních pohledávek, s výjimkou pohledávek, které jsou vázány stejnou nebo obdobnou podmínkou podřízenosti.
ISIN Dluhopisů, který byl přidělen společností Centrální depozitář cenných papírů, a.s., společností se sídlem Rybná 14, 110 05 Praha 1, Česká republika, IČ: 250 81 489, zapsané v obchodním rejstříku vedeném Městským soudem v Praze, oddíl B, vložka 4308 (Centrální depozitář cenných papírů, a.s., jakýkoliv jeho právní nástupce nebo jiná osoba oprávněná nebo pověřená vedením evidence zaknihovaných cenných papírů nebo její části v souladu s právními předpisy České republiky společně dále jen „Centrální depozitář“), je CZ0003704223. Název Dluhopisů je AIRB 6,00/24.
1.1 Podoba, jmenovitá hodnota, druh
Dluhopisy jsou vydány jako zaknihované cenné papíry a znějí na doručitele. Dluhopisy jsou vydány v počtu 2 000 (slovy: dva tisíce) kusů, každý ve jmenovité hodnotě 1.000.000,- Kč (slovy: jeden milión korun českých). 
S Dluhopisy nejsou spojena žádná předkupní ani výměnná práva.
1.2.1 Převoditelnost Dluhopisů 
Převoditelnost Dluhopisů není nijak omezena, avšak pokud to nebude odporovat platným právním předpisům, mohou být v souladu s článkem 6.3 těchto Emisních podmínek převody Dluhopisů pozastaveny počínaje dnem bezprostředně následujícím po Rozhodném dni pro splacení jmenovité hodnoty (jak je tento pojem definován níže). K převodu Dluhopisů dochází zápisem tohoto převodu na účtu vlastníka v Centrálním depozitáři v souladu s platnými právními předpisy a předpisy Centrálního depozitáře. V případě Dluhopisů evidovaných v Centrálním depozitáři na účtu zákazníka dochází k převodu takových Dluhopisů zápisem převodu na účtu zákazníka v souladu s platnými právními předpisy a předpisy Centrálního depozitáře s tím, že majitel účtu zákazníka je povinen neprodleně zapsat takový převod na účet vlastníka, a to k okamžiku zápisu na účet zákazníka. 
2.1 Datum emise; Emisní kurz
Datum emise Dluhopisů je stanoveno na 11. duben 2014 (dále jen „Datum emise“). Emisní kurz všech Dluhopisů vydaných k Datu emise činí 100,00% (dále jen „Emisní kurz“) jejich jmenovité hodnoty. 
Emisní kurz jakýchkoli Dluhopisů vydaných během Lhůty pro upisování emise dluhopisů, resp. Dodatečné lhůty pro upisování emise dluhopisů (jak jsou tyto pojmy definovány níže) po Datu emise bude vždy určen Emitentem tak, aby zohledňoval převažující aktuální podmínky na trhu. Tam, kde je to relevantní, bude k částce emisního kurzu jakýchkoli Dluhopisů vydaných po Datu emise dále připočten odpovídající alikvotní úrokový výnos. 
3.1 Status závazků Emitenta
Dluhopisy jsou podřízené ve smyslu ustanovení § 34 Zákona o dluhopisech. Závazky z Dluhopisů (a všechny platební závazky Emitenta vůči Vlastníkům dluhopisů vyplývající z Dluhopisů, resp. pohledávky Vlastníků dluhopisů odpovídající právům s Dluhopisy spojenými) budou v případě: 
(a)        vstupu Emitenta do likvidace nebo 
(b)       vydání rozhodnutí o úpadku Emitenta,
uspokojeny až po uspokojení všech ostatních pohledávek, s výjimkou pohledávek, které jsou vázány stejnou nebo srovnatelnou podmínkou podřízenosti.
Započtení pohledávek z Dluhopisů proti závazkům věřitele těchto pohledávek vůči Emitentovi nebo jinému případnému členovi jeho konsolidačního celku není přípustné.
Nad rámec výše uvedeného, závazky z Dluhopisů (a všechny platební závazky Emitenta vůči Vlastníkům dluhopisů vyplývající z Dluhopisů, resp. pohledávky Vlastníků dluhopisů odpovídající právům s Dluhopisy spojenými) představují, s výjimkou podřízenosti ve smyslu ustanovení § 34 Zákona o dluhopisech, přímé, obecné, nepodmíněné, nezajištěné a nepodřízené závazky Emitenta, které jsou a budou co do pořadí svého uspokojení rovnocenné (pari passu) mezi sebou navzájem a alespoň rovnocenné (pari passu) vůči všem dalším současným i budoucím závazkům Emitenta vázaným stejnou nebo srovnatelnou podmínkou podřízenosti. 
4.1 Způsob úročení
Dluhopisy jsou úročeny pevnou úrokovou sazbou ve výši 6,00% p.a. (dále jen „Úroková sazba“). 
Úrokové výnosy budou narůstat od prvního (1.) dne každého Výnosového období do posledního dne, který se do takového Výnosového období ještě zahrnuje, při úrokové sazbě platné pro takové Výnosové období. 
Úrokové výnosy budou vypláceny za Výnosové období do posledního dne, který se do takového Výnosového období ještě zahrnuje. Úrokové výnosy budou vypláceny za každé Výnosové období zpětně, vždy k 11. dubnu každého roku, resp. ke Dni konečné splatnosti dluhopisů, je-li to relevantní (dále jen „Den výplaty úroků“), a to v souladu s článkem 6. těchto Emisních podmínek, resp. Smlouvou s administrátorem, je-li to relevantní. První platba úrokových výnosů se očekává k 11. dubnu 2015.
„Výnosovým obdobím“ se pro účely těchto Emisních podmínek rozumí jedno dvanáctiměsíční (12) období počínající Datem emise (včetně) a končící v pořadí prvním Dnem výplaty úroků (tento den vyjímaje) a dále každé další bezprostředně navazující dvanáctiměsíční (12) období počínající Dnem výplaty úroků (včetně) a končící dalším následujícím Dnem výplaty úroků (tento den vyjímaje), až do Dne splatnosti dluhopisů (jak je tento pojem definován níže). Pro účely počátku běhu kteréhokoli Výnosového období se Den výplaty úroků neposouvá v souladu s konvencí Pracovního dne (jak je tento pojem definován v článku 6.2 těchto Emisních podmínek).
5.1 Konečné splacení
Pokud nedojde k předčasnému splacení Dluhopisů Emitentem nebo k odkoupení Dluhopisů Emitentem a jejich zániku, jak je stanoveno níže, bude celá jmenovitá hodnota Dluhopisů splacena jednorázově dne 10. dubna 2024 (dále jen „Den konečné splatnosti dluhopisů“), a to v souladu s článkem 6. těchto Emisních podmínek, resp. Smlouvou s administrátorem, je-li to relevantní.
5.2 Předčasné splacení z rozhodnutí Emitenta
K datu 30. dubna 2019 je Emitent oprávněn na základě svého rozhodnutí učinit všechny dosud nesplacené Dluhopisy předčasně splatnými, a to řádným oznámením Emitenta učiněným dle článku 13. Emisních podmínek, avšak za předpokladu, že toto své rozhodnutí oznámí nejdříve 150 kalendářních dní a nejpozději 10 kalendářních dní před výše uvedeným datem předčasného splacení (takový den, vedle jiných dnů takto označených v těchto Emisních podmínkách, také „Den předčasné splatnosti dluhopisů“). 
Předčasné splacení z rozhodnutí Emitenta vyžaduje předchozí souhlas ČNB.
Oznámení Emitenta o předčasné splatnosti dluhopisů učiněné podle tohoto článku 5.2 je neodvolatelné a zavazuje Emitenta k předčasnému splacení všech Dluhopisů v souladu s těmito Emisními podmínkami. V takovém případě se veškeré částky jistiny Dluhopisů spolu s  narostlými nevyplacenými alikvotními úrokovými výnosy vztahujícími se k Dluhopisům stávají splatné Emitentem kterémukoli Vlastníkovi dluhopisů dle tohoto článku 5.2 Emisních podmínek k výše uvedenému Dni předčasné splatnosti dluhopisů. Pro předčasné splacení Dluhopisů podle tohoto článku 5.2 se jinak přiměřeně použijí ustanovení článku 6. těchto Emisních podmínek.
5.3 Předčasné splacení v důsledku zásadních regulatorních změn
Kdykoliv poté, co dojde k Regulatorní změně (jak je tento pojem definován níže), je Emitent oprávněn na základě svého rozhodnutí učinit všechny dosud nesplacené Dluhopisy předčasně splatnými, a to řádným oznámením Emitenta učiněným dle článku 13. Emisních podmínek, avšak za předpokladu, že toto své rozhodnutí oznámí nejdříve 150 kalendářních dní a nejpozději 10 kalendářních dní před níže uvedeným datem předčasného splacení (takový den, vedle jiných dnů takto označených v těchto Emisních podmínkách, také „Den předčasné splatnosti dluhopisů“). 
„Regulatorní změna“ znamená kteroukoliv z následujících událostí:
(a) v důsledku jakékoli změny, resp. přijetí právního předpisu závazného pro Emitenta, jež nemohly být Emitentem rozumně předvídány k Datu emise, a/nebo na základě změny interpretace ze strany regulatorních orgánů či jiné okolnosti či skutečnosti, přestane být Emitent oprávněn na základě oznámení či vyjádření regulatorního orgánu zahrnovat do svého kapitálu tier 2 v plném rozsahu dosud nesplacenou jmenovitou hodnotu Dluhopisů, vyjma omezení vyplývajících z příslušných limitů položek kapitálu stanovených závaznou právní úpravou; a/nebo
(b) v důsledku jakékoli změny, resp. přijetí právního předpisu závazného pro Emitenta, jež nemohly být Emitentem rozumně předvídány k Datu emise, dojde ke změně daňového režimu Dluhopisů na straně Emitenta a/nebo Vlastníků dluhopisů. 
Oznámení Emitenta o předčasné splatnosti dluhopisů učiněné podle tohoto článku 5.3 je neodvolatelné a zavazuje Emitenta k předčasnému splacení všech Dluhopisů v souladu s těmito Emisními podmínkami. Předčasné splacení v důsledku Regulatorní změny podle písm. b) vyžaduje rovněž předchozí souhlas ČNB. V takovém případě se veškeré částky jistiny Dluhopisů spolu s  narostlými nevyplacenými alikvotními úrokovými výnosy vztahujícími se k Dluhopisům stávají splatné Emitentem kterémukoli Vlastníkovi dluhopisů dle tohoto článku 5.3 Emisních podmínek k poslednímu Pracovnímu dni v měsíci následujícím po měsíci, ve kterém Emitent oznámil Vlastníkům dluhopisů dle článku 13. těchto Emisních podmínek rozhodnutí Emitenta o předčasném splacení Dluhopisů, nestanoví-li oznámení Emitenta dle článku 13. těchto Emisních podmínek datum pozdější. Pro předčasné splacení Dluhopisů podle tohoto článku 5.3 se jinak přiměřeně použijí ustanovení článku 6. těchto Emisních podmínek.
10.1.1 Administrátor a Určená provozovna 
Nedojde-li ke změně v souladu s článkem 10.1.2 těchto Emisních podmínek, je Administrátorem PPF banka a určená provozovna a výplatní místo Administrátora (dále jen „Určená provozovna“) jsou na následující adrese:
PPF banka a.s.
Evropská 2690/17 
160 41 Praha 6
Česká republika
14. Rozhodné právo, jazyk, spory
Dluhopisy jsou vydávány na základě platných a účinných právních předpisů České republiky, zejména na základě Zákona o dluhopisech. Práva a povinnosti vyplývající z Dluhopisů se budou řídit a vykládat v souladu s právem České republiky. Tyto Emisní podmínky mohou být přeloženy do angličtiny, případně i do dalších jazyků. V takovém případě, pokud dojde k rozporu mezi různými jazykovými verzemi, bude rozhodující verze česká. Jakékoli případné spory mezi Emitentem a Vlastníky dluhopisů vyplývající z Dluhopisů, těchto Emisních podmínek nebo s nimi související budou řešeny Městským soudem v Praze.
</t>
  </si>
  <si>
    <t>Podmínky jednotlivých nástrojů vydané PPF Financial Holdings B.V., PPF Bankou a.s. a AirBank a.s. jsou uvedeny na následujících listech jednotlivě pro dané instituce.</t>
  </si>
  <si>
    <t>COK (ČNB) 30-04      Úvěrové riziko na konsolidovaném základě</t>
  </si>
  <si>
    <t>NOVÝ - nahradil starou 36</t>
  </si>
  <si>
    <t>&lt; 36 &gt;  CCB - rozpad úvěrových expozic podle zemí a sazby ~ COK30_84</t>
  </si>
  <si>
    <t>Koruna česká</t>
  </si>
  <si>
    <t>procento</t>
  </si>
  <si>
    <t>S_ZEMMORG (Všechny země a mezinárodní organizace (1A))</t>
  </si>
  <si>
    <t>Rozhodné úvěrové expozice při přístupu STA - úvěrové riziko</t>
  </si>
  <si>
    <t>XX</t>
  </si>
  <si>
    <t>Rozhodné úvěrové expozice při přístupu IRB - úvěrové riziko</t>
  </si>
  <si>
    <t>Rozhodné úvěr. expozice plynoucí ze sumy dlouhých a krátkých pozic obch. portfolia pro STA přístupy - tržní riziko</t>
  </si>
  <si>
    <t>Rozhodné úvěrové expozice obchodního portfolia při vlastních modelech - tržní riziko</t>
  </si>
  <si>
    <t>Rozhodné úvěrové expozice plynoucí ze sekuritizovaných pozic invest. portfolia při přístupu STA</t>
  </si>
  <si>
    <t>Rozhodné úvěrové expozice plynoucí ze sekuritizovaných pozic invest. portfolia při přístupu IRB</t>
  </si>
  <si>
    <t>Kapitálové požadavky pro CCB celkem</t>
  </si>
  <si>
    <t>Kapitálové požadavky pro rozhodné úvěrové expozice - úvěrové riziko</t>
  </si>
  <si>
    <t>Kapitálové požadavky pro rozhodné úvěrové expozice - tržní riziko</t>
  </si>
  <si>
    <t>Kapitálové požadavky pro rozhodné úvěrové expozice - sekuritizované expozice v investičním portfoliu</t>
  </si>
  <si>
    <t>Váhy pro kapitálové požadavky</t>
  </si>
  <si>
    <t>Sazba proticyklické kapitálové rezervy stanovená pověřeným orgánem</t>
  </si>
  <si>
    <t>Sazba proticyklické kapitálové rezervy pro zemi sídla instituce</t>
  </si>
  <si>
    <t>Specifická sazba proticyklické kapitálové rezervy pro danou instituci</t>
  </si>
  <si>
    <t>AE (Spojené arabské emiráty)</t>
  </si>
  <si>
    <t>AE</t>
  </si>
  <si>
    <t>PPFB?</t>
  </si>
  <si>
    <t>AI (Anguilla)</t>
  </si>
  <si>
    <t>AI</t>
  </si>
  <si>
    <t>AT (Rakouská republika)</t>
  </si>
  <si>
    <t>AT</t>
  </si>
  <si>
    <t>AU (Austrálie)</t>
  </si>
  <si>
    <t>AU</t>
  </si>
  <si>
    <t>BE (Belgické království)</t>
  </si>
  <si>
    <t>BE</t>
  </si>
  <si>
    <t>BG (Bulharská republika)</t>
  </si>
  <si>
    <t>BG</t>
  </si>
  <si>
    <t>BR (Brazilská federativní republika)</t>
  </si>
  <si>
    <t>BR</t>
  </si>
  <si>
    <t>BY (Běloruská republika)</t>
  </si>
  <si>
    <t>BY</t>
  </si>
  <si>
    <t>BZ (Belize)</t>
  </si>
  <si>
    <t>BZ</t>
  </si>
  <si>
    <t>CA (Kanada)</t>
  </si>
  <si>
    <t>CA</t>
  </si>
  <si>
    <t>CN (Čínská lidová republika)</t>
  </si>
  <si>
    <t>CN</t>
  </si>
  <si>
    <t>CY (Kyperská republika)</t>
  </si>
  <si>
    <t>CY</t>
  </si>
  <si>
    <t>CZ (Česká republika)</t>
  </si>
  <si>
    <t>DE (Spolková republika Německo)</t>
  </si>
  <si>
    <t>DE</t>
  </si>
  <si>
    <t>DK (Dánské království)</t>
  </si>
  <si>
    <t>DK</t>
  </si>
  <si>
    <t>DM (Dominické společenství)</t>
  </si>
  <si>
    <t>EE (Estonská republika)</t>
  </si>
  <si>
    <t>DM</t>
  </si>
  <si>
    <t>EG (Egyptská arabská republika)</t>
  </si>
  <si>
    <t>EE</t>
  </si>
  <si>
    <t>ES (Španělské království)</t>
  </si>
  <si>
    <t>EG</t>
  </si>
  <si>
    <t>FR (Francouzská republika)</t>
  </si>
  <si>
    <t>ES</t>
  </si>
  <si>
    <t>GB (Spojené království Velké Británie a Severního Irska)</t>
  </si>
  <si>
    <t>FR</t>
  </si>
  <si>
    <t>GE (Gruzie)</t>
  </si>
  <si>
    <t>GB</t>
  </si>
  <si>
    <t>GR (Řecká republika)</t>
  </si>
  <si>
    <t>GE</t>
  </si>
  <si>
    <t>HK (Zvláštní administr. oblast Čínské lidové republiky Hongkong)</t>
  </si>
  <si>
    <t>GR</t>
  </si>
  <si>
    <t>HR (Chorvatská republika)</t>
  </si>
  <si>
    <t>HK</t>
  </si>
  <si>
    <t>HU (Maďarská republika)</t>
  </si>
  <si>
    <t>HR</t>
  </si>
  <si>
    <t>CH (Švýcarská konfederace)</t>
  </si>
  <si>
    <t>HU</t>
  </si>
  <si>
    <t>ID (Indonéská republika)</t>
  </si>
  <si>
    <t>CH</t>
  </si>
  <si>
    <t>IE (Irsko)</t>
  </si>
  <si>
    <t>ID</t>
  </si>
  <si>
    <t>IL (Izraelský stát)</t>
  </si>
  <si>
    <t>IE</t>
  </si>
  <si>
    <t>IN (Indická republika)</t>
  </si>
  <si>
    <t>IL</t>
  </si>
  <si>
    <t>IT (Italská republika)</t>
  </si>
  <si>
    <t>IN</t>
  </si>
  <si>
    <t>JE (Jersey)</t>
  </si>
  <si>
    <t>JP (Japonsko)</t>
  </si>
  <si>
    <t>IT</t>
  </si>
  <si>
    <t>KN (Svatý Kryštof a Nevis)</t>
  </si>
  <si>
    <t>JE</t>
  </si>
  <si>
    <t>KY (Kajmanské ostrovy (brit.))</t>
  </si>
  <si>
    <t>JP</t>
  </si>
  <si>
    <t>KZ (Kazašská republika)</t>
  </si>
  <si>
    <t>KN</t>
  </si>
  <si>
    <t>LT (Litevská republika)</t>
  </si>
  <si>
    <t>KY</t>
  </si>
  <si>
    <t>LU (Lucemburské velkovévodství)</t>
  </si>
  <si>
    <t>KZ</t>
  </si>
  <si>
    <t>MC (Monacké knížectví)</t>
  </si>
  <si>
    <t>LT</t>
  </si>
  <si>
    <t>MH (Republika Marshallovy ostrovy)</t>
  </si>
  <si>
    <t>LU</t>
  </si>
  <si>
    <t>MV (Maledivská republika)</t>
  </si>
  <si>
    <t>MC</t>
  </si>
  <si>
    <t>MX (Spojené státy mexické)</t>
  </si>
  <si>
    <t>MH</t>
  </si>
  <si>
    <t>NL (Nizozemské království)</t>
  </si>
  <si>
    <t>MV</t>
  </si>
  <si>
    <t>NO (Norské království)</t>
  </si>
  <si>
    <t>MX</t>
  </si>
  <si>
    <t>NZ (Nový Zéland)</t>
  </si>
  <si>
    <t>NL</t>
  </si>
  <si>
    <t>PA (Panamská republika)</t>
  </si>
  <si>
    <t>NO</t>
  </si>
  <si>
    <t>PH (Filipínská republika)</t>
  </si>
  <si>
    <t>NZ</t>
  </si>
  <si>
    <t>PL (Polská republika)</t>
  </si>
  <si>
    <t>PA</t>
  </si>
  <si>
    <t>RO (Rumunsko)</t>
  </si>
  <si>
    <t>RS (Republika Srbsko)</t>
  </si>
  <si>
    <t>PH</t>
  </si>
  <si>
    <t>RU (Ruská federace)</t>
  </si>
  <si>
    <t>PL</t>
  </si>
  <si>
    <t>SC (Seychelská republika)</t>
  </si>
  <si>
    <t>RO</t>
  </si>
  <si>
    <t>SE (Švédské království)</t>
  </si>
  <si>
    <t>RS</t>
  </si>
  <si>
    <t>SI (Slovinská republika)</t>
  </si>
  <si>
    <t>RU</t>
  </si>
  <si>
    <t>SK (Slovenská republika)</t>
  </si>
  <si>
    <t>SC</t>
  </si>
  <si>
    <t>TR (Turecká republika)</t>
  </si>
  <si>
    <t>SE</t>
  </si>
  <si>
    <t>UA (Ukrajina)</t>
  </si>
  <si>
    <t>SI</t>
  </si>
  <si>
    <t>US (Spojené státy americké)</t>
  </si>
  <si>
    <t>SK</t>
  </si>
  <si>
    <t>UZ (Republika Uzbekistán)</t>
  </si>
  <si>
    <t>TR</t>
  </si>
  <si>
    <t>VG (Britské Panenské ostrovy)</t>
  </si>
  <si>
    <t>UA</t>
  </si>
  <si>
    <t>VN (Vietnamská socialistická republika)</t>
  </si>
  <si>
    <t>US</t>
  </si>
  <si>
    <t>ZA (Jihoafrická republika)</t>
  </si>
  <si>
    <t>UZ</t>
  </si>
  <si>
    <t>VG</t>
  </si>
  <si>
    <t>VN</t>
  </si>
  <si>
    <t>ZA</t>
  </si>
  <si>
    <t>Postup</t>
  </si>
  <si>
    <t>check  na celkove rozhodne expozice</t>
  </si>
  <si>
    <t>Z FIKIFE 80</t>
  </si>
  <si>
    <t>VZOREC</t>
  </si>
  <si>
    <t>AEK (ČNB) 10_04      Zatížení aktiv na konsolidovaném základě - čtvrtletní informace</t>
  </si>
  <si>
    <t>31.03.2016</t>
  </si>
  <si>
    <t>Peter Kampe</t>
  </si>
  <si>
    <t>12.05.2016 15:47:33</t>
  </si>
  <si>
    <t>&lt; 1 &gt;  Aktiva vykazující osoby ~ AEK10_11</t>
  </si>
  <si>
    <t>Účetní hodnota zatížených položek</t>
  </si>
  <si>
    <t xml:space="preserve"> Účetní hodnota zatížených položek / z toho: přijímané centrální bankou</t>
  </si>
  <si>
    <t>Reálná hodnota zatížených položek</t>
  </si>
  <si>
    <t>Účetní hodnota zatížených položek / z toho: přijímané centrální bankou</t>
  </si>
  <si>
    <t>Účetní hodnota nezatížených položek</t>
  </si>
  <si>
    <t>Účetní hodnota nezatížených položek / z toho: přijímané centrální bankou</t>
  </si>
  <si>
    <t>Reálná hodnota nezatížených položek</t>
  </si>
  <si>
    <t>RH nezatížených položek / z toho: přijímané centrální bankou</t>
  </si>
  <si>
    <t>Aktiva</t>
  </si>
  <si>
    <t>Úvěry splatné na požádání</t>
  </si>
  <si>
    <t>Dluhové cenné papíry - kryté dluhopisy</t>
  </si>
  <si>
    <t>Dluhové cenné papíry - cenné papíry zajištěné aktivy</t>
  </si>
  <si>
    <t>Dluhové cenné papíry - emitované vládními institucemi</t>
  </si>
  <si>
    <t>Dluhové cenné papíry - emitované finančními institucemi</t>
  </si>
  <si>
    <t>Dluhové cenné papíry - emitované nefinančními podniky</t>
  </si>
  <si>
    <t>Úvěry a pohledávky jiné než úvěry splatné na požádání</t>
  </si>
  <si>
    <t>Úvěry a pohledávky zajištěné nemovitostmi</t>
  </si>
  <si>
    <t>Jiná aktiva</t>
  </si>
  <si>
    <t>&lt; 2 &gt;  Přijaté kolaterály ~ AEK10_12</t>
  </si>
  <si>
    <t>RH zatížených položek</t>
  </si>
  <si>
    <t>RH zatížených položek / z toho: přijímané centrální bankou</t>
  </si>
  <si>
    <t>RH nezatížených položek vhodných pro zatížení</t>
  </si>
  <si>
    <t>RH nezatížených položek vhodných pro zatížení / z toho: položky přijímané centrální bankou</t>
  </si>
  <si>
    <t>Jmenovitá hodnota nezatížených položek nevhodných  pro zatížení</t>
  </si>
  <si>
    <t>Kolaterály přijaté vykazující osobou</t>
  </si>
  <si>
    <t>Úvěry splatné na požádání přijaté jako kolaterál</t>
  </si>
  <si>
    <t>Kapitálové nástroje přijaté jako kolaterál</t>
  </si>
  <si>
    <t>Dluhové cenné papíry přijaté jako kolaterál</t>
  </si>
  <si>
    <t>Dluhové cenné papíry - kryté dluhopisy přijaté jako kolaterál</t>
  </si>
  <si>
    <t>Dluhové cenné papíry - cenné papíry zajištěné aktivy přijaté jako kola</t>
  </si>
  <si>
    <t>Dluhové cenné papíry - přijaté jako kolaterál emitované vládními insti</t>
  </si>
  <si>
    <t>Dluhové cenné papíry - přijaté jako kolaterál emitované finančními  in</t>
  </si>
  <si>
    <t>Dluhové cenné papíry - přijaté jako kolaterál emitované nefinančními p</t>
  </si>
  <si>
    <t>Úvěry a pohledávky jiné než úvěry splatné na požádání přijaté jako kol</t>
  </si>
  <si>
    <t>Ostatní přijaté kolaterály</t>
  </si>
  <si>
    <t>Vlastní dluhové CP jiné než kryté dluhopisy a CP zajištěné aktivy</t>
  </si>
  <si>
    <t>&lt; 5 &gt;  Zdroje zatížení ~ AEK10_15</t>
  </si>
  <si>
    <t>Související rozvahové a podrozvahové závazky nebo vypůjčené CP</t>
  </si>
  <si>
    <t>Zatížená aktiva, přijaté kolaterály a vlastní dluhové CP</t>
  </si>
  <si>
    <t>Zatížená aktiva, přijaté kolaterály a vlastní dluhové CP / z toho:  přijaté kolaterály poskytnuté dále</t>
  </si>
  <si>
    <t>Zatížená aktiva, přijaté kolaterály a vlastní dluhové CP / z toho: zatížené vlastní dluhové CP</t>
  </si>
  <si>
    <t>Celkové zdroje zatížení</t>
  </si>
  <si>
    <t>Vybrané finanční závazky</t>
  </si>
  <si>
    <t>Deriváty</t>
  </si>
  <si>
    <t>OTC deriváty</t>
  </si>
  <si>
    <t>Vklady</t>
  </si>
  <si>
    <t>Repo obchody</t>
  </si>
  <si>
    <t>Repo obchody s centrální bankou</t>
  </si>
  <si>
    <t>Kolateralizované vklady jiné než repo obchody</t>
  </si>
  <si>
    <t>Kolateralizované vklady centrální banky jiné než repo obchody</t>
  </si>
  <si>
    <t>Emitované dluhové CP</t>
  </si>
  <si>
    <t>Emitované dluhové CP - kryté dluhopisy</t>
  </si>
  <si>
    <t>Emitované dluhové CP - CP zajištěné aktivy</t>
  </si>
  <si>
    <t>Ostatní zdroje zatížení</t>
  </si>
  <si>
    <t>Přijaté úvěrové přísliby</t>
  </si>
  <si>
    <t>Přijaté finanční záruky</t>
  </si>
  <si>
    <t>Vypůjčené CP s nehotovostním kolaterálem</t>
  </si>
  <si>
    <t>Jiné zdroje</t>
  </si>
  <si>
    <t>0</t>
  </si>
  <si>
    <t>konsolidovaná</t>
  </si>
  <si>
    <t>LRK (ČNB) 11-04      Pákový poměr na konsolidovaném základě podle DA</t>
  </si>
  <si>
    <t>30.09.2016</t>
  </si>
  <si>
    <t>zaokrouhlovací cvičeníčko</t>
  </si>
  <si>
    <t>Sylvie Dvořáková</t>
  </si>
  <si>
    <t>14.09.2016 16:36:36</t>
  </si>
  <si>
    <t>&lt; 1 &gt;  Výpočet pákového poměru ~ LRK11_11</t>
  </si>
  <si>
    <t>SFT expozice podle čl. 429 (5) a 429 (8) CRR</t>
  </si>
  <si>
    <t>SFT expozice: dodatek  pro úvěrové riziko protistrany</t>
  </si>
  <si>
    <t>musime udelat vzorec dle paragrafu vedle</t>
  </si>
  <si>
    <t>SFT expozice: dodatek podle čl. 429b (4) a 222 CRR</t>
  </si>
  <si>
    <t>zatim nepouzivame jednoduchou metodu fin.kolateralu pro vypocet SFT pozic</t>
  </si>
  <si>
    <t>SFT expozice: dodatek pro úvěrové riziko protistrany je-li vykazující osoba zmocněnec podle čl. 429b (6) CRR</t>
  </si>
  <si>
    <t>zmocnenec ne</t>
  </si>
  <si>
    <t>(-) Vynětí SFT expozic vůči způsobilé ústřední protistraně na účet zákazníka</t>
  </si>
  <si>
    <t>Deriváty: současné reprodukční náklady</t>
  </si>
  <si>
    <t>(-) Variační marže přijatá v hotovosti kompenzující  tržní hodnotu derivátů</t>
  </si>
  <si>
    <t>banky? Dotaz na Rusko? Cash Kolateral prijaty - z regpacku - další požadavky na variační marži</t>
  </si>
  <si>
    <t>(-) Vynětí obchodních expozic vůči způsobilé ústřední protistraně  na účet zákazníka  (současné reprodukční náklady)</t>
  </si>
  <si>
    <t>spis ne</t>
  </si>
  <si>
    <t>Deriváty: dodatek při oceňování tržní hodnotou</t>
  </si>
  <si>
    <t>add on - musime vypocitat I u ostatnich spolecnosti</t>
  </si>
  <si>
    <t>(-) Vynětí obchodních expozic vůči způsobilé ústřední protistraně na účet zákazníka (potenciální budoucí expozice)</t>
  </si>
  <si>
    <t>Deriváty v hodnotě stanovené metodou původní expozice</t>
  </si>
  <si>
    <t>puvodni expozici nemame</t>
  </si>
  <si>
    <t>(-) Vynětí obchodních expozic vůči způsobilé ústřední protistraně na účet zákazníka (metoda původní expozice)</t>
  </si>
  <si>
    <t>Omezená jmenovitá hodnota prodaných úvěrových derivátů s ručením protistraně</t>
  </si>
  <si>
    <t>úvěrové deriváty nemáme</t>
  </si>
  <si>
    <t>(-) Nakoupené úvěrové deriváty použitelné pro kompenzaci proti prodaným úvěrovým derivátům</t>
  </si>
  <si>
    <t>Podrozvahové položky podle čl. 429 (10) CRR s 10% konverzním faktorem</t>
  </si>
  <si>
    <t>musime udelat vzorec na DATA aby tam nebylo SCRA a pak prenasobit %</t>
  </si>
  <si>
    <t>Podrozvahové položky podle čl. 429 (10) CRR s 20% konverzním faktorem</t>
  </si>
  <si>
    <t>Podrozvahové položky podle čl. 429 (10) CRR s 50% konverzním faktorem</t>
  </si>
  <si>
    <t>Podrozvahové položky podle čl. 429 (10) CRR s 100% konverzním faktorem</t>
  </si>
  <si>
    <t>Navýšení o kolaterál poskytnutý v souvislosti s deriváty</t>
  </si>
  <si>
    <t>v IFRS to nejde</t>
  </si>
  <si>
    <t>(-) Pohledávky vzniklé z variační marže zaplacené v hotovosti v souvislosti s deriváty</t>
  </si>
  <si>
    <t>asi ne, vztahuje se k r.20</t>
  </si>
  <si>
    <t>(-) Vynětí obchodních expozic vůči způsobilé ústřední protistraně na účet zákazníka (počáteční marže)</t>
  </si>
  <si>
    <t>Úpravy o účetní operace související s prodejem v případě transakcí SFT</t>
  </si>
  <si>
    <t>odúčtování?</t>
  </si>
  <si>
    <t>(-) Aktiva ve svěřenecké správě</t>
  </si>
  <si>
    <t>(-) Vynětí vnitroskupinových expozic podle čl. 429 (7) CRR</t>
  </si>
  <si>
    <t>(-) Vynětí expozic podle čl. 429 (14) CRR</t>
  </si>
  <si>
    <t>(-) Aktiva  odečtená od Tier 1 kapitálu - bez vlivu přechodných ustanovení</t>
  </si>
  <si>
    <t>(-) Aktiva  odečtená od Tier 1 kapitálu - se zohledněním přechodných ustanovení</t>
  </si>
  <si>
    <t>Celková expozice pro pákový poměr  - bez vlivu přechodných ustanovení</t>
  </si>
  <si>
    <t>Celková expozice pro pákový poměr - se zohledněním přechodných ustanovení</t>
  </si>
  <si>
    <t>Z COK10</t>
  </si>
  <si>
    <t>Tier 1 kapitál - bez vlivu přechodných ustanovení</t>
  </si>
  <si>
    <t>Tržní</t>
  </si>
  <si>
    <t>Addon</t>
  </si>
  <si>
    <t>Nominal</t>
  </si>
  <si>
    <t>Tier 1 kapitál - se zohledněním přechodných ustanovení</t>
  </si>
  <si>
    <t>Pákový poměr s použitím Tier 1 kapitálu - bez vlivu přechodných ustanovení</t>
  </si>
  <si>
    <t>Pákový poměr s použitím Tier 1 kapitálu - se zohledněním přechodných ustanovení</t>
  </si>
  <si>
    <t>&lt; 7 &gt;  Expozice investičního portfolia ~ LRK11_26</t>
  </si>
  <si>
    <t>Hodnota expozice pro pákový poměr - STA přístup</t>
  </si>
  <si>
    <t>Hodnota expozice pro pákový poměr - IRB přístup</t>
  </si>
  <si>
    <t>Hodnota rizikově vážené expozice (RWE) - STA přístup</t>
  </si>
  <si>
    <t>Hodnota rizikově vážené expozice (RWE) - IRB přístup</t>
  </si>
  <si>
    <t>Expozice, s nimiž se zachází jako s expozicemi vůči státu</t>
  </si>
  <si>
    <t>Centrální vlády a centrální banky</t>
  </si>
  <si>
    <t xml:space="preserve"> Regionální vlády a místní orgány, se kterými se zachází jako s expozicemi vůči státu</t>
  </si>
  <si>
    <t>Mezinárodní rozvojové banky a mezinárodní instituce, se kterými se zachází jako s expozicemi vůči státu</t>
  </si>
  <si>
    <t>Subjekty veřejného sektoru, se kterými se zachází jako s expozicemi vůči státu</t>
  </si>
  <si>
    <t>Expozice vůči regionálním vládám, MDB, mezinárodním institucím a PSE, se kterými se nezachází jako s expozicemi vůči státu</t>
  </si>
  <si>
    <t>Regionální vlády a místní orgány, se kterými se nezachází jako s expozicemi vůči státu</t>
  </si>
  <si>
    <t>Mezinárodní rozvojové banky, se kterými se nezachází jako s expozicemi vůči státu</t>
  </si>
  <si>
    <t>Subjekty veřejného sektoru, se kterými se nezachází jako s expozicemi vůči státu</t>
  </si>
  <si>
    <t>Expozice zajištěné obytnými nemovitostmi</t>
  </si>
  <si>
    <t>Retailové expozice vůči SME</t>
  </si>
  <si>
    <t>Podnikové expozice</t>
  </si>
  <si>
    <t>Finanční podnikové expozice</t>
  </si>
  <si>
    <t>Nefinanční podnikové expozice</t>
  </si>
  <si>
    <t>Podnikové expozice vůči SME</t>
  </si>
  <si>
    <t>Podnikové expozice jiné než vůči SME</t>
  </si>
  <si>
    <t>Ostatní expozice</t>
  </si>
  <si>
    <t>Expozice z obchodního financování</t>
  </si>
  <si>
    <t>Expozice obchodního financování související s vládním schematem úvěrového pojištění exportu</t>
  </si>
  <si>
    <t>Hodnota financich podniku z COS10 Data - rozvahova</t>
  </si>
  <si>
    <t>MANUÁLNĚ ZMĚNIT</t>
  </si>
  <si>
    <t>&lt; 6 &gt;  Podrozvahové položky, deriváty, SFT a obchodní portfolio ~ LRK11_25</t>
  </si>
  <si>
    <t>Hodnota expozice pro pákový poměr</t>
  </si>
  <si>
    <t>Rizikově vážená expozice (RWE)</t>
  </si>
  <si>
    <t>Podrozvahové položky</t>
  </si>
  <si>
    <t>Obchodní financování</t>
  </si>
  <si>
    <t>Obchodní financování související s vládním schematem úvěrového pojištění exportu</t>
  </si>
  <si>
    <t>Deriváty a SFT podléhající dohodám o křížovém započtení</t>
  </si>
  <si>
    <t>Deriváty nepodléhající dohodám o křížovém započtení</t>
  </si>
  <si>
    <t>SFT expozice  nepodléhající dohodám o křížovém započtení</t>
  </si>
  <si>
    <t>Výsledná hodnota pro úvěrové deriváty</t>
  </si>
  <si>
    <t>Ostatní aktiva obchodního portfolia</t>
  </si>
  <si>
    <t>1. nakopirovat list 36 z COK30 ale jen po sloupec G</t>
  </si>
  <si>
    <t>2. Vzit sloupec A, nakopirovat ho do sloupce J a dat remove duplicates, odmazat nesmysly</t>
  </si>
  <si>
    <t>3. Zchecknout vzorec ve sloupci K</t>
  </si>
  <si>
    <t>Rudolf Bosveld</t>
  </si>
  <si>
    <t>Kateřina Jirásková</t>
  </si>
  <si>
    <t>Lubomír Král</t>
  </si>
  <si>
    <t>Jan Cornelis Jansen</t>
  </si>
  <si>
    <t>Paulus Aloysius de Reijke</t>
  </si>
  <si>
    <t>Počet míst dle CRD (direktoři uvnitř 1 skupiny se považují jako 1 místo)</t>
  </si>
  <si>
    <t>Počet míst v rámci PPF Financial Holdings (obezřetnostní konsolidace)</t>
  </si>
  <si>
    <t>1 výkonná</t>
  </si>
  <si>
    <t>Účetní konsolidace PPF Financial Holdings BV</t>
  </si>
  <si>
    <t>Obezřetnostní konsolidace obezřetnostního konsolidovaného celku PPF Finacial Holdings</t>
  </si>
  <si>
    <t>Úpravy na účetní konsolidaci společností zahrnutých do obezřetnostní konsolidace</t>
  </si>
  <si>
    <t>(-) Odložené daňové pohledávky</t>
  </si>
  <si>
    <t>Účetní konsolidace společností zahrnutých do obezřetnostní konsolidace</t>
  </si>
  <si>
    <t>Úpravy na obezřetnostní konsolidaci společností zahrnutých do obezřetnostní konsolidace</t>
  </si>
  <si>
    <t>(-) Jiná nehmotná aktiva včetně goodwillu</t>
  </si>
  <si>
    <t>&lt; 2 &gt;  Závazky a vlastní kapitál v základním členění ~ FIK10_12</t>
  </si>
  <si>
    <t>Závazky a vlastní kapitál celkem</t>
  </si>
  <si>
    <t>Závazky celkem</t>
  </si>
  <si>
    <t>Finanční závazky k obchodování</t>
  </si>
  <si>
    <t>Deriváty k obchodování</t>
  </si>
  <si>
    <t>Závazky z krátkých prodejů</t>
  </si>
  <si>
    <t>Vklady k obchodování</t>
  </si>
  <si>
    <t>Emitované dluhové CP k obchodování</t>
  </si>
  <si>
    <t>Ostatní finanční závazky k obchodování</t>
  </si>
  <si>
    <t>Finanční závazky v reálné hodnotě vykázané do zisku nebo ztráty</t>
  </si>
  <si>
    <t>Vklady v reálné hodnotě vykázané do zisku nebo ztráty</t>
  </si>
  <si>
    <t>Emitované dluhové CP v reálné hodnotě vykázané do zisku nebo ztráty</t>
  </si>
  <si>
    <t>Ostatní fin.závazky v reálné hodnotě vykázané do zisku nebo ztráty</t>
  </si>
  <si>
    <t>Finanční závazky v naběhlé hodnotě</t>
  </si>
  <si>
    <t>Vklady v naběhlé hodnotě</t>
  </si>
  <si>
    <t>Emitované dluhové cenné papíry v naběhlé hodnotě</t>
  </si>
  <si>
    <t>Ostatní finanční závazky v naběhlé hodnotě</t>
  </si>
  <si>
    <t>Zajišťovací deriváty</t>
  </si>
  <si>
    <t>Záporné změny reálné hodnoty portfolia zajišťovaných nástrojů</t>
  </si>
  <si>
    <t>Rezervy</t>
  </si>
  <si>
    <t>Rezervy na penze a ostatní definované požitky</t>
  </si>
  <si>
    <t>Rezervy na ostatní dlouhodobé zaměstnanecké požitky</t>
  </si>
  <si>
    <t>Rezervy na restrukturalizaci</t>
  </si>
  <si>
    <t>Rezervy na právní problémy a daňové spory</t>
  </si>
  <si>
    <t>Rezervy na poskytnuté přísliby a záruky</t>
  </si>
  <si>
    <t>Ostatní rezervy</t>
  </si>
  <si>
    <t>Daňové závazky</t>
  </si>
  <si>
    <t>Závazky ze splatné daně</t>
  </si>
  <si>
    <t>Závazky z odložené daně</t>
  </si>
  <si>
    <t>Základní kapitál splatný na požádání</t>
  </si>
  <si>
    <t>Ostatní závazky</t>
  </si>
  <si>
    <t>Závazky spojené s vyřazovanými skupinami určenými k prodeji</t>
  </si>
  <si>
    <t>Vlastní kapitál celkem</t>
  </si>
  <si>
    <t>Základní kapitál</t>
  </si>
  <si>
    <t>Splacený základní kapitál</t>
  </si>
  <si>
    <t>Nesplacený základní kapitál</t>
  </si>
  <si>
    <t>Vydané kapitálové nástroje jiné než základní kapitál</t>
  </si>
  <si>
    <t>Kapitálová složka finančních nástrojů</t>
  </si>
  <si>
    <t>Ostatní vydané kapitálové nástroje</t>
  </si>
  <si>
    <t>Ostatní vlastní kapitál</t>
  </si>
  <si>
    <t>OCI z položek, které se nereklasifikují do zisku nebo ztráty</t>
  </si>
  <si>
    <t>OCI z hmotného majetku</t>
  </si>
  <si>
    <t>OCI z nehmotného majetku</t>
  </si>
  <si>
    <t>OCI z penzijních plánů</t>
  </si>
  <si>
    <t>OCI z neoběžných aktiv a ukončovaných skupin určených k prodeji, které se nereklasifikují do Z/Z</t>
  </si>
  <si>
    <t>OCI z podílu na OCI dceřiných, společných a přidružených podniků, které se nereklasifikují do Z/Z</t>
  </si>
  <si>
    <t>OCI z položek, které se reklasifikují do zisku nebo ztráty</t>
  </si>
  <si>
    <t>OCI ze zajištění čistých investic do zahraničních jednotek (efektivní část)</t>
  </si>
  <si>
    <t>OCI z kurzových rozdílů</t>
  </si>
  <si>
    <t>OCI ze zajišťovacích derivátů k zajištění peněžních toků (efektivní část)</t>
  </si>
  <si>
    <t>OCI z realizovatelných finančních aktiv</t>
  </si>
  <si>
    <t>OCI z neoběžných aktiv a ukončovaných skupin určených k prodeji, které se reklasifikují do Z/Z</t>
  </si>
  <si>
    <t>OCI z podílu na OCI dceřiných, společných a přidružených podniků, které se reklasifikují do Z/Z</t>
  </si>
  <si>
    <t>Nerozdělený zisk nebo neuhrazená ztráta z předchozích období</t>
  </si>
  <si>
    <t>Rozdíly z ocenění</t>
  </si>
  <si>
    <t>Rezervní fondy</t>
  </si>
  <si>
    <t>Podíl na změnách rezervních fondů, nerozděleného zisku a neuhrazené ztráty v dceřiných, společných a přidružených podnicích</t>
  </si>
  <si>
    <t>(-) Vlastní akcie</t>
  </si>
  <si>
    <t>Zisk nebo ztráta za běžné účetní období</t>
  </si>
  <si>
    <t>(-) Mezitímní dividendy</t>
  </si>
  <si>
    <t>Menšinové podíly</t>
  </si>
  <si>
    <t>Menšinové podíly na OCI (kumulovaného ostatního úplného výsledku hospodaření)</t>
  </si>
  <si>
    <t>Ostatní menšinové podíly</t>
  </si>
  <si>
    <t>Menšinové podíly (účetní)</t>
  </si>
  <si>
    <t>3.00.00.00</t>
  </si>
  <si>
    <t>Total consolidated equity</t>
  </si>
  <si>
    <t>3.01.00.00</t>
  </si>
  <si>
    <t>Issued capital</t>
  </si>
  <si>
    <t>3.02.00.00</t>
  </si>
  <si>
    <t>Share premium</t>
  </si>
  <si>
    <t>3.03.00.00</t>
  </si>
  <si>
    <t>Other reserves</t>
  </si>
  <si>
    <t>3.03.01.00</t>
  </si>
  <si>
    <t>Revaluation reserve</t>
  </si>
  <si>
    <t>3.03.01.01</t>
  </si>
  <si>
    <t>Available-for-sale reserve</t>
  </si>
  <si>
    <t>3.03.01.02</t>
  </si>
  <si>
    <t>Other revaluation reserve</t>
  </si>
  <si>
    <t>3.03.02.00</t>
  </si>
  <si>
    <t>Reserves</t>
  </si>
  <si>
    <t>3.03.02.01</t>
  </si>
  <si>
    <t>Legal and statutory reserves</t>
  </si>
  <si>
    <t>3.03.02.02</t>
  </si>
  <si>
    <t>Translation reserve</t>
  </si>
  <si>
    <t>3.03.02.03</t>
  </si>
  <si>
    <t>Reserve from under common control transactions</t>
  </si>
  <si>
    <t>3.03.02.04</t>
  </si>
  <si>
    <t>Reserve for own shares</t>
  </si>
  <si>
    <t>3.03.02.05</t>
  </si>
  <si>
    <t>Hedging reserve</t>
  </si>
  <si>
    <t>3.03.02.06</t>
  </si>
  <si>
    <t>3.03.02.07</t>
  </si>
  <si>
    <t>FV adjustments / technical account</t>
  </si>
  <si>
    <t>3.04.00.00</t>
  </si>
  <si>
    <t>Retained earnings</t>
  </si>
  <si>
    <t>3.04.01.00</t>
  </si>
  <si>
    <t>Profit attributable to equity holders</t>
  </si>
  <si>
    <t>3.04.02.00</t>
  </si>
  <si>
    <t>Prior years retained earnings</t>
  </si>
  <si>
    <t>3.05.00.00</t>
  </si>
  <si>
    <t>Non-controlling interest</t>
  </si>
  <si>
    <t>Account</t>
  </si>
  <si>
    <t>Name</t>
  </si>
  <si>
    <t>LocalGaap</t>
  </si>
  <si>
    <t>LocalGaapToIFRSAdjustments</t>
  </si>
  <si>
    <t>IFRSIndividual</t>
  </si>
  <si>
    <t>Eliminations</t>
  </si>
  <si>
    <t>IntraGroupCorrections</t>
  </si>
  <si>
    <t>ConsoAccounting</t>
  </si>
  <si>
    <t>Total</t>
  </si>
  <si>
    <t>BS</t>
  </si>
  <si>
    <t>in CZK</t>
  </si>
  <si>
    <t>rozdil kvuli FX prepoctu na issued capitalu a share premiu</t>
  </si>
  <si>
    <t>Název společnosti</t>
  </si>
  <si>
    <t>Reálna hodnota se významně neodlišuje od účetní hodnoty.</t>
  </si>
  <si>
    <t>Nerozdělený zisk/neuhrazená ztráta za předchozí období a Kumulovaný ostatní úplný výsledek hospodaření (OCI)</t>
  </si>
  <si>
    <t>Podíl na hlasovacích právech v subjektu v %</t>
  </si>
  <si>
    <t>Všechny níže uvedené akciové expozice jsou dlouhodobými investicemi do dceřiných podniků, které svou činností podporují retailový a korporátní business skupiny PPF Financial Holdings.</t>
  </si>
  <si>
    <t>PPF Financial Holdings prvotně zaúčtuje své investice do dceřiných společností v pořizovací ceně. Následně jsou tyto investice oceněné v pořizovací ceně snížené o opravné položky.</t>
  </si>
  <si>
    <t>4 výkonné</t>
  </si>
  <si>
    <t>Úvěrové riziko</t>
  </si>
  <si>
    <t>Tržní riziko</t>
  </si>
  <si>
    <t>Úrokové riziko bankovní knihy</t>
  </si>
  <si>
    <t>Úvěrové riziko koncentrace</t>
  </si>
  <si>
    <t>Strategické riziko</t>
  </si>
  <si>
    <t>Obchodní riziko</t>
  </si>
  <si>
    <t>Reputační riziko</t>
  </si>
  <si>
    <r>
      <t>Operační riziko je riziko ztráty, které vyplývá z nedostatků či selhání vnitřních procesů, osob a systémů nebo z vnějších událostí, a zahrnuje právní riziko, compliance riziko a riziko změny produktů a procesů.</t>
    </r>
    <r>
      <rPr>
        <sz val="10"/>
        <color indexed="8"/>
        <rFont val="Arial"/>
        <family val="2"/>
      </rPr>
      <t xml:space="preserve">
Skupina vyvíjí komplexní systém řízení operačního rizika, který zahrnuje:
- Sebehodnocení rizik (Risk Control Self-assessment).
- Řízení kontinuity podnikání (Business Continuity Management).
- Řízení bezpečnosti IT.
- Proces schvalování nových produktů.
- Řízení rizik souvisejících s praním špinavých peněz a bojem s financováním terorismu.
- Ochranu klientů
- Ochranu klientských dat
- Sběr ztrátových události.
- Vykazování rizik a systém klíčových ukazatelů rizika.</t>
    </r>
  </si>
  <si>
    <t>Riziko úvěrového rozpětí (credit spread risk)</t>
  </si>
  <si>
    <r>
      <rPr>
        <b/>
        <sz val="10"/>
        <color indexed="8"/>
        <rFont val="Arial"/>
        <family val="2"/>
      </rPr>
      <t>Rizikem úvěrové koncentrace je riziko ztrát vzniklých v důsledku koncentrace expozic v důsledku nedokonalé diverzifikace. Tato nedokonalá diverzifikace může vyplývat z malé velikosti portfolia nebo z velkého počtu expozic vůči konkrétním dlužníkům (koncentrace na jednotlivého dlužníka) nebo z nedokonalé diverzifikace s ohledem na hospodářská odvětví (odvětvová koncentrace) nebo geografické oblasti (zeměpisná koncentrace).</t>
    </r>
    <r>
      <rPr>
        <sz val="10"/>
        <color indexed="8"/>
        <rFont val="Arial"/>
        <family val="2"/>
      </rPr>
      <t xml:space="preserve">
Skupina PPF FH má velkou expozici vůči České republice. Toto riziko se považuje za přijatelné, neboť tato expozice je financována výhradně z vkladů v České republice. Skupina může mít čas od času velkou expozici vůči své mateřské skupině. Tato expozice je vždy v rámci zákonného úvěrového limitu ve výši 25% vlastních zdrojů Skupiny. Vedle expozice vůči své mateřské skupině může mít Skupina PPF FH velkou expozici vůči bankám, zejména v podobě zůstatků běžného účtu.
Retailové expozice skupiny jsou koncentrovány do několika trhů, z nichž je největší Čína následovaná Ruskem. Přestože skupina neomezuje svou geografickou koncentraci, skupina aktivně diverzifikuje své portfolio na nové trhy, jako je Indie, Indonésie, Filipíny a USA.</t>
    </r>
  </si>
  <si>
    <r>
      <rPr>
        <b/>
        <sz val="10"/>
        <color indexed="8"/>
        <rFont val="Arial"/>
        <family val="2"/>
      </rPr>
      <t>Riziko úvěrového rozpětí je riziko snížení hodnoty cenných papírů držených v portfoliu k prodeji nebo k obchodování, které je způsobeno rozšířením úvěrového rozpětí, a tím snížení ostatního úplného výsledku hospodaření nebo zisku.</t>
    </r>
    <r>
      <rPr>
        <sz val="10"/>
        <color indexed="8"/>
        <rFont val="Arial"/>
        <family val="2"/>
      </rPr>
      <t xml:space="preserve">
Skupina je vystavena tomuto riziku především z důvodu investování přebytečné likvidity. Skupina investuje svou přebytečnou likviditu do konzervativních nástrojů jako jsou vysoce kvalitní vládní dluhopisy nebo jiné likvidní nástroje, které lze běžně použít pro repo operace na finančním trhu. Všechny tyto investice podléhají řádně schváleným interním limitům a jsou pravidelně sledovány funkcí řízení.
</t>
    </r>
  </si>
  <si>
    <r>
      <rPr>
        <b/>
        <sz val="10"/>
        <color indexed="8"/>
        <rFont val="Arial"/>
        <family val="2"/>
      </rPr>
      <t>Strategickým rizikem je riziko, které vyplývá z nedostatků v procesu interního řízení.</t>
    </r>
    <r>
      <rPr>
        <sz val="10"/>
        <color indexed="8"/>
        <rFont val="Arial"/>
        <family val="2"/>
      </rPr>
      <t xml:space="preserve"> 
Skupina vytvořila řídicí a rozhodovací procesy tak, aby zmírnila strategické riziko. Skupina nealokuje pro strategické riziko vnitřní kapitál, neboť se domnívá, že vnitřní kapitál není vhodným nástrojem pro řízení strategického rizika.</t>
    </r>
  </si>
  <si>
    <r>
      <t xml:space="preserve">Podnikatelské riziko představuje riziko vyplývající ze změn vnějších faktorů (makroekonomické prostředí, regulace, chování klientů, konkurenční prostředí, sociodemografické prostředí atd.), které mají dopad na poptávku po produktech a službách společnosti a na jejich ziskovost. 
</t>
    </r>
    <r>
      <rPr>
        <sz val="10"/>
        <color indexed="8"/>
        <rFont val="Arial"/>
        <family val="2"/>
      </rPr>
      <t xml:space="preserve">Skupina pravidelně monitoruje vývoj vnějšího prostředí a přizpůsobuje se změnám. Skupina nealokuje pro podnikatelské riziko vnitřní kapitál, neboť se domnívá, že vnitřní kapitál není vhodným nástrojem pro řízení podnikatelského rizika. </t>
    </r>
  </si>
  <si>
    <t>Chief Risk Officer PPF banka, Chief Risk Officer Home Credit, Chief Risk Officer Air Bank</t>
  </si>
  <si>
    <t>Představenstvo PPF Financial Holdings B.V.</t>
  </si>
  <si>
    <t>Výbor pro řízení rizik skupiny</t>
  </si>
  <si>
    <t>Vedoucí interního auditu skupiny</t>
  </si>
  <si>
    <t>Vedoucí compliance skupiny</t>
  </si>
  <si>
    <t>Vedoucí regulatorního výkaznictví skupiny</t>
  </si>
  <si>
    <t>Představenstvo společnosti je v konečném důsledku zodpovědné za řízení rizik ve skupině. Představenstvo společnosti schvaluje v oblasti řízení rizik zejména:
- Rizikový apetit skupiny.
- Knihu limitů (soubor limitů definovaných pro řízení rizik a hodnoty těchto limitů) včetně postupů pro případy překročení limitů. 
- Čtvrtletní zprávu o řízení rizik.
- Ozdravný plán skupiny.
- Rámec odměňování skupiny.
- Skupinovou zprávu o řízení vnitřního kapitálu a likvidity (ICAAP a ILAAP report) včetně kapitálového plánu skupiny.
Představenstvo schvaluje jmenování nebo odvolání vedoucího interního auditu skupiny, vedoucího funkce compliance skupiny a vedoucího výkaznictví skupiny. Představenstvo se vyjadřuje ke jmenování a odvolání CRO PPF banky a CRO skupiny Home Credit.</t>
  </si>
  <si>
    <t>CRO v hlavních dceřiných společnostech odpovídají za řádné řízení rizik dle schválených skupinových předpisů.</t>
  </si>
  <si>
    <t>Vedoucí výkaznictví skupiny je zodpovědný za pravidelné a ad hoc vykazování na konsolidované úrovni ve skupině PPF FH představenstvu a regulátorovi - ČNB.</t>
  </si>
  <si>
    <t>Vedoucí funkce compliance skupiny je odpovědný za výkon funkce compliance, do které patří zejména ochrana klientů, ochrana dat, pravidla proti praní špinavých peněz, boj proti financování terorismu, pravidla pro akceptaci klientů, antimonopolní pravidla a oblast podvodů s výjimkou úvěrových podvodů.</t>
  </si>
  <si>
    <t>Vedoucí interního auditu skupiny odpovídá za výkon funkce interního auditu ve skupině PPF FH.</t>
  </si>
  <si>
    <t>Z toho</t>
  </si>
  <si>
    <t xml:space="preserve">    a)  úvěrové riziko investičního a obchodního portfolia </t>
  </si>
  <si>
    <t xml:space="preserve">    b)  tržní riziko   </t>
  </si>
  <si>
    <t xml:space="preserve">    c)  operační riziko</t>
  </si>
  <si>
    <t xml:space="preserve">    d)  úrokové riziko investičního portfolia    </t>
  </si>
  <si>
    <t xml:space="preserve">    e) riziko rozšíření kreditního spreadu</t>
  </si>
  <si>
    <t xml:space="preserve">    f) riziko geografické koncentrace</t>
  </si>
  <si>
    <t xml:space="preserve">Celkový vnitřní kapitál </t>
  </si>
  <si>
    <t>Není aplikovatelné.</t>
  </si>
  <si>
    <t xml:space="preserve">Skupina neuplatňuje alokaci vnitřně stanoveného kapitálu na úrovni transakce nebo protistrany. </t>
  </si>
  <si>
    <r>
      <t xml:space="preserve">Vzhledem k charakteru svých činností skupina neuplatňuje speciální zásady pro riziko pozitivní korelace nad rámce obecného požadavku v CRR článku 207 (2): 
</t>
    </r>
    <r>
      <rPr>
        <i/>
        <sz val="10"/>
        <color indexed="8"/>
        <rFont val="Arial"/>
        <family val="2"/>
      </rPr>
      <t>Mezi úvěrovou kvalitou dlužníka a hodnotou kolaterálu nesmí být podstatná pozitivní korelace. Dojde-li k výraznému snížení hodnoty kolaterálu, tato skutečnost nesmí být sama o sobě důvodem k výraznému zhoršení úvěrové kvality dlužníka. Stane-li se úvěrová kvalita dlužníka kritickou, tato skutečnost nesmí být sama o sobě důvodem k výraznému snížení hodnoty kolaterálu.</t>
    </r>
  </si>
  <si>
    <t>Společnost PPF FH nemá externí rating udělený ratingovou agenturou. Společnost PPF FH tedy není vystavena riziku dodatečného zajištění po snížení ratingu externí ratingovou agenturou.
Některé dceřiné společnosti ve skupině jsou hodnoceny externí ratingovou agenturou a mohou tak být vystaveny riziku dodatečného zajištění po snížení externího ratingu. Vzhledem k charakteru činnosti Skupiny (především spotřebitelské financování a v některých zemích sběr depozit ) se dopad snížení ratingu nepovažuje za významný.</t>
  </si>
  <si>
    <t>Expozice pro úvěrové riziko protistrany se měří metodou oceňování podle tržní hodnoty v souladu s článkem 274 CRR.</t>
  </si>
  <si>
    <t>Není aplikovatelné</t>
  </si>
  <si>
    <t>Výpočet kapitálového požadavku pro operační riziko je  prováděn metodou základního indikátoru (BIA – “Basic Indicator Approach“) v souladu s články 315 a 316 CRR.</t>
  </si>
  <si>
    <t>Skupina nepoužívá přístup dle čl. 312 odst. 2 CRR.</t>
  </si>
  <si>
    <t xml:space="preserve">Skupina měří a vyhodnocuje dopady úrokového šoku na kapitál v souladu s § 38 odst. 3 vyhlášky č. 163/2014 Sb. a požadavky regulatorní metodiky. Vyhodnocení se provádí jednou za 3 měsíce, samostatně pro každou měnu s minimálně 5% podílem na hodnotě aktiv či dluhů investičního portfolia metodou paralelního posunu výnosové křivky. Paralelní posun je pro jednotlivé měny následující:
- EUR: 200 bazických bodů oběma směry; 
- CZK: 200 bazických bodů oběma směry;
- USD: 200 bazických bodů oběma směry;
- CNY: 250 bazických bodů oběma směry;
- RUB: 400 bazických bodů oběma směry.
Nejnižší přípustná hodnota úrokové sazby pro regulatorní účely je 0 %. 
Úrokový šok je počítán na aktivech a závazcích, které jsou rozděleny do časových košů dle úrokové citlivosti. V souladu s regulatorními požadavky, kapitál skupiny není ve výpočtu zahrnut. 
Při výpočtu úrokové citlivosti aktiv je zohledněn očekáváný úrokový profil aktiv, který zahrnuje možnosti předčasného splacení a možnosti pozdního splacení ze strany klientů. Při výpočtu úrokové citlivosti závazků bez data splatnosti (běžné klientské účty, spořící klientské účty) rozděluje skupina tyto závazky na tzv. depozitní sedlinu a ostatní depozita. Ostatní depozita jsou ve výpočtu zohledněna jako úrokově citlivá a zahrnuta do nejkratšího časového koše. Depositní sedlina je alokována do jednotlivých časových košů na základě interního modelu úrokové citlivosti. </t>
  </si>
  <si>
    <t xml:space="preserve">Čtvrtletně na skupinové úrovni. </t>
  </si>
  <si>
    <t>Úrokové riziko investičního portfolia. Toto úrokové riziko se neprojeví okamžitým dopadem přecenění instrumentů do zisku a ztráty skupiny, neboť instrumenty v investičním portfoliu jsou přeceňovány naběhlou hodnotou nebo reálnou hodnotou do ostatního úplného výsledku hospodaření (OCI).</t>
  </si>
  <si>
    <t>CZK</t>
  </si>
  <si>
    <t xml:space="preserve"> 380 / -454 mil. CZK</t>
  </si>
  <si>
    <t>-129 / 28 mil. CZK</t>
  </si>
  <si>
    <t>-752 / 709 mil. CZK</t>
  </si>
  <si>
    <t>CNY</t>
  </si>
  <si>
    <t>794 / -850 mil. CZK</t>
  </si>
  <si>
    <t>RUB</t>
  </si>
  <si>
    <t>-613 / 721 mil. CZK</t>
  </si>
  <si>
    <t>Expozice vůči úrokovému riziku u pozic nezahrnutých do obchodního portfolia (první hodnota pro nárůst sazeb, druhá hodnota pro pokles sazeb)</t>
  </si>
  <si>
    <t>skupina nevyčísluje</t>
  </si>
  <si>
    <t>Skupina ve svém účetnictví a výkaznictví neuplatňuje rozvahové nebo podrozvahové započtení.</t>
  </si>
  <si>
    <t>- Hotovost
- Cenné papíry
- Bonitní pohledávky
- Bankovní záruky
- Záruky jiné bonitní osoby
- Zástava nemovitosti
- Zástava strojů a zařízení</t>
  </si>
  <si>
    <t>Skupina nemá expozice v úvěrových derivátech.</t>
  </si>
  <si>
    <t>Skupina není vystavena významným koncentracím tržních nebo úvěrových rizik v rámci snižování úvěrového rizika s jedinou výjimkou. Skupina přijala v rámci reverzních repo operací významné zajištění instrumenty emitovanými Českou republikou a Českou národní bankou.</t>
  </si>
  <si>
    <t>Skupinový rámec pro odměňování rozlišuje tři skupiny pracovníků:
- Vybraní pracovníci.
- Pracovníci v interních kontrolních funkcích.
- Ostatní pracovníci.
Zvláštní zásady a postupy odměňování jsou používány pro vybrané pracovníky nebo skupiny vybraných pracovníků v souladu s principem č. 6 uvedeným výše. Tyto zvláštní zásady a postupy odměňování zahrnují:
- Limit pro variabilní složku odměny. Stanovený limit je 100% s výjimkou Air Bank a PPF banky, kde byl limit navýšen na 200%.
- Odložení variabilní složky odměny (pokud se uplatní, doba odkladu je nejméně 3 roky).
- Variabilní odměnu v nástrojích.
- Malus.
- Clawbacks.
Požadavky na odměňování pracovníků vnitřních kontrolních funkcí zahrnují:
- Odměna těchto pracovníků je převážně pevná, aby odrážela povahu jejich odpovědnosti.
- Variabilní složka odměny je nezávislá na výkonu kontrolovaných (obvykle obchodních) funkcí.
- Variabilní složka odměny je navázána především na cíle vnitřní kontrolní funkce.
- Variabilní složka odměny pracovníků ve vnitřních kontrolních funkcích nemůže být podmíněna ziskem nebo ztrátou skupiny PPF FH, kterékoli podskupiny nebo jakéhokoli subjektu ve skupině. Částečné navázání variabilní složky odměny na zisk nebo ztrátu skupiny PPF FH, jakékoli podskupiny nebo jakéhokoli subjektu skupiny PPF FH je povoleno. Váha těchto kritérií je však omezena na 20% u bank v EU a na 40% u jiných subjektů.
Obecné zásady aplikovatelné na všechny pracovník podle principu 5 výše zahrnují:
- Odměna všech pracovníků je v souladu s cíli podnikatelské strategie a strategie řízení rizik, s podnikovou kulturou a hodnotami, s dlouhodobými zájmy společnosti a s pravidly pro vyloučení střetu zájmů. Odměna pracovníků nepodněcuje nadměrné přijímání rizik.
- Pokud je přiznána variabilní odměna, tato odměna je navázána na výsledky skupiny, jednotlivých společností, obchodních jednotek a pracovníků (není nutné navázání na všechny tyto úrovně, variabilní odměna může být například navázána na výsledky společnosti a pracovníka). Variabilní odměna zohledňuje přijatá rizika.
- Variabilní odměna neomezuje schopnost PPF FH posílit kapitál a kapitálovou přiměřenost.
- Pohyblivá složka odměny by neměla překročit 100% fixní složky odměny za každou jednotlivou osobu.
Politika odměňování nerozlišuje mezi různými subjekty, zeměmi nebo regiony.</t>
  </si>
  <si>
    <t>Položky (mil CZK)</t>
  </si>
  <si>
    <t>life phase</t>
  </si>
  <si>
    <t>Code</t>
  </si>
  <si>
    <t>Domicile</t>
  </si>
  <si>
    <t>Registration</t>
  </si>
  <si>
    <t>Currency</t>
  </si>
  <si>
    <t>Direct ownership</t>
  </si>
  <si>
    <t>Effective ownership</t>
  </si>
  <si>
    <t>Direct parent</t>
  </si>
  <si>
    <t>RKC 1/0</t>
  </si>
  <si>
    <t>Share capital (in THS)</t>
  </si>
  <si>
    <t>Total equity</t>
  </si>
  <si>
    <t>Total assets</t>
  </si>
  <si>
    <t>Net profit</t>
  </si>
  <si>
    <t>Goodwill</t>
  </si>
  <si>
    <t>FX</t>
  </si>
  <si>
    <t>Cost of investment</t>
  </si>
  <si>
    <t>Země sídla</t>
  </si>
  <si>
    <t>Share capital (in TCZK)</t>
  </si>
  <si>
    <t>Total equity (in TCZK)</t>
  </si>
  <si>
    <t>Total assets (in TCZK)</t>
  </si>
  <si>
    <t>Net profit (in TCZK)</t>
  </si>
  <si>
    <t>Cost of inv. (in TCZK)</t>
  </si>
  <si>
    <t>ESA2010</t>
  </si>
  <si>
    <t>Nace</t>
  </si>
  <si>
    <t>Vztah subjektu k vykazující osobě</t>
  </si>
  <si>
    <t>Metoda účetní konsolidace</t>
  </si>
  <si>
    <t>Lei Code</t>
  </si>
  <si>
    <t>Scoped</t>
  </si>
  <si>
    <t>HC_AB2</t>
  </si>
  <si>
    <t>Netherlands</t>
  </si>
  <si>
    <t>HC_AIRB</t>
  </si>
  <si>
    <t>S_RNOFINB15</t>
  </si>
  <si>
    <t>042</t>
  </si>
  <si>
    <t>HC_AB4</t>
  </si>
  <si>
    <t>HC_AB7</t>
  </si>
  <si>
    <t>Czech Republic</t>
  </si>
  <si>
    <t>HC_HCBV</t>
  </si>
  <si>
    <t>S_RNUVINMRB</t>
  </si>
  <si>
    <t>64</t>
  </si>
  <si>
    <t>HC_CFCC</t>
  </si>
  <si>
    <t>China</t>
  </si>
  <si>
    <t>911100007886028000</t>
  </si>
  <si>
    <t>S_RNNEFP</t>
  </si>
  <si>
    <t>N</t>
  </si>
  <si>
    <t>HC_HCAS</t>
  </si>
  <si>
    <t>HC_HCBKZ</t>
  </si>
  <si>
    <t>Kazakhstan</t>
  </si>
  <si>
    <t>513-1900-AO (UI)</t>
  </si>
  <si>
    <t>KZT</t>
  </si>
  <si>
    <t>HC_HCFB</t>
  </si>
  <si>
    <t>PPF_FINHOL</t>
  </si>
  <si>
    <t>HC_HCBY</t>
  </si>
  <si>
    <t>Belarus</t>
  </si>
  <si>
    <t>BYN</t>
  </si>
  <si>
    <t>HC_HCBV;HC_HCI</t>
  </si>
  <si>
    <t>HC_HCCFC</t>
  </si>
  <si>
    <t>91120116636067462H</t>
  </si>
  <si>
    <t>Russian Federation</t>
  </si>
  <si>
    <t>1027700280937</t>
  </si>
  <si>
    <t>HC_HCI</t>
  </si>
  <si>
    <t>J</t>
  </si>
  <si>
    <t>HC_HCINS</t>
  </si>
  <si>
    <t>1027739236018</t>
  </si>
  <si>
    <t>65</t>
  </si>
  <si>
    <t>HC_HCLAB</t>
  </si>
  <si>
    <t>HC_HCS</t>
  </si>
  <si>
    <t>Slovakia</t>
  </si>
  <si>
    <t>HC_HCUS</t>
  </si>
  <si>
    <t>United States of America</t>
  </si>
  <si>
    <t>HC_HCUSH</t>
  </si>
  <si>
    <t>M</t>
  </si>
  <si>
    <t>HC_HSH</t>
  </si>
  <si>
    <t>Ukraine</t>
  </si>
  <si>
    <t>UAH</t>
  </si>
  <si>
    <t>HC_REDL;HC_HCBV</t>
  </si>
  <si>
    <t>HC_INSBY</t>
  </si>
  <si>
    <t>RP_ENAD;RP_RHASK;RP_SEPTU;RP_SYLAN;RP_TALPA;RP_ASTA</t>
  </si>
  <si>
    <t>HC_KUPI</t>
  </si>
  <si>
    <t>1027700280640</t>
  </si>
  <si>
    <t>HC_REDL</t>
  </si>
  <si>
    <t>Cyprus</t>
  </si>
  <si>
    <t>HE178059</t>
  </si>
  <si>
    <t>HC_VFC</t>
  </si>
  <si>
    <t>Viet Nam</t>
  </si>
  <si>
    <t>VND</t>
  </si>
  <si>
    <t>HC_ZONKY</t>
  </si>
  <si>
    <t>HCA_FCDBT</t>
  </si>
  <si>
    <t>HCA_SXHCF</t>
  </si>
  <si>
    <t>HCA_FO</t>
  </si>
  <si>
    <t>Hong Kong</t>
  </si>
  <si>
    <t>HCA_HCAHK</t>
  </si>
  <si>
    <t>HCA_FOTIC</t>
  </si>
  <si>
    <t>HCA_SXHCF;HCA_GHCG;HCA_SXHCC;HCA_SHCG</t>
  </si>
  <si>
    <t>HCA_GHCG</t>
  </si>
  <si>
    <t>91440000767328941H</t>
  </si>
  <si>
    <t>HCA_HCA</t>
  </si>
  <si>
    <t>HCA_HCIN</t>
  </si>
  <si>
    <t>HCA_HCINF</t>
  </si>
  <si>
    <t>India</t>
  </si>
  <si>
    <t>U65910HR1997PTC047448</t>
  </si>
  <si>
    <t>INR</t>
  </si>
  <si>
    <t>HCA_HCINN</t>
  </si>
  <si>
    <t>HCA_HCIPT</t>
  </si>
  <si>
    <t>Indonesia</t>
  </si>
  <si>
    <t>03.193.870.7-021.000</t>
  </si>
  <si>
    <t>IDR</t>
  </si>
  <si>
    <t>UnderLiquidation</t>
  </si>
  <si>
    <t>HCA_HCKAZ</t>
  </si>
  <si>
    <t>70-700-1910-AO</t>
  </si>
  <si>
    <t>HCA_HCPH</t>
  </si>
  <si>
    <t>HCA_HCPHP</t>
  </si>
  <si>
    <t>Philippines</t>
  </si>
  <si>
    <t>CS201301354</t>
  </si>
  <si>
    <t>PHP</t>
  </si>
  <si>
    <t>HCA_HCPH;AS_FILCO</t>
  </si>
  <si>
    <t>HCA_SHCG</t>
  </si>
  <si>
    <t>91510100660467589T</t>
  </si>
  <si>
    <t>HCA_SXHCC</t>
  </si>
  <si>
    <t>440301503256333</t>
  </si>
  <si>
    <t>91440300796638527A</t>
  </si>
  <si>
    <t>HCA_SZICDB</t>
  </si>
  <si>
    <t>AS_FILCO</t>
  </si>
  <si>
    <t>CS201310129</t>
  </si>
  <si>
    <t>0432</t>
  </si>
  <si>
    <t>HCF_BCO</t>
  </si>
  <si>
    <t>1127746491861</t>
  </si>
  <si>
    <t>HCF_EC</t>
  </si>
  <si>
    <t>Eurasia Capital S.A.</t>
  </si>
  <si>
    <t>Luxembourg</t>
  </si>
  <si>
    <t>B-104448</t>
  </si>
  <si>
    <t>HCF_ECS</t>
  </si>
  <si>
    <t>1047820008895</t>
  </si>
  <si>
    <t>HCF_ESFN3</t>
  </si>
  <si>
    <t>Eurasia Structured Finance No.3 B.V.</t>
  </si>
  <si>
    <t>HCF_ESFN4</t>
  </si>
  <si>
    <t>Eurasia Structured Finance No.4 B.V.</t>
  </si>
  <si>
    <t>HCF_FININ</t>
  </si>
  <si>
    <t>1047796566223</t>
  </si>
  <si>
    <t>HCF_HCFIN</t>
  </si>
  <si>
    <t>HC Finance LLC</t>
  </si>
  <si>
    <t>HCF_HCFIN2</t>
  </si>
  <si>
    <t>HC Finance No.2 LLC</t>
  </si>
  <si>
    <t>RP_ASTA</t>
  </si>
  <si>
    <t>HE316792</t>
  </si>
  <si>
    <t>RP_AUTOCZ</t>
  </si>
  <si>
    <t>RP_ENAD</t>
  </si>
  <si>
    <t>HE316486</t>
  </si>
  <si>
    <t>RP_HCBRO</t>
  </si>
  <si>
    <t>RP_HCEG</t>
  </si>
  <si>
    <t>Egypt</t>
  </si>
  <si>
    <t>EGP</t>
  </si>
  <si>
    <t>S</t>
  </si>
  <si>
    <t>RP_HCIS</t>
  </si>
  <si>
    <t>RP_HCON</t>
  </si>
  <si>
    <t>1157746587943</t>
  </si>
  <si>
    <t>RP_RHASK</t>
  </si>
  <si>
    <t>HE316591</t>
  </si>
  <si>
    <t>RP_SEPTU</t>
  </si>
  <si>
    <t>HE316585</t>
  </si>
  <si>
    <t>RP_SW</t>
  </si>
  <si>
    <t>RP_SYLAN</t>
  </si>
  <si>
    <t>HE316597</t>
  </si>
  <si>
    <t>RP_TALPA</t>
  </si>
  <si>
    <t>HE316502</t>
  </si>
  <si>
    <t>RPA_SPID</t>
  </si>
  <si>
    <t>PPF_PPFB</t>
  </si>
  <si>
    <t>PPF_PPFCO3</t>
  </si>
  <si>
    <t>PPF_RUCON</t>
  </si>
  <si>
    <t>RP_PPFBG</t>
  </si>
  <si>
    <t>AS_CBIN</t>
  </si>
  <si>
    <t>United Kingdom of Great Britain and Northern Ireland</t>
  </si>
  <si>
    <t>GBP</t>
  </si>
  <si>
    <t>PPF_PPFGNV</t>
  </si>
  <si>
    <t>Účetní hodnota (v tisících CZK)</t>
  </si>
  <si>
    <t>31570010000000049662</t>
  </si>
  <si>
    <t>31570030000000000647</t>
  </si>
  <si>
    <t>31570010000000036567</t>
  </si>
  <si>
    <t>Individuální</t>
  </si>
  <si>
    <t>4.8.2018</t>
  </si>
  <si>
    <t>CZ0009109542</t>
  </si>
  <si>
    <t>Kmenový kapitál TIER 1, nedošlo k reklasifikaci</t>
  </si>
  <si>
    <t>Kapitál TIER 2</t>
  </si>
  <si>
    <t>Individuální a (sub-)konsolidovaná</t>
  </si>
  <si>
    <t>45 TEUR</t>
  </si>
  <si>
    <t>mil CZK</t>
  </si>
  <si>
    <t>nepoužito</t>
  </si>
  <si>
    <t>Moodys, S&amp;P, Fitch</t>
  </si>
  <si>
    <t>Rozvahové položky</t>
  </si>
  <si>
    <t>postup dle části třetí, hlavy II, kapitoly 2 oddílu 3 a 4 Nařízení 575/2013/EU</t>
  </si>
  <si>
    <t>používá se standardní způsob přiřazování</t>
  </si>
  <si>
    <t>Stupeň úvěrové kvality</t>
  </si>
  <si>
    <t>hodnota expozice</t>
  </si>
  <si>
    <t>hodnota expozice po snižování úvěrového rizika</t>
  </si>
  <si>
    <t>1</t>
  </si>
  <si>
    <t>2</t>
  </si>
  <si>
    <t>3</t>
  </si>
  <si>
    <t>4</t>
  </si>
  <si>
    <t>5</t>
  </si>
  <si>
    <t>6</t>
  </si>
  <si>
    <t>Informace platné k datu</t>
  </si>
  <si>
    <t>Domácnosti</t>
  </si>
  <si>
    <t>Nefinanční podniky</t>
  </si>
  <si>
    <t>Finanční podniky</t>
  </si>
  <si>
    <t>Ostatní</t>
  </si>
  <si>
    <t>natvořené opravné položky</t>
  </si>
  <si>
    <t>čl. 442  písm. c)</t>
  </si>
  <si>
    <t>Instituce zpřístupňují níže uvedené informace týkající se expozice instituce úvěrovému riziku a riziku rozmělnění</t>
  </si>
  <si>
    <t>Definice pojmu „po splatnosti“ pro účely účetnictví :</t>
  </si>
  <si>
    <t>čl. 442  písm. a)</t>
  </si>
  <si>
    <t>Expozice po splatnosti</t>
  </si>
  <si>
    <t>Krátkodobé expozice vůči institucím a krátkod. podnik.expoz.</t>
  </si>
  <si>
    <t>Expozice vůči centrálním vládám a centrálním bankám</t>
  </si>
  <si>
    <t>Expozice vůči regionálním vládám a místním orgánům</t>
  </si>
  <si>
    <t>Regulatorně vysoce rizikové expozice</t>
  </si>
  <si>
    <t>Rostlinná a živočišná výroba, myslivost a související činnosti</t>
  </si>
  <si>
    <t>Lesnictví a těžba dřeva</t>
  </si>
  <si>
    <t>Těžba ropy a zemního plynu</t>
  </si>
  <si>
    <t>Ostatní těžba a dobývání</t>
  </si>
  <si>
    <t>Výroba potravinářských výrobků</t>
  </si>
  <si>
    <t>Výroba nápojů</t>
  </si>
  <si>
    <t xml:space="preserve">Výroba textilií </t>
  </si>
  <si>
    <t>Výroba oděvů</t>
  </si>
  <si>
    <t>Výroba papíru a výrobků z papíru</t>
  </si>
  <si>
    <t>Tisk a rozmnožování nahraných nosičů</t>
  </si>
  <si>
    <t>Výroba ostatních nekovových minerálních výrobků</t>
  </si>
  <si>
    <t>Výroba základních kovů, hutní zpracování kovů; slévárenství</t>
  </si>
  <si>
    <t>Výroba kovových konstrukcí a kovodělných výrobků, kromě strojů a zařízení</t>
  </si>
  <si>
    <t>Výroba počítačů, elektronických a optických přístrojů a zařízení</t>
  </si>
  <si>
    <t>Výroba elektrických zařízení</t>
  </si>
  <si>
    <t>Výroba strojů a zařízení j. n.</t>
  </si>
  <si>
    <t>Výroba ostatních dopravních prostředků a zařízení</t>
  </si>
  <si>
    <t>Výroba nábytku</t>
  </si>
  <si>
    <t>Ostatní zpracovatelský průmysl</t>
  </si>
  <si>
    <t>Opravy a instalace strojů a zařízení</t>
  </si>
  <si>
    <t>Výroba a rozvod elektřiny, plynu, tepla a klimatizovaného vzduchu</t>
  </si>
  <si>
    <t>Shromažďování, sběr a odstraňování odpadů, úprava odpadů k dalšímu využití</t>
  </si>
  <si>
    <t>Sanace a jiné činnosti související s odpady</t>
  </si>
  <si>
    <t>Výstavba budov</t>
  </si>
  <si>
    <t>Inženýrské stavitelství</t>
  </si>
  <si>
    <t xml:space="preserve">Specializované stavební činnosti </t>
  </si>
  <si>
    <t xml:space="preserve">Velkoobchod, maloobchod a opravy motorových vozidel </t>
  </si>
  <si>
    <t xml:space="preserve">Velkoobchod, kromě motorových vozidel </t>
  </si>
  <si>
    <t xml:space="preserve">Maloobchod, kromě motorových vozidel </t>
  </si>
  <si>
    <t>Pozemní a potrubní doprava</t>
  </si>
  <si>
    <t>Letecká doprava</t>
  </si>
  <si>
    <t>Skladování a vedlejší činnosti v dopravě</t>
  </si>
  <si>
    <t>Poštovní a kurýrní činnosti</t>
  </si>
  <si>
    <t>Ubytování</t>
  </si>
  <si>
    <t>Stravování a pohostinství</t>
  </si>
  <si>
    <t>Vydavatelské činnosti</t>
  </si>
  <si>
    <t>Telekomunikační činnosti</t>
  </si>
  <si>
    <t>Činnosti v oblasti informačních technologií</t>
  </si>
  <si>
    <t>Informační činnosti</t>
  </si>
  <si>
    <t>Finanční zprostředkování, kromě pojišťovnictví a penzijního financování</t>
  </si>
  <si>
    <t>Pojištění, zajištění a penzijní financování, kromě povinného sociálního zabezpečení</t>
  </si>
  <si>
    <t>Ostatní finanční činnosti</t>
  </si>
  <si>
    <t>Činnosti v oblasti nemovitostí</t>
  </si>
  <si>
    <t>Právní a účetnické činnosti</t>
  </si>
  <si>
    <t>Činnosti vedení podniků; poradenství v oblasti řízení</t>
  </si>
  <si>
    <t>Architektonické a inženýrské činnosti; technické zkoušky a analýzy</t>
  </si>
  <si>
    <t>Výzkum a vývoj</t>
  </si>
  <si>
    <t>Reklama a průzkum trhu</t>
  </si>
  <si>
    <t>Ostatní profesní, vědecké a technické činnosti</t>
  </si>
  <si>
    <t>Činnosti v oblasti pronájmu a operativního leasingu</t>
  </si>
  <si>
    <t>Činnosti související se zaměstnáním</t>
  </si>
  <si>
    <t>Činnosti cestovních agentur, kanceláří a jiné rezervační a související činnosti</t>
  </si>
  <si>
    <t>Bezpečnostní a pátrací činnosti</t>
  </si>
  <si>
    <t xml:space="preserve">Činnosti související se stavbami a úpravou krajiny </t>
  </si>
  <si>
    <t>Administrativní, kancelářské a jiné podpůrné činnosti pro podnikání</t>
  </si>
  <si>
    <t>Veřejná správa a obrana; povinné sociální zabezpečení</t>
  </si>
  <si>
    <t>Vzdělávání</t>
  </si>
  <si>
    <t>Zdravotní péče</t>
  </si>
  <si>
    <t>Ambulantní nebo terénní sociální služby</t>
  </si>
  <si>
    <t>Činnosti heren, kasin a sázkových kanceláří</t>
  </si>
  <si>
    <t xml:space="preserve">Sportovní, zábavní a rekreační činnosti </t>
  </si>
  <si>
    <t>Činnosti organizací sdružujících osoby za účelem prosazování společných zájmů</t>
  </si>
  <si>
    <t>Poskytování ostatních osobních služeb</t>
  </si>
  <si>
    <t xml:space="preserve">Činnosti domácností jako zaměstnavatelů domácího personálu </t>
  </si>
  <si>
    <t>Činnosti domácností produkujících blíže neurčené výrobky a služby pro vlastní potřebu</t>
  </si>
  <si>
    <t>Nezařazené</t>
  </si>
  <si>
    <t>Splatné na požádání</t>
  </si>
  <si>
    <t>&lt;= 1 rok</t>
  </si>
  <si>
    <t>&gt; 1 rok a &lt; =5 let</t>
  </si>
  <si>
    <t>&gt; 5 let</t>
  </si>
  <si>
    <t>bez určené splatnosti</t>
  </si>
  <si>
    <t>Stejné zásady a pravidla odměňování se uplatňují v celé skupině.</t>
  </si>
  <si>
    <t>Kvalitativní a kvantitativní kritéria pro určení kategorií pracovníků, jejichž činnost má významný dopad na rizikový profil instituce podle Nařízení Komise v přenesené pravomoci (EU) č. 604/2014, byla zavedena v bankách v EU (PPF banka a Air Bank) a dvou vrcholových holdingových společnostech PPF Financial Holdings B.V. a Home Credit B.V.
Soulad pravidel odměňování s Nařízením  Komise v přenesené pravomoci č. 604/2014 ve skupině Home Credit, včetně jejích dceřiných společností mimo EU, se předpokládá v roce 2017.</t>
  </si>
  <si>
    <t>V roce 2016 skupina vybraných pracovníků zahrnovala:
- Vybrané pracovníky ve společnosti PPF banka a.s.
- Vybrané pracovníky ve společnosti Air Bank a.s.
- Členy představenstva společnosti PPF Financial Holdings B.V.
- Členy představenstva  společnosti Home Credit B.V.
Ve zveřejnění za rok 2015 skupina vybraných pracovníků zahrnovala vybrané pracovníky ve společnosti PPF banka a.s.</t>
  </si>
  <si>
    <t>Výbor pro odměňování není zřízen.</t>
  </si>
  <si>
    <t>Ve společnosti PPF banka byly v roce 2016 definovány následující hlavní výkonnostní cíle: 
- Splnění obchodního plánu banky 
- Individuální/obchodní cíle
- Manažerské/osobnostní schopnosti 
- Riziková angažovanost.
Ve skupině Home Credit byly v roce 2016 definovány následující výkonnostní cíle:
- Cíle společnosti: NEA (net exposure amount), ROE (return on equity), Funding,  NPS (net promoter score)
- Finanční cíle: zisk 
- Individuální cíle: nastaveno zaměstnancem a příslušným managerem, kompetence v jasně definovaných kategoriích, soulad s hodnotami společnosti.
Kombinace jednotlivých kategorií ve skupině Home Credit je závislá na typu pozice.</t>
  </si>
  <si>
    <t xml:space="preserve">Variabilní odměna je stanovena skupinovým rámcem pro odměňování pro většinu pracovníků. Jedinou skupinou pracovníků, která je z variabilních odměn výslovně vyňata, jsou členové některých dozorčích rad.
</t>
  </si>
  <si>
    <t>Viz principy odměňování výše.</t>
  </si>
  <si>
    <t>Nový skupinový rámec pro odměňování uplatňuje dva hlavní nástroje pro úpravy o riziko ex ante:
- Variabilní složka odměny nemusí být přiznána v celé skupině, pokud nejsou splněny určité požadavky na kapitálovou přiměřenost skupiny.
- Ukazatele KPI jednotlivých pracovníků zohledňují ukazatele rizika.
Nový skupinový rámec pro odměňování uplatňuje tři hlavní nástroje pro úpravy o riziko ex post:
- Výplata jakéhokoli nástroje, který byl přiznán vybranému pracovníkovi, je nulová, pokud kapitálový poměr CET 1 skupiny PPF FH vypočtený podle čl. 92 odst. 2 písm. a) CRR klesne pod předem stanovenou hranici (prahová hodnota 1 ).
- Výplata jakéhokoli nástroje nebo jakékoliv odložené platby v hotovosti je pozastavena (nebo dokonce zrušena), pokud celková kapitálová přiměřenost skupiny PPF FH klesne pod předem stanovenou prahovou hodnotu (prahová hodnota 2) nebo není splněn jiný regulatorní ukazatel kapitálové přiměřenosti nebo likvidity.
- Přehodnocení původního výkonu, které vedlo k přiznání variabilní odměny. Toto přehodnocení by mělo být provedeno v případě:
     - nesprávného chování nebo závažné chyby ze strany vybraného pracovníka (např. porušení kodexu chování a jiných vnitřních předpisů, zejména v oblasti řízení rizik);
     - společnost následně utrpí výrazným poklesem své finanční výkonnosti;
     - společnost je vystavena regulatorním sankcím nebo pokutám za jednání, na kterém se vybraných pracovník podílel.</t>
  </si>
  <si>
    <t xml:space="preserve">Pro odměňování za rok 2016 byla použita pouze variabilní odměna v hotovosti nebo v odložené hotovosti.
Počínaje rokem 2017 se na určitou skupinu vybraných pracovníků vztahuje odměňování v nástrojích. Akcie společnosti PPF FH nejsou veřejně obchodovány. Skupina nevydala žádné nástroje, které by plnily regulatorní požadavky na nástroje pro odměňování. Z tohoto důvodu skupina navrhla pro odměňování virtuální nástroje (phantom stock). </t>
  </si>
  <si>
    <t>Požadavek, aby odměňování pracovníků v kontrolní funkci bylo nezávislé na výkonu obchodní jednotky, kterou kontrolují, je výslovně uvedeno ve skupinovém rámci pro odměňování. Odměňování zaměstnanců v kontrolní funkci nemůže být podmíněno celkovým výkonem obchodní jednotky. Navíc je stanoven limit pro váhu kritérií ziskovosti v ukazatelích KPI zaměstnanců kontrolních funkcí.</t>
  </si>
  <si>
    <t>Standardní doba odkladu (oddálení) pro variabilní odměnu podle skupinového rámce pro odměňování je 3 roky. Délka odkladu byla posouzena a stanovena na dolní hranici regulatorního požadavku s přihlédnutím ke krátkodobému charakteru pohledávek z úvěrů v retailovém portfoliu skupiny.
Doba odkladu pro velmi vysokou variabilní odměnu podle skupinového rámce pro odměňování je 5 let. Variabilní odměna se považuje za velmi vysokou, pokud poměr mezi variabilní složkou a pevnou složkou překročí 100%.
Odložení odměny na N let znamená, že odměna může být vyplácena poměrným (pro rata) nebo pomalejším způsobem v letech 1 až N.
Požadovaná doba držby přiznaných nástrojů používaných pro odměňování je jeden rok. Vzhledem k tomu, že společnost používá virtuální nástroje, dochází po jednom roce držby k jejich vyplacení v hotovosti.</t>
  </si>
  <si>
    <t>Skupinový rámec pro odměňování uplatňuje tzv. malus (snížení již přiznané odměny) a clawbacks (zpětné vyžadování již vyplacené odměny) v určitých situacích, např. pokud skupina nesplňuje prahové hodnoty kapitálové přiměřenosti. Malus a clawbacks nebyly v roce 2016 uplatněny, protože k takové situace nedošlo.</t>
  </si>
  <si>
    <t xml:space="preserve">V případě variabilního odměňování v nástrojích je uplatňována doba držby (retention period) jeden rok. Tato doba je aditivní k době odložení odměny. </t>
  </si>
  <si>
    <t>Skupina Home Credit poskytuje některým zaměstnancům dlouhodobý pobídkový systém (LTIS). Dlouhodobé schéma LTIS je stanoveno pro tříleté období na klouzavé bázi. Výplata ze schématu za období 2014-16 je zahrnuta v odměnách uvedených na následujících listech. V souvislosti se změnami ve skupinovém rámci pro odměňování je schéma LTIS postupně ukončováno. Období 2015-2017 je pro schéma LTIS posledním obdobím.
Jiné dlouhodobé plány ve skupině PPF FH nejsou poskytovány.</t>
  </si>
  <si>
    <t>Viz výše.</t>
  </si>
  <si>
    <t xml:space="preserve">Skupina aplikuje specifické úpravy o úvěrové riziko v souladu s NAŘÍZENÍM KOMISE V PŘENESENÉ PRAVOMOCI (EU) č. 183/2014 ze dne 20. prosince 2013, kterým se doplňuje nařízení Evropského parlamentu a Rady (EU) č. 575/2013 o obezřetnostních požadavcích na úvěrové instituce a investiční podniky, pokud jde o regulační technické normy pro upřesnění výpočtu specifických a obecných úprav o úvěrové riziko. 
Jako specifické úpravy o úvěrové riziko jsou používány ty opravné položky, jejichž dopad je zohledněn v regulatorním kmenovém kapitálu CET1 prostřednictvím průběžného zisku schváleného regulátorem nebo prostřednictvím celoročního zisku schváleného valnou hromadou společnosti. Skupina obdržela regulatorní souhlas se zahrnutím zisku první poloviny roku 2016 do regulatorního kapitálu. Zisk druhé poloviny roku 2016 do regulatorního kapitálu k 31.12.2016 zahrnut není. Jako specifické úpravy o úvěrové riziko jsou tedy používány opravné položky vytvořené do 30.6.2016 včetně.
Skupina neaplikuje žádné obecné úpravy o úvěrové rizika. </t>
  </si>
  <si>
    <t>Výbor pro řízení rizik skupiny je tříčlenný a skládá se z: CRO PPF banky, CRO skupiny Home Credit Group, CRO Air Bank.
Výbor:
- Připravuje rámec pro řízení rizik ve skupině a implementuje tento rámec. Rámec pro řízení rizik pokrývá úvěrové riziko, tržní riziko, operační riziko, riziko koncentrace, riziko likvidity, riziko pákového efektu a riziko outsourcingu.
- Ověřuje implementaci rámce pro řízení rizik ve skupině Home Credit a v PPF bance.
- Připravuje návrh rizikové apetitu skupiny a skupinové knihy limitů.
- Zpracovává skupinovou zprávu o řízení vnitřního kapitálu a likvidity.
- Zpracovává čtvrtletní zprávu o řízení rizik.
- Schvaluje limity a ratifikuje překročení limitů v rámci svých pravomocí. Vedle obecných limitů pro celou skupinu schvaluje výbor jednotlivé úvěrové limity pro protistrany, pokud tyto limity překračují určitou výši.</t>
  </si>
  <si>
    <t>Systém vnitřní kontroly skupiny PPF FH je účinný a funkční v tom smyslu, že zajišťuje vedení skupiny PPF FH potřebné informace o všech kritických oblastech v operacích skupiny PPF FH.
Poznámka: prohlášení výše je českým překladem prohlášení schváleného představenstvem společnosti PPF FH.</t>
  </si>
  <si>
    <t>6.5% p.a.</t>
  </si>
  <si>
    <t>7.4.2023</t>
  </si>
  <si>
    <t>Nominální hodnota nástroje (v CZK pokud není uvedeno jinak)</t>
  </si>
  <si>
    <t>pohyblivé</t>
  </si>
  <si>
    <t>pevné</t>
  </si>
  <si>
    <r>
      <rPr>
        <b/>
        <sz val="10"/>
        <color indexed="8"/>
        <rFont val="Arial"/>
        <family val="2"/>
      </rPr>
      <t xml:space="preserve">Úvěrovým rizikem se rozumí riziko ztrát způsobených zhoršením úvěrové kvality dlužníka nebo protistrany nebo nesplnění jeho závazků v okamžiku jejich splatnosti.
</t>
    </r>
    <r>
      <rPr>
        <sz val="10"/>
        <color indexed="8"/>
        <rFont val="Arial"/>
        <family val="2"/>
      </rPr>
      <t xml:space="preserve">Skupina vyvinula komplexní systém řízení úvěrového rizika, který zahrnuje:
- </t>
    </r>
    <r>
      <rPr>
        <b/>
        <sz val="10"/>
        <color indexed="8"/>
        <rFont val="Arial"/>
        <family val="2"/>
      </rPr>
      <t>Pravidla (governance)</t>
    </r>
    <r>
      <rPr>
        <sz val="10"/>
        <color indexed="8"/>
        <rFont val="Arial"/>
        <family val="2"/>
      </rPr>
      <t xml:space="preserve">. Existují jasně definovaná pravidla pro jakoukoli činnost při přijímání úvěrového rizika.
- </t>
    </r>
    <r>
      <rPr>
        <b/>
        <sz val="10"/>
        <color indexed="8"/>
        <rFont val="Arial"/>
        <family val="2"/>
      </rPr>
      <t>Systém limitů</t>
    </r>
    <r>
      <rPr>
        <sz val="10"/>
        <color indexed="8"/>
        <rFont val="Arial"/>
        <family val="2"/>
      </rPr>
      <t xml:space="preserve">. Je zakázáno podstoupit expozici bez výslovného schválení limitu pro protistranu. U některých retailových expozic se skupina spoléhá na modely automatizovaného schvalování limitů expozice. Schválení těmito modely se považuje za schválení limitu.
- </t>
    </r>
    <r>
      <rPr>
        <b/>
        <sz val="10"/>
        <color indexed="8"/>
        <rFont val="Arial"/>
        <family val="2"/>
      </rPr>
      <t>Interní skóringové a ratingové nástroje</t>
    </r>
    <r>
      <rPr>
        <sz val="10"/>
        <color indexed="8"/>
        <rFont val="Arial"/>
        <family val="2"/>
      </rPr>
      <t xml:space="preserve">.  Poskytování úvěrů a přijetí úvěrových expozic je založeno na spolehlivých a jasně stanovených kritériích.
- </t>
    </r>
    <r>
      <rPr>
        <b/>
        <sz val="10"/>
        <color indexed="8"/>
        <rFont val="Arial"/>
        <family val="2"/>
      </rPr>
      <t>Systém sledování rizik</t>
    </r>
    <r>
      <rPr>
        <sz val="10"/>
        <color indexed="8"/>
        <rFont val="Arial"/>
        <family val="2"/>
      </rPr>
      <t xml:space="preserve">. Skupina používá efektivní systémy k zajištění průběžného řízení a sledování různých rizikových portfolií a expozic, včetně identifikace a správy problematických expozic. K pohledávkám a podrozvahovým položkám jsou vytvářeny opravné položky a rezervy v souladu s používanými účetními standardy. </t>
    </r>
  </si>
  <si>
    <r>
      <rPr>
        <b/>
        <sz val="10"/>
        <color indexed="8"/>
        <rFont val="Arial"/>
        <family val="2"/>
      </rPr>
      <t>Tržní riziko představuje riziko ztrát způsobených nepříznivými změnami ocenění pozic skupiny vyplývající z tržního pohybu úrokových, měnových, akciových, komoditních a jiných faktorů.</t>
    </r>
    <r>
      <rPr>
        <sz val="10"/>
        <color indexed="8"/>
        <rFont val="Arial"/>
        <family val="2"/>
      </rPr>
      <t xml:space="preserve">
Skupina má dva hlavní zdroje expozice vůči tržnímu riziku:
- </t>
    </r>
    <r>
      <rPr>
        <b/>
        <sz val="10"/>
        <color indexed="8"/>
        <rFont val="Arial"/>
        <family val="2"/>
      </rPr>
      <t>Pozice v obchodním portfoliu PPF banky</t>
    </r>
    <r>
      <rPr>
        <sz val="10"/>
        <color indexed="8"/>
        <rFont val="Arial"/>
        <family val="2"/>
      </rPr>
      <t xml:space="preserve">. Banka může vstupovat do úrokových a měnových pozic a využívat tak pohybů finančních trhů. Pozice v obchodním portfoliu PPF banky podléhají přísným interním pravidlům, systému limitů a jsou pravidelně sledovány nezávislou funkcí řízení rizik.
- </t>
    </r>
    <r>
      <rPr>
        <b/>
        <sz val="10"/>
        <color indexed="8"/>
        <rFont val="Arial"/>
        <family val="2"/>
      </rPr>
      <t>Strukturální měnové pozice ve skupině Home Credit</t>
    </r>
    <r>
      <rPr>
        <sz val="10"/>
        <color indexed="8"/>
        <rFont val="Arial"/>
        <family val="2"/>
      </rPr>
      <t>. Skupina založila a rozvíjí svou činnost prostřednictvím dceřiných společností v mnoha zemích. Hodnota investice do těchto zahraničních operací může kolísat díky změnám FX kurzu.</t>
    </r>
  </si>
  <si>
    <r>
      <rPr>
        <b/>
        <sz val="10"/>
        <color indexed="8"/>
        <rFont val="Arial"/>
        <family val="2"/>
      </rPr>
      <t>Úrokové riziko v bankovní knize je riziko ztrát způsobených změnami úrokových sazeb spojených s položkami bankovní knihy (neobchodní knihy).</t>
    </r>
    <r>
      <rPr>
        <sz val="10"/>
        <color indexed="8"/>
        <rFont val="Arial"/>
        <family val="2"/>
      </rPr>
      <t xml:space="preserve">
Skupina má dva hlavní zdroje tohoto rizika:
- Klientské vklady v dceřiných společnostech, které jsou bankami. Většina vkladů je ve formě zůstatků na běžném účtu. Skupina považuje tyto vklady za úrokově citlivé. Proto vyvinula a provozuje modely úrokové citlivosti klientských vkladů.
- Nesoulad úrokové citlivosti aktiv a závazků v dceřiných společnostech, které poskytují spotřebitelské financování.
Úrokové riziko v bankovní knize je pravidelně sledováno a podléhá interním limitům.</t>
    </r>
  </si>
  <si>
    <r>
      <t xml:space="preserve">Reputační riziko je riziko vyplývající ze ztráty důvěry nebo negativního vnímání zúčastněných stran (jako jsou zákazníci, obchodní protistrany, akcionáři, věřitelé, analytici, regulátoři a další), které může nepříznivě ovlivnit schopnost společnosti zachovat existují nebo vytvářet nové klientské vztahy a zajistit si nadále přístup ke zdrojům financování.
</t>
    </r>
    <r>
      <rPr>
        <sz val="10"/>
        <color indexed="8"/>
        <rFont val="Arial"/>
        <family val="2"/>
      </rPr>
      <t xml:space="preserve">Skupina vyvinula komplexní přístup k řízení reputačních rizik, ​​který zahrnuje:
- </t>
    </r>
    <r>
      <rPr>
        <b/>
        <sz val="10"/>
        <color indexed="8"/>
        <rFont val="Arial"/>
        <family val="2"/>
      </rPr>
      <t>Pravidla pro řízení reputačního rizika (Governance)</t>
    </r>
    <r>
      <rPr>
        <sz val="10"/>
        <color indexed="8"/>
        <rFont val="Arial"/>
        <family val="2"/>
      </rPr>
      <t xml:space="preserve">. Funkce GR &amp; PR (vztahy s vládami a veřejností) je založena v každé zemi. Výbor GR &amp; PR je zřízen na úrovni skupiny Home Credit. Skupina má zavedenou externí komunikační politiku, která je pravidelně revidována.
- </t>
    </r>
    <r>
      <rPr>
        <b/>
        <sz val="10"/>
        <color indexed="8"/>
        <rFont val="Arial"/>
        <family val="2"/>
      </rPr>
      <t>Pravidelný reporting.</t>
    </r>
    <r>
      <rPr>
        <sz val="10"/>
        <color indexed="8"/>
        <rFont val="Arial"/>
        <family val="2"/>
      </rPr>
      <t xml:space="preserve"> V každé zemi, kde skupina působí, využívá nejlepší dostupné nástroje pro monitorování médií, které pokrývají místní tiskové a online média na národní a místní úrovni, blogy, fóra a sociální média - řadu z nich v reálném čase nebo téměř v reálném čase. Zprávy zahrnující klíčové ukazatele rizik jsou vytvářeny denně, týdně, měsíčně a  jedenkrát za dva měsíce pro různé úrovně řízení. Předdefinované problémy se okamžitě eskalují na příslušné rozhodovací úrovně.
- </t>
    </r>
    <r>
      <rPr>
        <b/>
        <sz val="10"/>
        <color indexed="8"/>
        <rFont val="Arial"/>
        <family val="2"/>
      </rPr>
      <t>Schopnosti proaktivního řízení krizí.</t>
    </r>
    <r>
      <rPr>
        <sz val="10"/>
        <color indexed="8"/>
        <rFont val="Arial"/>
        <family val="2"/>
      </rPr>
      <t xml:space="preserve"> Naše týmy pravidelně navštěvují školení, včetně krizového tréninku v rámci celé skupiny s reálnými scénáři. Zavedli jsme robustní systém pro vyřizování stížností, který se zabývá všemi stížnostmi. Významně podporujeme finanční gramotnost a vysvětlujeme sociální výhody spotřebitelského financí na všech trzích, kde působíme.
Skupina spolupracuje s regulátory tak, aby proaktivně navrhla řešení identifikovaných problémů.
Skupina nealokuje vnitřní kapitál na krytí reputačního rizika, neboť se domnívá, že vnitřní kapitál není vhodným nástrojem pro řízení reputačního rizika.</t>
    </r>
  </si>
  <si>
    <t>Výbory pro řízení rizik v dceřiných společnostech</t>
  </si>
  <si>
    <t>Dceřiné společnosti si mohou vytvořit další výbory pro řízení rizik v rámci svých pravomocí.</t>
  </si>
  <si>
    <t>Systém měření a reportování rizik je navržen odlišně pro operace na finančních trzích a korporátní bankovnictví, které probíhá zejména v PPF bance, a spotřebitelské financování a retailové bankovnictví, které probíhá ve skupině Home Credit. Podrobnosti o měření a reportování rizik u banky PPF jsou zveřejněny samostatně. Měření a reportování rizik v Home Credit Group je popsáno níže.
Hlavním rizikem pro skupinu Home Credit jako poskytovatele spotřebitelských finančních produktů je úvěrové riziko. Úvěrové riziko je řízeno:
1) V okamžiku schvalování úvěru.
2) Průběžně během splácení úvěrů.
3) Během vymáhání pohledávek po splatnosti v případě klientů, kteří jsou po splatnosti.
Proces schvalování úvěrů vychází z kvantitativních statistických modelů a využívá interní a externí aplikační a  behaviorální údaje o zákaznících. Výkonnost statistických modelů je průběžně sledována a pravidelně kontrolována.
Vývoj úvěrového portfolia je sledován každý týden a reportován managementu měsíčně. Mezi klíčové sledované ukazatele rizika patří:
1) Podíl schválených úvěrových žádostí (approval rate) v rozdělení podle zemí a produktů.
2) Výkonnostní charakteristiky statistických schvalovacích modelů.
3) Vývoj ukazatelů podílu úvěrů po splatnosti.
4) Účinnost procesu vymáhání.
5) Ukazatele úvěrových podvodů.
Skupina Home Credit navrhla, implementovala a provozuje vysoce kvalitní proces vymáhání pohledávek. 
Vývoj portfolia je pravidelně projednáván s funkcí řízení rizik a reportován každý měsíc Výboru pro řízení rizik skupiny. Na základě výsledků monitoringu portfolia jsou přijímána vhodná opatření k řízení portfolia.</t>
  </si>
  <si>
    <t>Rizikem, které je systematicky ve Skupině PPF FH zajišťováno, je měnové riziko. Dceřiné společností ve skupině spravují svou měnovou pozici tak, aby jejich pozice v cizích měnách byla uzavřená. Společnosti řídí měnovou pozici zejména prostřednictvím:
- Poskytování úvěrů v místní měně.
- Získáním financování v místní měně.
- Zajištěním měnového rizika jakéhokoli financování získaného v cizí měně.
Výjimkou z tohoto přístupu je PPF banka, která řídí svoji měnovou pozici na bankovní knize tak, aby byla zavřená nebo téměř zavřená. V obchodní knize může banka vstupovat do měnových pozic v rámci stanovených limitů.
Skupina se zaměřuje na nezajištěné retailové půjčky. Úloha zajištění úvěrových expozic je tedy spíše omezená. Zajištění je přijímáno převážně v následujících transakcích:
- Reverzní repo operace u centrálních bank nebo jiných účastníků finančních trhů. Přijatým kolaterálem jsou finanční nástroje vysoké kvality a likvidity.
- Operace s deriváty na finančních trzích. Přijatá kolaterál je obvykle ve formě hotovosti nebo peněžních ekvivalentů.
- Firemní úvěry. Požadavek na výši a kvalitu zajištění je předmětem individuálního posouzení.
- Hypotéční úvěry. 
Hodnota zajištění je průběžně sledována.</t>
  </si>
  <si>
    <r>
      <t xml:space="preserve">Skupina formulovala svůj rizikový apetit k úvěrovému riziku, tržnímu riziku, operačnímu riziku, obchodnímu a strategickému riziku, reputačnímu riziku a compliance riziku. Rizikový apetit je formulován kvalitativně a je doprovázen souborem klíčových limitů ve skupinové knize limitů.
</t>
    </r>
    <r>
      <rPr>
        <b/>
        <sz val="10"/>
        <color indexed="8"/>
        <rFont val="Arial"/>
        <family val="2"/>
      </rPr>
      <t>Úvěrové riziko: střední apetit</t>
    </r>
    <r>
      <rPr>
        <sz val="10"/>
        <color indexed="8"/>
        <rFont val="Arial"/>
        <family val="2"/>
        <charset val="238"/>
      </rPr>
      <t xml:space="preserve">
Skupina aktivně přijímá úvěrové riziko a spoléhá na své rozsáhlé zkušenosti a vynikající schopnost zvolit ty správné zákazníky.
U retailového úvěrového portfolia je zachování kvality portfolia prioritou v zemích, ve kterých jsou dceřiné společnosti skupiny na trhu zcela zavedené. Rozvolnění úvěrových standardů, které by mohlo vést ke zhoršení rizikového profilu, je přípustné pouze v zemích, které jsou v počáteční fázi rozvoje. Skupina nemá žádný apetit k cizoměnovým půjčkám v retailovém segmentu. Skupina si je vědoma své rostoucí geografické koncentrace v retailovém portfoliu zejména díky růstu v Číně a přijímá aktivní opatření k diverzifikaci retailového úvěrového portfolia.
U portfolia ne-retailových úvěrů (firemního, municipality, finanční instituce) je prioritou zachování kvality portfolia.
Investice v rámci řízení aktiv a pasiv (ALM) jsou realizovány zejména do vysoce kvalitních státních dluhopisů a pečlivě vybraných dluhopisů firemních a finančních institucí.
</t>
    </r>
    <r>
      <rPr>
        <b/>
        <sz val="10"/>
        <color indexed="8"/>
        <rFont val="Arial"/>
        <family val="2"/>
      </rPr>
      <t>Tržní riziko: střední apetit</t>
    </r>
    <r>
      <rPr>
        <sz val="10"/>
        <color indexed="8"/>
        <rFont val="Arial"/>
        <family val="2"/>
        <charset val="238"/>
      </rPr>
      <t xml:space="preserve">
Apetit k tržní riziku se liší podle sub-typu rizika a společnosti ve skupině.
Ve skupině Home Credit Group je apetit k měnovému riziku vysoký. Skupina Home Credit je ochotna v měnách svých dceřiných společností podstupovat významnou otevřenou pozici a to až do výše čistých investic v těchto dceřiných společnostech. Rozhodování o měnových pozicích se provádí s ohledem na potenciální zisky nebo ztráty z těchto pozic a náklady na zajištění. Rizikový apetit k riziku úrokových sazeb ve skupině Home Credit je nízký. Rizikový apetit k akciovému riziku a komoditnímu riziku je nulový.
Apetit PPF banky k tržnímu riziku je střední. PPF banka může podstupovat tržní riziko a těžit z tržních příležitostí.
</t>
    </r>
    <r>
      <rPr>
        <b/>
        <sz val="10"/>
        <color indexed="8"/>
        <rFont val="Arial"/>
        <family val="2"/>
      </rPr>
      <t>Operační riziko:</t>
    </r>
    <r>
      <rPr>
        <sz val="10"/>
        <color indexed="8"/>
        <rFont val="Arial"/>
        <family val="2"/>
        <charset val="238"/>
      </rPr>
      <t xml:space="preserve">
Cílem skupiny je zajistit, aby klíčové procesy byly účinné a kontrolované, aby se předešlo vysokým ztrátám. Proto skupina vyvíjí systematické měření, vykazování a sledování svých klíčových interního procesů. Skupina je ochotna přijmout malé opakované ztráty v případě, že náklady na kontrolní opatření výrazně přesáhnou jejich přínosy.
Podnikatelské </t>
    </r>
    <r>
      <rPr>
        <b/>
        <sz val="10"/>
        <color indexed="8"/>
        <rFont val="Arial"/>
        <family val="2"/>
      </rPr>
      <t>a strategické riziko:</t>
    </r>
    <r>
      <rPr>
        <sz val="10"/>
        <color indexed="8"/>
        <rFont val="Arial"/>
        <family val="2"/>
        <charset val="238"/>
      </rPr>
      <t xml:space="preserve">
Skupina monitoruje vznikající podnikatelská rizika s velkým dopadem. Skupina přijímá strategická rozhodnutí založená na změnách ve vnějším prostředí (změny chování klientů, konkurenční prostředí, technologie a makroekonomické prostředí). Tato rozhodnutí mohou vycházet z vypracovaných obchodních případů nebo se mohou spoléhat na úsudek a zkušenosti klíčových pracovníků skupiny.
</t>
    </r>
    <r>
      <rPr>
        <b/>
        <sz val="10"/>
        <color indexed="8"/>
        <rFont val="Arial"/>
        <family val="2"/>
      </rPr>
      <t>Reputační riziko a riziko compliance:</t>
    </r>
    <r>
      <rPr>
        <sz val="10"/>
        <color indexed="8"/>
        <rFont val="Arial"/>
        <family val="2"/>
        <charset val="238"/>
      </rPr>
      <t xml:space="preserve">
Skupina dodržuje regulatorní požadavky a má ambici naplňovat nejen doslovné znění, ale také podstatu regulatorních požadavků. Pokud je to nezbytné k ochraně zájmů klientů nebo dobré pověsti skupiny, skupina uplatňuje obezřetné výklady regulatorních požadavků.
Mezi klíčové ukazatele rizik, které skupina uplatňuje, patří:
- Celková míra kapitálové přiměřenosti nad 11%
- Limit na velké expozice ve výši 25% vlastních zdrojů
- Ukazatel krytí likvidity nad 100%</t>
    </r>
  </si>
  <si>
    <t>Jsou stanoveny a realizovány zásady pro výběr pracovníků upravující mimo jiné - požadavky na důvěryhodnost, znalosti a zkušenosti osob, jimiž organizace zabezpečuje výkon svých činností, včetně členů orgánů a výborů, 
- požadavky na celkové znalosti a zkušenosti osob ve vedoucím orgánu, 
- působnosti a požadavky při: prokazování požadovaných znalostí a zkušeností a důvěryhodnosti, prověřování trvající důvěryhodnosti.</t>
  </si>
  <si>
    <t>Ne. Skupina sice zřídila Výbor pro řízení rizik, ale tento výbor není považován za zvláštní výbor dle §8c zákona č. 21/1992 Sb. o bankách.</t>
  </si>
  <si>
    <t>Představenstvo společnosti PPF FH je nejméně čtvrtletně informováno o vývoji hlavních rizik a regulatorních témat. Frekvence informování představenstva je v souladu se čtvrtletní frekvencí přípravy interních reportů a výkazů pro regulátora- ČNB.
Výbor pro řízení rizik skupiny je o vývoji rizik a regulatorních témat informován měsíčně (za skupinu Home Credit) nebo čtvrtletně (za PPF banku). Úroveň detailu je mnohem vyšší než souhrnné informace pro představenstvo.
Jakékoli překročení skupinového rizikového limitu je bez prodlení eskalováno na příslušný výbor nebo představenstvo.</t>
  </si>
  <si>
    <t>Je stanovena a realizována politika podporující rozmanitost v celkovém složení vedoucích orgánů banky, s důrazem na prosazování vyváženějšího zastoupení obou pohlaví v těchto orgánech, na rovnoměrné zastoupení odborníků a odborné pokrytí všech stěžejních/strategických oblastí působnosti organizace a pro zajištění odpovídajícího výkonu činnosti vedoucího orgánu jako celku.
Pro řádné posouzení a následnou nominaci kandidáta, je nutné předložení zejména profesního CV, výpisu z rejstříku trestů, dokladu o nejvyšším dosaženém vzdělání, profesního doporučení (reference) z předchozích pracovních působení a stručné koncepce za oblast, za kterou bude ve vedoucím orgánu odpovídat. Motivace a osobnostní předpoklady kandidátů jsou posuzovány, mimo jiné, i formou pohovoru se zástupci akcionářů.</t>
  </si>
  <si>
    <t>Celkový vnitřní kapitálový požadavek (v milionech CZK)</t>
  </si>
  <si>
    <t>Systém vnitřně stanoveného kapitálu (SVSK) je nedílnou součástí systému řízení rizik skupiny PPF FH a je implementován do ostatních procesů ve skupině. Při plánování vnitřních kapitálových zdrojů jsou využívány vstupy od jednotlivých entit a odborných funkcí skupiny, které umožňují včas identifikovat druhy a míru podstupovaných rizik. Systém plánování vnitřně stanoveného kapitálu je propojen se stresovým testováním, které skupině poskytuje informaci o kapitálových potřebách za mimořádných, ovšem stále pravděpodobných situací. V návaznosti na obecné strategie upravující budoucí směřování skupiny z hlediska jejích obchodních aktivit a s tím souvisejících rizikových expozic zohledňuje SVSK budoucí směřování skupiny při plánování vnitřní kapitálové přiměřenosti, např. prostřednictvím finančně-obchodního plánu.
Skupina určuje kapitálové požadavky k následujícím typům rizik:
Rizika Pilíře I:
     a) úvěrové riziko investičního a obchodního portfolia 
     b) tržní riziko   
     c) operační riziko
Rizika Pilíře II:
     d) úrokové riziko investičního portfolia    
     e) riziko rozšíření kreditního spreadu  
     f) riziko geografické koncentrace
Vnitřní kapitálový požadavek pro rizikové faktory dle písm. a) až c) (Pilíř I) je plně převzat dle jejich vymezení z Nařízení CRR pro účely minimální (regulatorní) kapitálové přiměřenosti. Pro rizikové faktory dle písm. d) až f) (Pilíř II) stanovuje skupina nad rámec regulatorního minima dodatečné kapitálové požadavky. Jejich konkrétní výše je stanovena dle vnitřní normy skupiny.
Výše vnitřně stanovených kapitálových zdrojů  je převzata dle vymezení složek kapitálu z Nařízení CRR pro účely minimální (regulatorní) kapitálové přiměřenosti a je dále navýšena o zisk běžného období (pokud skupina vykazuje zisk), který ještě neprošel nezbytným schvalovacím procesem. Nezbytný schvalovací proces je buď schválení Českou národní bankou v případě čtvrtletních zisků nebo schválení valnou hromadou společnosti v případě koncoročního zisku.</t>
  </si>
  <si>
    <t>Nejsou.</t>
  </si>
  <si>
    <t>Míra krytí vnitřního kapitálového požadavku vnitřním kapitálem</t>
  </si>
  <si>
    <t>&lt; 1 &gt;  Aktiva v základním členění ~ FIK10_11</t>
  </si>
  <si>
    <t>Aktiva celkem</t>
  </si>
  <si>
    <t>Pokladní hotovost, hotovost u centrálních bank a ostatní vklady splatné na požádání</t>
  </si>
  <si>
    <t>Pokladní hotovost</t>
  </si>
  <si>
    <t>Hotovost u centrálních bank</t>
  </si>
  <si>
    <t>Ostatní vklady splatné na požádání</t>
  </si>
  <si>
    <t>Finanční aktiva k obchodování</t>
  </si>
  <si>
    <t>Kapitálové nástroje k obchodování</t>
  </si>
  <si>
    <t>Dluhové cenné papíry k obchodování</t>
  </si>
  <si>
    <t>Úvěry a pohledávky k obchodování</t>
  </si>
  <si>
    <t>Finanční aktiva v reálné hodnotě vykázané do zisku nebo ztráty</t>
  </si>
  <si>
    <t>Kapitálové nástroje v reálné hodnotě vykázané do zisku nebo ztráty</t>
  </si>
  <si>
    <t>Dluhové cenné papíry v reálné hodnotě vykázané do zisku nebo ztráty</t>
  </si>
  <si>
    <t>Úvěry a pohledávky v reálné hodnotě vykázané do zisku nebo ztráty</t>
  </si>
  <si>
    <t>Realizovatelná finanční aktiva</t>
  </si>
  <si>
    <t>Kapitálové nástroje realizovatelné</t>
  </si>
  <si>
    <t>Dluhové cenné papíry realizovatelné</t>
  </si>
  <si>
    <t>Úvěry a pohledávky realizovatelné</t>
  </si>
  <si>
    <t>Úvěry a jiné pohledávky</t>
  </si>
  <si>
    <t>Dluhové cenné papíry neobchodovatelné</t>
  </si>
  <si>
    <t>Úvěry a pohledávky</t>
  </si>
  <si>
    <t>Finanční investice držené do splatnosti</t>
  </si>
  <si>
    <t>Dluhové cenné papíry držené do splatnosti</t>
  </si>
  <si>
    <t>Úvěry a pohledávky držené do splatnosti</t>
  </si>
  <si>
    <t>Kladné změny reálné hodnoty portfolia zajišťovaných nástrojů</t>
  </si>
  <si>
    <t>Účasti v dceřiných, společných a přidružených podnicích</t>
  </si>
  <si>
    <t>Hmotný majetek</t>
  </si>
  <si>
    <t>Pozemky, budovy a zařízení</t>
  </si>
  <si>
    <t>Investiční nemovitosti</t>
  </si>
  <si>
    <t>Nehmotný majetek</t>
  </si>
  <si>
    <t>Ostatní nehmotný majetek</t>
  </si>
  <si>
    <t>Daňové pohledávky</t>
  </si>
  <si>
    <t>Pohledávky ze splatné daně</t>
  </si>
  <si>
    <t>Pohledávky z odložené daně</t>
  </si>
  <si>
    <t>Neoběžná aktiva a vyřazované skupiny určené k prodeji</t>
  </si>
  <si>
    <t xml:space="preserve"> čistou úvěrovou expozici z derivátu</t>
  </si>
  <si>
    <t>Hrubá kladná reálná hodnota smluv (mil CZK)</t>
  </si>
  <si>
    <t>Prospěch ze započtení (mil CZK)</t>
  </si>
  <si>
    <t>Započtená současná úvěrová expozice (mil CZK)</t>
  </si>
  <si>
    <t>Kolaterál (mil CZK)</t>
  </si>
  <si>
    <t xml:space="preserve">Pomyslné objemy úvěrových derivátových transakcí, odděleně podle použití pro vlastní úvěrové portfolio instituce a v rámci zprostředkovatelské činnosti včetně rozdělení použitých úvěrových derivátových produktů členěných dále podle </t>
  </si>
  <si>
    <t>Podle rámce pro řízení rizik skupiny je úvěrová expozice povolena pouze po řádném schválení limitu rozhodovacím orgánem nebo osobou s potřebnou schvalovací pravomocí. Posouzení požadované výše zajištění a kvality zajištění je jedním z aspektů rozhodnutí o schválení úvěrového limitu.
Skupina obecně přijímá finanční zajištění s vysokou likviditou a kvalitou především ve formě:
- Dluhopisů a poukázek centrálních vlád a centrálních bank.
- Akcií zahrnutých do hlavních akciových indexů.</t>
  </si>
  <si>
    <t>Expozice (mil CZK)</t>
  </si>
  <si>
    <t>Objem proticyklické kapitálové rezervy stanovené konkrétně pro danou instituci (mil CZK)</t>
  </si>
  <si>
    <t>Objem (mil CZK)</t>
  </si>
  <si>
    <r>
      <t xml:space="preserve">Rozdělení expozic podle odvětví nebo druhu protistrany </t>
    </r>
    <r>
      <rPr>
        <b/>
        <i/>
        <sz val="10"/>
        <rFont val="Arial"/>
        <family val="2"/>
        <charset val="238"/>
      </rPr>
      <t>(zde se uvede odvětví/druh protistrany)</t>
    </r>
  </si>
  <si>
    <r>
      <t xml:space="preserve">Pro účely účetnictví definuje skupina pojem "se sníženou hodnotou" v souladu s účetním standardem IAS 39 bod 59 následovně:
</t>
    </r>
    <r>
      <rPr>
        <i/>
        <sz val="10"/>
        <color theme="1"/>
        <rFont val="Arial"/>
        <family val="2"/>
      </rPr>
      <t>„Hodnota finančního aktiva nebo skupiny finančních aktiv se snížila nebo ke ztrátám ze snížení hodnoty došlo pouze tehdy, když existuje objektivní důkaz snížení hodnoty v důsledku jedné nebo více událostí, ke kterým došlo po prvotním zaúčtování aktiva („ztrátová událost“), a když tato událost (nebo události) má vliv na odhadované budoucí peněžní toky finančního aktiva nebo skupiny finančních aktiv, které lze spolehlivě odhadnout.“</t>
    </r>
    <r>
      <rPr>
        <sz val="10"/>
        <color theme="1"/>
        <rFont val="Arial"/>
        <family val="2"/>
      </rPr>
      <t xml:space="preserve"> 
Pohledávky z retailových úvěrů se považují za pohledávky se sníženou hodnotou zpravidla tehdy, jestliže  počet dnů po splatnosti překročí určitou minimální úroveň. Tato minimální úroveň je nastavena odlišně v jednotlivých zemích, kde skupina působí, obvykle v intervalu 1 až 5 dní. 
Expozice, u kterých jsou vytvořené opravné položky typu IBNR, nejsou považovány za expozice se sníženou hodnotou.</t>
    </r>
  </si>
  <si>
    <t>Tuto část uveřejňují i významné dceřiné podniky na z. čl. 13 druhého pododst. nařízení č. 575/2013/EU</t>
  </si>
  <si>
    <t>Termínem po splatnosti je označováno každé aktivum neuhrazené k datu sjednané splatnosti. 
Expozice může být po splatnosti, ale nemusí být zároveň se sníženou hodnotou (zejména u expozic, u kterých jsou vytvořené opravné položky typu "vzniklé ale nevykázané ztráty (Incurred but not reported losses - IBNR)".</t>
  </si>
  <si>
    <r>
      <t xml:space="preserve">Kategorie expozic </t>
    </r>
    <r>
      <rPr>
        <b/>
        <i/>
        <sz val="10"/>
        <rFont val="Arial"/>
        <family val="2"/>
        <charset val="238"/>
      </rPr>
      <t>(zde se uvede kategorie expozice k danému odvětví/druhu protistrany uvedeném ve sloupci A)*</t>
    </r>
  </si>
  <si>
    <t>v mil CZK</t>
  </si>
  <si>
    <t>Jednotný skupinový rámec pro odměňování byl schválen ve skupině PPF FH na počátku roku 2017. Pokud není v části 15 explicitně uvedeno jinak, vztahují se uvedené informace k tomuto novému skupinovému rámci.
Odměňování ve skupině PPF FH vychází z následujících deseti principů:
Princip č. 1: Řídicí orgán společnosti PPF FH ve své kontrolní funkci odpovídá za přijetí a dodržování politiky odměňování skupiny PPF FH a dohlíží nad její implementací tak, aby bylo zajištěno dosažení zamýšlených cílů odměňování.
Princip č. 2: Představenstvo společnosti Home Credit, dozorčí rada Air Bank a dozorčí rada PPF banky jsou zodpovědné za přijetí a dodržování principů politiky odměňování ve svých společnostech a jejich dceřiných společnostech, a dohled nad její implementací tak, aby zajistily, že plně funguje k zajištění zamýšlených cílů odměňování. 
Princip č. 3: PPF FH a její dceřiné společnosti sdělují informace o odměně včas a transparentně příslušným dohledovým orgánům.
Princip č. 4: PPF FH a její dceřiné společnosti se nepokoušejí obcházet požadavky regulace nebo skupinového rámce pro odměňování.
Princip č. 5: Sada minimálních požadavků na odměňování se vztahuje na všechny pracovníky společnosti.
Princip č. 6: Na vybrané pracovníky nebo podskupiny vybraných pracovníků se uplatňuje přísnější soubor požadavků na odměňování.
Princip č. 7: Odměňování pracovníků nezávislých kontrolních funkcí (interní audit, řízení riziko a compliance) by nemělo ohrozit objektivitu a nezávislost těchto pracovníků.
Princip č. 8: Klíčové nástroje používané pro vybrané pracovníky nebo podskupinu vybraných pracovníků zahrnují omezení poměru mezi variabilní a fixní složkou odměny, odklad variabilních odměn a variabilní odměny v nástrojích.
Princip č. 9: Používaná kritéria výkonnosti jsou kvantitativní a kvalitativní, finanční a nefinanční, a jsou sladěna s podnikatelskou strategií a strategií řízení rizik, hodnotami společnosti, rizikovým apetitem a dlouhodobým zájmem společnosti.
Princip č. 10: V případě, že je skupinová politika v rozporu s místní právní úpravou, má místní právní úprava před těmito skupinovými principy.</t>
  </si>
  <si>
    <t xml:space="preserve">Představenstvo společnosti PPF FH schválilo na počátku roku 2017 nový skupinový rámec pro odměňování včetně zásad odměňování, které jsou v souladu s pokyny pro odměňování EBA platnými od 1. ledna 2017. Tento nový rámec pro odměňování se vztahuje na odměňování sjednané od 1. ledna 2017. </t>
  </si>
  <si>
    <t>Společnosti nevyužila významným způsobem externím poradce při stanovení zásad odměňování.</t>
  </si>
  <si>
    <t xml:space="preserve">Variabilní odměna je vždy podmíněna rozhodnutím skupiny nebo jednotlivých společností.  Variabilní složka nikdy není povinnou složkou odměňování. V případě, že výkonnost skupiny je posouzena jako nedostatečná, může představenstvo PPF Financial Holdings zrušit přiznání všech variabilních odměn a formulovat doporučení pro příslušné orgány dceřiných společností ohledně zrušení variabilních odměn v těchto společnostech.
</t>
  </si>
  <si>
    <t>Viz odpověď výše k bodu hlavní výkonnostní cíle.</t>
  </si>
  <si>
    <t>Skupinový rámec pro odměňování definuje pevnou odměnu jako odměnu, jejíž podmínky pro udělení a výši splňují následující předpoklady:
- Je založena na předem stanovených kritériích.
- Není založena na uvážení společnosti.
- Odráží úroveň odborné praxe a zkušenosti pracovníků.
- Je transparentní s ohledem na individuální částku přiznanou jednotlivému pracovníkovi.
- Je trvalá, tj. udržována po dobu, která je spojena s konkrétní úlohou a povinnostmi.
- Je neodvolatelná; částka se mění pouze kolektivním vyjednáváním nebo jiným způsobem v souladu s lokálními právními předpisy o stanovení mzdy.
- Nemůže být společností jednostranně snížena, pozastavena nebo zrušena.
- Nemotivuje k podstupování rizika.
- Nezávisí na výkonu.
Všechny složky odměny, které nesplňují požadavky na pevnou odměnu, se považují za variabilní odměnu.</t>
  </si>
  <si>
    <t>Mezi hlavní mechanismy, které se používají k úpravě odměňování s ohledem na dlouhodobý výkon, patří:
- Začlenění rizikových ukazatelů do ukazatelů výkonnosti.
- Odložení odměny.
- Odměny v nástrojích a minimální doba pro držbu nástroje.
- Malus (snížení již přiznané odměny).
- Clawbacks (zpětné vyžadování již vyplacené odměny).</t>
  </si>
  <si>
    <t>Přiměřenost uplatňování požadavků na odměňování je zajištěna následujícím způsobem:
- Představenstvo společnosti PPF FH každoročně přezkoumává obecné zásady skupinové rámce pro odměňování.
- Odměňování vedoucích pracovníků ve funkcích řízení rizik, compliance a interního auditu je přímo dohlíženo představenstvem společnosti.
- Politika odměňování a mechanismy sladění s podstupovanými riziky se aplikují odlišně na různé skupiny vybraných pracovníků v závislosti na jejich vlivu na rizikový profil skupiny PPF FH. Jako minimální požadavek, pro vybrané zaměstnance s velkým dopadem na rizikový profil, musí být uplatněno jak odložení pohyblivé složky tak i odměna v nástrojích.
- Pracovníci, kteří vykonávají funkce vnitřní kontroly, jsou nezávislí na obchodních jednotkách, které dohlížejí, a jsou odměňováni v souladu s dosažením cílů spojených s jejich funkcemi nezávisle na výkonu obchodních jednotek, které kontrolují.
- Pro zvlášť vysoké variabilní odměny platí přísnější požadavky. Zvlášť vysoká pohyblivá odměna je jakákoli odměna, která může přesáhnout 100% fixní složky.
Soulad odměn s podstupovaným rizikem je zajištěn následujícím způsobem:
- Variabilní odměna je podmíněna tím, že skupina splňuje určité regulatorní požadavky, jako je celkový poměr kapitálu nebo likvidita.
- Ukazatele rizika se jsou zohledněny v klíčových ukazatelích výkonnosti.</t>
  </si>
  <si>
    <t>Garantovaná variabilní odměna může mít několik podob, jako je "zaručený bonus", "uvítací bonus", "bonus při podpisu smlouvy", "minimální bonus" atd. Při udělování zaručené variabilní odměny při náboru nových pracovníků nejsou dovoleny zaručené variabilní odměny na dobu delší než první rok zaměstnání.
Obecně ve skupině platí, že odstupné se považuje za variabilní odměnu. Následující částky odstupného mohou být z variabilní složky odměny vyloučeny a považovány za fixní složky odměny:
A. Odstupné je povinné podle vnitrostátního pracovního práva nebo povinné po rozhodnutí soudu.
B. Odstupného do výše, ​​které by byly povinné, pokud by se smlouva mezi subjektem a vybraným pracovníkem řídila pracovním právem (např. v případě smlouvy o výkonu funkce).
C. Peněžité vyrovnání z titulu konkurenční doložky, pokud se toto plnění vyplácí v budoucích obdobích, až do výše pevně stanovené odměny, která by byla vyplacena za toto období.</t>
  </si>
  <si>
    <t>Kritéria výkonnosti pro variabilní složky odměny jsou stanovena každoročně kaskádovitě od vrcholových pracovníků směrem dolů. Speciální výkonností ukazatele nejsou interně upraveny.
Skupinový rámec pro odměňování stanoví, že variabilní odměna některých vybraných zaměstnanců se skládá z peněžité odměny a odměny v nástroji. Minimální podíl odměny v nástroji pro tyto zaměstnance činí 50%. Vzhledem k tomu, že žádný obchodovaný nástroj vydaný skupinou není vhodný pro účely odměňování (tj. nesplňuje regulatorní požadavky), skupina vytvořila zvláštní systém virtuálního nástroje. Konstrukce virtuálního nástroje je jedna, ale nástroj může být navázán na výkonnost skupiny, podskupiny nebo jednotlivé společnosti.
Skupina neuplatňuje odměnu v akciích nebo akciových opcích.</t>
  </si>
  <si>
    <t>Jak bylo zohledněno odstupné při stanovení poměru mezi pohyblivou a pevnou odměnou.</t>
  </si>
  <si>
    <r>
      <t xml:space="preserve">Skupinový rámec pro odměňování byl připraven útvarem Group Regulatory Reporting Department v úzké spolupráci s personálními funkcemi skupiny PPF, skupiny Home Credit, PPF banky a Air Bank.
</t>
    </r>
    <r>
      <rPr>
        <sz val="10"/>
        <rFont val="Arial"/>
        <family val="2"/>
      </rPr>
      <t>Skupinový rámec pro odměňování byl schválen Výborem pro řízení skupiny, který je složen ze dvou ředitelů PPF Financial Holdings, generálního ředitele společnosti Home Credit, generálního ředitele společnosti Air Bank a generálního ředitele společnosti PPF banka. Skupinový rámec pro odměňování byl finálně schválen představenstvem společnosti PPF Financial Holdings.</t>
    </r>
  </si>
  <si>
    <t>PPF banka a Air Bank, které jsou dceřinými společnostmi skupiny PPF FH, získaly schválení valné hromady příslušné společnosti ke zvýšení maximálního poměru variabilní a pevné složky odměny ze 100 na 200%. V návaznosti na regulatorní požadavky banky o tomto kroku předem informovaly regulátora.
Mimo tohoto schválení nebyly provedeny žádné další konzultace s akcionáři nebo jinými zúčastněnými stranami.</t>
  </si>
  <si>
    <r>
      <t>e.</t>
    </r>
    <r>
      <rPr>
        <b/>
        <sz val="10"/>
        <color theme="1"/>
        <rFont val="Arial"/>
        <family val="2"/>
      </rPr>
      <t> jak instituce zajišťuje, že pracovníci v kontrolní funkci jsou odměňováni nezávisle na obchodní jednotce, kterou kontrolují</t>
    </r>
  </si>
  <si>
    <r>
      <t>f.</t>
    </r>
    <r>
      <rPr>
        <b/>
        <sz val="10"/>
        <color theme="1"/>
        <rFont val="Arial"/>
        <family val="2"/>
      </rPr>
      <t> kategorizace různých složek odměňování jako pohyblivé a pevné odměny, jakož i odůvodnění této klasifikace v případě pevné složky odměn</t>
    </r>
  </si>
  <si>
    <r>
      <t>g.</t>
    </r>
    <r>
      <rPr>
        <b/>
        <sz val="10"/>
        <color theme="1"/>
        <rFont val="Arial"/>
        <family val="2"/>
      </rPr>
      <t> Mechanismus použitý pro úpravu odměn, aby byl zohledněn dlouhodobý výkon, včetně:</t>
    </r>
  </si>
  <si>
    <r>
      <t xml:space="preserve">   (i.)</t>
    </r>
    <r>
      <rPr>
        <b/>
        <sz val="10"/>
        <color theme="1"/>
        <rFont val="Arial"/>
        <family val="2"/>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</si>
  <si>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b/>
        <sz val="10"/>
        <color theme="1"/>
        <rFont val="Arial"/>
        <family val="2"/>
      </rPr>
      <t>ex ante a ex post výkonnostních úprav, včetně aplikace sytému malusů a zpětného vymáhání částek</t>
    </r>
  </si>
  <si>
    <r>
      <t xml:space="preserve">Korporátní funkce včetně investičního bankovnictví </t>
    </r>
    <r>
      <rPr>
        <vertAlign val="superscript"/>
        <sz val="10"/>
        <color theme="1"/>
        <rFont val="Arial"/>
        <family val="2"/>
        <charset val="238"/>
      </rPr>
      <t>6</t>
    </r>
  </si>
  <si>
    <t>PPF Banka</t>
  </si>
  <si>
    <t>Air Bank</t>
  </si>
  <si>
    <t>Home Credit BV</t>
  </si>
  <si>
    <r>
      <t>Zastoupeno celkem 99,69 % všech hlasů akcionářů, pro přijetí rozhodnutí hlasovalo celkem 93,25 % přítomných hlasů akcionářů.</t>
    </r>
    <r>
      <rPr>
        <sz val="12"/>
        <color theme="1"/>
        <rFont val="Times New Roman"/>
        <family val="1"/>
      </rPr>
      <t xml:space="preserve"> </t>
    </r>
  </si>
  <si>
    <t>až do 200%</t>
  </si>
  <si>
    <t>26.4.2016</t>
  </si>
  <si>
    <t>31.3.2016</t>
  </si>
  <si>
    <r>
      <t xml:space="preserve">Nařízení (EU) č. 575/2013 čl. 450 odst.2 a EBA/GL/2015/22 odst.311  
</t>
    </r>
    <r>
      <rPr>
        <i/>
        <sz val="10"/>
        <color theme="1"/>
        <rFont val="Arial"/>
        <family val="2"/>
        <charset val="238"/>
      </rPr>
      <t>(relevantní jen pro významné instituce podle čl. 450 odst. 2)</t>
    </r>
  </si>
  <si>
    <r>
      <t>Vedoucí orgán v kontrolní funkci</t>
    </r>
    <r>
      <rPr>
        <vertAlign val="superscript"/>
        <sz val="10"/>
        <color theme="1"/>
        <rFont val="Arial"/>
        <family val="2"/>
        <charset val="238"/>
      </rPr>
      <t>1</t>
    </r>
  </si>
  <si>
    <r>
      <t>Vedoucí orgán v řídicí funkci</t>
    </r>
    <r>
      <rPr>
        <vertAlign val="superscript"/>
        <sz val="10"/>
        <color theme="1"/>
        <rFont val="Arial"/>
        <family val="2"/>
        <charset val="238"/>
      </rPr>
      <t>2</t>
    </r>
  </si>
  <si>
    <t>v tisících CZK</t>
  </si>
  <si>
    <t>Celkový objem rizikové expozice v mil CZK</t>
  </si>
  <si>
    <t>Požadavek individuální proticyklické rezervy v mil CZK</t>
  </si>
  <si>
    <t>Expozice vůči podnikům STA</t>
  </si>
  <si>
    <t>Vysoce rizikové expozice</t>
  </si>
  <si>
    <t>Celková hodnota expozic (mil CZK)</t>
  </si>
  <si>
    <t>Čistá realizovatelná hodnota zajištění vychází ze znaleckého posudku anebo z ocenění připraveného příslušným interním útvarem společnosti. Čistá realizovatelná hodnota zajištění je pak stanovena z tohoto ocenění aplikací korekčního koeficientu, který odráží schopnost skupiny realizovat zajištění v případě potřeby.
Skupina obvykle nevyžaduje zajištění u poskytnutých spotřebitelských úvěrů. V případě hypotéčních úvěrů je výše požadovaného zajištění stanovena tak, aby byla splněny regulatorní požadavky a doporučení.  V ostatních případech je požadované zajištění stanovováno na základě individuálního posouzení úvěrového případu.</t>
  </si>
  <si>
    <t>Významné odvětví nebo druh protistrany (mil CZK)</t>
  </si>
  <si>
    <t>Objem expozic se sníženou hodnotou v členění podle významné zeměpisné oblasti (mil CZK)</t>
  </si>
  <si>
    <t>Počáteční zůstatky (mil CZK)</t>
  </si>
  <si>
    <t>Výše úprav v průběhu vykazovaného období (mil CZK)</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</si>
  <si>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 (mil CZK)</t>
  </si>
  <si>
    <t>Konečné zůstatky (mil CZK)</t>
  </si>
  <si>
    <r>
      <rPr>
        <b/>
        <sz val="8"/>
        <rFont val="Arial"/>
        <family val="2"/>
      </rPr>
      <t>Rozdělení všech expozic podle zbytkové splatnosti</t>
    </r>
    <r>
      <rPr>
        <sz val="8"/>
        <rFont val="Arial"/>
        <family val="2"/>
      </rPr>
      <t>, a to v členění podle jednotlivých kategorií expozic, případně s dalšími podrobnostmi</t>
    </r>
  </si>
  <si>
    <t>(Q1/2017)
mil CZK</t>
  </si>
  <si>
    <t>(Q4/2016)
mil CZK</t>
  </si>
  <si>
    <t>(Q3/2016)
mil CZK</t>
  </si>
  <si>
    <t>(Q2/2017)
mil CZK</t>
  </si>
  <si>
    <t>(Q3/2017)
mil CZK</t>
  </si>
  <si>
    <t>Příloha č. 2 - Formát údajů pro uveřejňování podle nařízení</t>
  </si>
  <si>
    <t>Seznam údajů uveřejňovaných podle Části osmé nařízení (EU) č. 575/2013</t>
  </si>
  <si>
    <t>Datum uveřejnění informace*</t>
  </si>
  <si>
    <t>Povinná osoba výkaz vyplňuje: ANO/NE</t>
  </si>
  <si>
    <t>Informace platné k datu*</t>
  </si>
  <si>
    <t>frekvence vykazování</t>
  </si>
  <si>
    <t>1 (ročně)</t>
  </si>
  <si>
    <t>ANO</t>
  </si>
  <si>
    <t xml:space="preserve">Kapitál I* </t>
  </si>
  <si>
    <t xml:space="preserve">Kapitál II* </t>
  </si>
  <si>
    <t xml:space="preserve">Kapitál III - do 31.12. 2017* </t>
  </si>
  <si>
    <t>4 (čtvrtletně)</t>
  </si>
  <si>
    <t xml:space="preserve">Kapitál IV - od 1.1. 2018* </t>
  </si>
  <si>
    <t>NE</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</si>
  <si>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</si>
  <si>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</si>
  <si>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</si>
  <si>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</si>
  <si>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</si>
  <si>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</si>
  <si>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</si>
  <si>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</si>
  <si>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</si>
  <si>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Zásady odměňování IV* </t>
  </si>
  <si>
    <t xml:space="preserve">Zásady odměňování V* </t>
  </si>
  <si>
    <t>Část 16</t>
  </si>
  <si>
    <t xml:space="preserve">Pákový poměr* </t>
  </si>
  <si>
    <t xml:space="preserve">Použití technik snižování úvěrového rizika* </t>
  </si>
  <si>
    <t>Část 21</t>
  </si>
  <si>
    <t>Informace ohledně souladu instituce s požadavkem na proticyklickou rezervu</t>
  </si>
  <si>
    <t>* Tuto část uveřejňují i významné dceřiné podniky na základě čl. 13 odst. 1 a 2 (druhého pododst.) nařízení č. 575/2013/EU (na individuálním nebo na sub-konsolidovaném základě)</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</si>
</sst>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 _K_č_-;\-* #,##0.00\ _K_č_-;_-* &quot;-&quot;??\ _K_č_-;_-@_-"/>
    <numFmt numFmtId="164" formatCode="_(* #,##0.00_);_(* \(#,##0.00\);_(* &quot;-&quot;??_);_(@_)"/>
    <numFmt numFmtId="165" formatCode="#,##0.00\ _K_č"/>
    <numFmt numFmtId="166" formatCode="#,##0.00\ [$CHF]"/>
    <numFmt numFmtId="167" formatCode="#,##0.00\ [$EUR]"/>
    <numFmt numFmtId="168" formatCode="#,##0.00\ [$GBP]"/>
    <numFmt numFmtId="169" formatCode="#,##0.00\ [$USD]"/>
    <numFmt numFmtId="170" formatCode="#,##0,,"/>
    <numFmt numFmtId="171" formatCode="#,##0,"/>
    <numFmt numFmtId="172" formatCode="_-* #,##0\ _K_č_-;\-* #,##0\ _K_č_-;_-* &quot;-&quot;??\ _K_č_-;_-@_-"/>
    <numFmt numFmtId="173" formatCode="#,##0.000,"/>
    <numFmt numFmtId="174" formatCode="_(* #,##0_);_(* \(#,##0\);_(* &quot;-&quot;??_);_(@_)"/>
    <numFmt numFmtId="175" formatCode="0.0000%"/>
    <numFmt numFmtId="176" formatCode="0.00000%"/>
    <numFmt numFmtId="177" formatCode="_(* #,##0.000_);_(* \(#,##0.000\);_(* &quot;-&quot;???_);_(@_)"/>
    <numFmt numFmtId="178" formatCode="#,##0.00,,"/>
    <numFmt numFmtId="179" formatCode="_-* #,##0.0000000\ _K_č_-;\-* #,##0.0000000\ _K_č_-;_-* &quot;-&quot;??\ _K_č_-;_-@_-"/>
    <numFmt numFmtId="180" formatCode="0.0%"/>
    <numFmt numFmtId="181" formatCode="0.000000%"/>
    <numFmt numFmtId="182" formatCode="_-* #,##0.00000000\ _K_č_-;\-* #,##0.00000000\ _K_č_-;_-* &quot;-&quot;??\ _K_č_-;_-@_-"/>
    <numFmt numFmtId="183" formatCode="0.000"/>
    <numFmt numFmtId="184" formatCode="_(* #,##0.000_);_(* \(#,##0.000\);_(* &quot;-&quot;??_);_(@_)"/>
    <numFmt numFmtId="185" formatCode="[$-409]mmmm\ d\,\ yyyy;@"/>
  </numFmts>
  <fonts count="109"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11"/>
      <color rgb="FFFF0000"/>
      <name val="Calibri"/>
      <family val="2"/>
      <charset val="238"/>
      <scheme val="minor"/>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sz val="11"/>
      <color indexed="8"/>
      <name val="Calibri"/>
      <family val="2"/>
      <scheme val="minor"/>
    </font>
    <font>
      <sz val="8"/>
      <color indexed="8"/>
      <name val="Arial"/>
      <family val="2"/>
    </font>
    <font>
      <b/>
      <i/>
      <sz val="8"/>
      <color indexed="10"/>
      <name val="Arial"/>
      <family val="2"/>
    </font>
    <font>
      <sz val="11"/>
      <color theme="1"/>
      <name val="Calibri"/>
      <family val="2"/>
      <charset val="238"/>
      <scheme val="minor"/>
    </font>
    <font>
      <sz val="11"/>
      <color rgb="FFFF0000"/>
      <name val="Calibri"/>
      <family val="2"/>
      <scheme val="minor"/>
    </font>
    <font>
      <sz val="8"/>
      <name val="Arial"/>
      <family val="2"/>
    </font>
    <font>
      <sz val="9"/>
      <color indexed="8"/>
      <name val="Arial"/>
      <family val="2"/>
      <charset val="238"/>
    </font>
    <font>
      <b/>
      <sz val="9"/>
      <color indexed="81"/>
      <name val="Tahoma"/>
      <family val="2"/>
    </font>
    <font>
      <sz val="9"/>
      <color indexed="81"/>
      <name val="Tahoma"/>
      <family val="2"/>
    </font>
    <font>
      <i/>
      <sz val="10"/>
      <name val="Arial"/>
      <family val="2"/>
    </font>
    <font>
      <sz val="8"/>
      <name val="Arial"/>
      <family val="2"/>
      <charset val="238"/>
    </font>
    <font>
      <b/>
      <sz val="8"/>
      <color indexed="17"/>
      <name val="Arial"/>
      <family val="2"/>
      <charset val="238"/>
    </font>
    <font>
      <b/>
      <sz val="9"/>
      <color indexed="17"/>
      <name val="Arial"/>
      <family val="2"/>
      <charset val="238"/>
    </font>
    <font>
      <b/>
      <sz val="8"/>
      <color indexed="10"/>
      <name val="Arial"/>
      <family val="2"/>
      <charset val="238"/>
    </font>
    <font>
      <b/>
      <sz val="8"/>
      <color indexed="24"/>
      <name val="Arial"/>
      <family val="2"/>
      <charset val="238"/>
    </font>
    <font>
      <b/>
      <sz val="8"/>
      <name val="Arial"/>
      <family val="2"/>
      <charset val="238"/>
    </font>
    <font>
      <b/>
      <i/>
      <sz val="8"/>
      <color indexed="10"/>
      <name val="Arial"/>
      <family val="2"/>
      <charset val="238"/>
    </font>
    <font>
      <sz val="8"/>
      <color indexed="8"/>
      <name val="Arial"/>
      <family val="2"/>
      <charset val="238"/>
    </font>
    <font>
      <b/>
      <sz val="8"/>
      <color indexed="8"/>
      <name val="Arial"/>
      <family val="2"/>
      <charset val="238"/>
    </font>
    <font>
      <b/>
      <sz val="10"/>
      <color indexed="8"/>
      <name val="Arial"/>
      <family val="2"/>
    </font>
    <font>
      <sz val="8"/>
      <color rgb="FFFF0000"/>
      <name val="Arial"/>
      <family val="2"/>
    </font>
    <font>
      <sz val="11"/>
      <color rgb="FF00B050"/>
      <name val="Calibri"/>
      <family val="2"/>
      <scheme val="minor"/>
    </font>
    <font>
      <b/>
      <sz val="9"/>
      <color indexed="8"/>
      <name val="Arial"/>
      <family val="2"/>
    </font>
    <font>
      <b/>
      <sz val="8"/>
      <color indexed="10"/>
      <name val="Arial"/>
      <family val="2"/>
    </font>
    <font>
      <b/>
      <sz val="8"/>
      <color indexed="24"/>
      <name val="Arial"/>
      <family val="2"/>
    </font>
    <font>
      <b/>
      <sz val="8"/>
      <color indexed="8"/>
      <name val="Arial"/>
      <family val="2"/>
    </font>
    <font>
      <b/>
      <sz val="10"/>
      <color indexed="81"/>
      <name val="Tahoma"/>
      <family val="2"/>
    </font>
    <font>
      <sz val="10"/>
      <color indexed="81"/>
      <name val="Tahoma"/>
      <family val="2"/>
    </font>
    <font>
      <sz val="11"/>
      <color rgb="FF0070C0"/>
      <name val="Calibri"/>
      <family val="2"/>
      <charset val="238"/>
      <scheme val="minor"/>
    </font>
    <font>
      <b/>
      <sz val="11"/>
      <color rgb="FF0070C0"/>
      <name val="Calibri"/>
      <family val="2"/>
      <scheme val="minor"/>
    </font>
    <font>
      <sz val="11"/>
      <color rgb="FF00B050"/>
      <name val="Calibri"/>
      <family val="2"/>
      <charset val="238"/>
      <scheme val="minor"/>
    </font>
    <font>
      <b/>
      <sz val="10"/>
      <color theme="1"/>
      <name val="Arial"/>
      <family val="2"/>
    </font>
    <font>
      <b/>
      <sz val="9"/>
      <color indexed="8"/>
      <name val="Arial"/>
      <family val="2"/>
      <charset val="238"/>
    </font>
    <font>
      <b/>
      <sz val="9"/>
      <color indexed="17"/>
      <name val="Arial"/>
      <family val="2"/>
    </font>
    <font>
      <b/>
      <sz val="8"/>
      <color indexed="17"/>
      <name val="Arial"/>
      <family val="2"/>
    </font>
    <font>
      <sz val="10"/>
      <color indexed="10"/>
      <name val="Tahoma"/>
      <family val="2"/>
    </font>
    <font>
      <b/>
      <sz val="10"/>
      <color indexed="10"/>
      <name val="Tahoma"/>
      <family val="2"/>
    </font>
    <font>
      <b/>
      <sz val="8"/>
      <color indexed="81"/>
      <name val="Tahoma"/>
      <family val="2"/>
      <charset val="238"/>
    </font>
    <font>
      <sz val="8"/>
      <color indexed="81"/>
      <name val="Tahoma"/>
      <family val="2"/>
      <charset val="238"/>
    </font>
    <font>
      <b/>
      <sz val="8"/>
      <name val="Arial"/>
      <family val="2"/>
    </font>
    <font>
      <b/>
      <sz val="8"/>
      <color rgb="FFFF0000"/>
      <name val="Arial"/>
      <family val="2"/>
    </font>
    <font>
      <b/>
      <sz val="11"/>
      <color theme="1"/>
      <name val="Calibri"/>
      <family val="2"/>
      <scheme val="minor"/>
    </font>
    <font>
      <b/>
      <i/>
      <sz val="10"/>
      <color theme="1"/>
      <name val="Arial"/>
      <family val="2"/>
    </font>
    <font>
      <i/>
      <sz val="10"/>
      <color theme="1"/>
      <name val="Arial"/>
      <family val="2"/>
    </font>
    <font>
      <sz val="8"/>
      <color rgb="FFFF0000"/>
      <name val="Arial"/>
      <family val="2"/>
      <charset val="238"/>
    </font>
    <font>
      <u/>
      <sz val="10"/>
      <name val="Arial"/>
      <family val="2"/>
      <charset val="238"/>
    </font>
    <font>
      <sz val="9"/>
      <color indexed="81"/>
      <name val="Tahoma"/>
      <family val="2"/>
      <charset val="238"/>
    </font>
    <font>
      <b/>
      <sz val="10"/>
      <name val="Arial CE"/>
      <charset val="238"/>
    </font>
    <font>
      <b/>
      <i/>
      <sz val="10"/>
      <name val="Arial CE"/>
    </font>
    <font>
      <b/>
      <sz val="10"/>
      <color indexed="9"/>
      <name val="Arial"/>
      <family val="2"/>
    </font>
    <font>
      <i/>
      <sz val="10"/>
      <color indexed="8"/>
      <name val="Arial"/>
      <family val="2"/>
    </font>
    <font>
      <b/>
      <sz val="9"/>
      <color indexed="81"/>
      <name val="Tahoma"/>
      <family val="2"/>
      <charset val="238"/>
    </font>
    <font>
      <b/>
      <sz val="10"/>
      <color theme="1"/>
      <name val="Calibri"/>
      <family val="2"/>
      <scheme val="minor"/>
    </font>
    <font>
      <b/>
      <i/>
      <sz val="10"/>
      <name val="Arial"/>
      <family val="2"/>
      <charset val="238"/>
    </font>
    <font>
      <b/>
      <sz val="10"/>
      <name val="Calibri"/>
      <family val="2"/>
      <charset val="238"/>
      <scheme val="minor"/>
    </font>
    <font>
      <sz val="12"/>
      <color theme="1"/>
      <name val="Times New Roman"/>
      <family val="1"/>
    </font>
    <font>
      <b/>
      <i/>
      <sz val="10"/>
      <color theme="1"/>
      <name val="Arial"/>
      <family val="2"/>
      <charset val="238"/>
    </font>
    <font>
      <sz val="11"/>
      <name val="Calibri"/>
      <family val="2"/>
      <scheme val="minor"/>
    </font>
    <font>
      <sz val="8"/>
      <color theme="1"/>
      <name val="Arial"/>
      <family val="2"/>
    </font>
    <font>
      <b/>
      <sz val="8"/>
      <color theme="1"/>
      <name val="Arial"/>
      <family val="2"/>
    </font>
    <font>
      <sz val="8"/>
      <name val="Arial"/>
      <family val="2"/>
    </font>
    <font>
      <sz val="12"/>
      <color theme="1"/>
      <name val="Times New Roman"/>
      <family val="1"/>
      <charset val="238"/>
    </font>
    <font>
      <i/>
      <sz val="12"/>
      <color theme="1"/>
      <name val="Times New Roman"/>
      <family val="1"/>
      <charset val="238"/>
    </font>
  </fonts>
  <fills count="5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66CC"/>
        <bgColor indexed="64"/>
      </patternFill>
    </fill>
    <fill>
      <patternFill patternType="solid">
        <fgColor rgb="FFCCFF33"/>
        <bgColor indexed="64"/>
      </patternFill>
    </fill>
    <fill>
      <patternFill patternType="solid">
        <fgColor rgb="FFFFCCFF"/>
        <bgColor indexed="64"/>
      </patternFill>
    </fill>
    <fill>
      <patternFill patternType="solid">
        <fgColor theme="3" tint="0.79998168889431442"/>
        <bgColor indexed="64"/>
      </patternFill>
    </fill>
    <fill>
      <patternFill patternType="solid">
        <fgColor rgb="FFCCFF66"/>
        <bgColor indexed="64"/>
      </patternFill>
    </fill>
    <fill>
      <patternFill patternType="solid">
        <fgColor rgb="FF00B0F0"/>
        <bgColor indexed="64"/>
      </patternFill>
    </fill>
    <fill>
      <patternFill patternType="solid">
        <fgColor indexed="31"/>
        <bgColor indexed="64"/>
      </patternFill>
    </fill>
    <fill>
      <patternFill patternType="solid">
        <fgColor indexed="31"/>
      </patternFill>
    </fill>
    <fill>
      <patternFill patternType="solid">
        <fgColor indexed="27"/>
      </patternFill>
    </fill>
    <fill>
      <patternFill patternType="solid">
        <fgColor indexed="27"/>
        <bgColor indexed="64"/>
      </patternFill>
    </fill>
    <fill>
      <patternFill patternType="solid">
        <fgColor rgb="FF99FF99"/>
        <bgColor indexed="64"/>
      </patternFill>
    </fill>
    <fill>
      <patternFill patternType="solid">
        <fgColor rgb="FFFFFFCC"/>
        <bgColor indexed="64"/>
      </patternFill>
    </fill>
    <fill>
      <patternFill patternType="solid">
        <fgColor rgb="FFFFC69F"/>
        <bgColor indexed="64"/>
      </patternFill>
    </fill>
    <fill>
      <patternFill patternType="solid">
        <fgColor rgb="FF99FF66"/>
        <bgColor indexed="64"/>
      </patternFill>
    </fill>
    <fill>
      <patternFill patternType="solid">
        <fgColor rgb="FFCCCCFF"/>
        <bgColor indexed="64"/>
      </patternFill>
    </fill>
    <fill>
      <patternFill patternType="solid">
        <fgColor rgb="FFE8FFA7"/>
        <bgColor indexed="64"/>
      </patternFill>
    </fill>
    <fill>
      <patternFill patternType="solid">
        <fgColor rgb="FF8BD8FF"/>
        <bgColor indexed="64"/>
      </patternFill>
    </fill>
    <fill>
      <patternFill patternType="solid">
        <fgColor indexed="26"/>
        <bgColor indexed="64"/>
      </patternFill>
    </fill>
    <fill>
      <patternFill patternType="solid">
        <fgColor rgb="FFCC66FF"/>
        <bgColor indexed="64"/>
      </patternFill>
    </fill>
    <fill>
      <patternFill patternType="solid">
        <fgColor rgb="FFFF6699"/>
        <bgColor indexed="64"/>
      </patternFill>
    </fill>
    <fill>
      <patternFill patternType="solid">
        <fgColor indexed="43"/>
        <bgColor indexed="64"/>
      </patternFill>
    </fill>
    <fill>
      <patternFill patternType="solid">
        <fgColor indexed="47"/>
        <bgColor indexed="64"/>
      </patternFill>
    </fill>
    <fill>
      <patternFill patternType="solid">
        <fgColor indexed="51"/>
        <bgColor indexed="64"/>
      </patternFill>
    </fill>
    <fill>
      <patternFill patternType="solid">
        <fgColor theme="6"/>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6" tint="0.39997558519241921"/>
        <bgColor indexed="64"/>
      </patternFill>
    </fill>
  </fills>
  <borders count="10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top/>
      <bottom style="medium">
        <color rgb="FF000000"/>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8"/>
      </right>
      <top style="thin">
        <color indexed="64"/>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medium">
        <color indexed="64"/>
      </right>
      <top style="thin">
        <color indexed="64"/>
      </top>
      <bottom/>
      <diagonal/>
    </border>
  </borders>
  <cellStyleXfs count="35">
    <xf numFmtId="0" fontId="0" fillId="0" borderId="0"/>
    <xf numFmtId="0" fontId="15" fillId="0" borderId="0" applyNumberFormat="0" applyFill="0" applyBorder="0" applyAlignment="0" applyProtection="0"/>
    <xf numFmtId="0" fontId="3" fillId="0" borderId="0" applyNumberFormat="0" applyFill="0" applyBorder="0" applyAlignment="0" applyProtection="0">
      <alignment vertical="top"/>
      <protection locked="0"/>
    </xf>
    <xf numFmtId="0" fontId="25" fillId="0" borderId="0">
      <alignment vertical="center"/>
    </xf>
    <xf numFmtId="0" fontId="26" fillId="3" borderId="53" applyNumberFormat="0" applyFill="0" applyBorder="0" applyAlignment="0" applyProtection="0">
      <alignment horizontal="left"/>
    </xf>
    <xf numFmtId="0" fontId="25" fillId="0" borderId="0">
      <alignment vertical="center"/>
    </xf>
    <xf numFmtId="0" fontId="27" fillId="0" borderId="0" applyNumberFormat="0" applyFill="0" applyBorder="0" applyAlignment="0" applyProtection="0"/>
    <xf numFmtId="3" fontId="25" fillId="11" borderId="13" applyFont="0">
      <alignment horizontal="right" vertical="center"/>
      <protection locked="0"/>
    </xf>
    <xf numFmtId="0" fontId="28" fillId="3" borderId="11" applyFont="0" applyBorder="0">
      <alignment horizontal="center" wrapText="1"/>
    </xf>
    <xf numFmtId="0" fontId="29" fillId="0" borderId="0"/>
    <xf numFmtId="0" fontId="25" fillId="2" borderId="13" applyNumberFormat="0" applyFont="0" applyBorder="0">
      <alignment horizontal="center" vertical="center"/>
    </xf>
    <xf numFmtId="0" fontId="25" fillId="0" borderId="0"/>
    <xf numFmtId="0" fontId="46" fillId="0" borderId="0"/>
    <xf numFmtId="164" fontId="49" fillId="0" borderId="0" applyFont="0" applyFill="0" applyBorder="0" applyAlignment="0" applyProtection="0"/>
    <xf numFmtId="9" fontId="49" fillId="0" borderId="0" applyFont="0" applyFill="0" applyBorder="0" applyAlignment="0" applyProtection="0"/>
    <xf numFmtId="0" fontId="51" fillId="0" borderId="0"/>
    <xf numFmtId="0" fontId="56" fillId="0" borderId="0"/>
    <xf numFmtId="43" fontId="25" fillId="0" borderId="0" applyFont="0" applyFill="0" applyBorder="0" applyAlignment="0" applyProtection="0"/>
    <xf numFmtId="43" fontId="25" fillId="0" borderId="0" applyFont="0" applyFill="0" applyBorder="0" applyAlignment="0" applyProtection="0"/>
    <xf numFmtId="0" fontId="56" fillId="0" borderId="0"/>
    <xf numFmtId="9" fontId="25" fillId="0" borderId="0" applyFont="0" applyFill="0" applyBorder="0" applyAlignment="0" applyProtection="0"/>
    <xf numFmtId="0" fontId="51" fillId="0" borderId="0"/>
    <xf numFmtId="0" fontId="46" fillId="0" borderId="0"/>
    <xf numFmtId="9" fontId="46" fillId="0" borderId="0" applyFont="0" applyFill="0" applyBorder="0" applyAlignment="0" applyProtection="0"/>
    <xf numFmtId="9" fontId="51" fillId="0" borderId="0" applyFont="0" applyFill="0" applyBorder="0" applyAlignment="0" applyProtection="0"/>
    <xf numFmtId="164" fontId="25" fillId="0" borderId="0" applyFont="0" applyFill="0" applyBorder="0" applyAlignment="0" applyProtection="0"/>
    <xf numFmtId="0" fontId="56" fillId="0" borderId="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9" fillId="0" borderId="0" applyFont="0" applyFill="0" applyBorder="0" applyAlignment="0" applyProtection="0"/>
    <xf numFmtId="9" fontId="49" fillId="0" borderId="0" applyFont="0" applyFill="0" applyBorder="0" applyAlignment="0" applyProtection="0"/>
    <xf numFmtId="0" fontId="49" fillId="0" borderId="0"/>
    <xf numFmtId="0" fontId="106" fillId="0" borderId="0"/>
    <xf numFmtId="171" fontId="56" fillId="27" borderId="93"/>
  </cellStyleXfs>
  <cellXfs count="2353">
    <xf numFmtId="0" fontId="0" fillId="0" borderId="0" xfId="0"/>
    <xf numFmtId="0" fontId="65" fillId="0" borderId="30" xfId="0" applyFont="1" applyFill="1" applyBorder="1" applyAlignment="1">
      <alignment horizontal="center" vertical="center" wrapText="1"/>
    </xf>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0"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0" fontId="0" fillId="0" borderId="40" xfId="0" applyBorder="1"/>
    <xf numFmtId="0" fontId="0" fillId="0" borderId="41" xfId="0" applyBorder="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31" xfId="0" applyNumberFormat="1" applyFont="1" applyBorder="1" applyAlignment="1">
      <alignment horizontal="right"/>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7" fillId="0" borderId="0" xfId="0" applyFont="1"/>
    <xf numFmtId="0" fontId="0" fillId="0" borderId="0" xfId="0" applyAlignment="1">
      <alignment horizontal="center" vertical="center"/>
    </xf>
    <xf numFmtId="0" fontId="0" fillId="0" borderId="11" xfId="0" applyBorder="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33" xfId="0" applyNumberFormat="1" applyFont="1" applyBorder="1" applyAlignment="1">
      <alignment horizontal="right"/>
    </xf>
    <xf numFmtId="49" fontId="2" fillId="0" borderId="44" xfId="0" applyNumberFormat="1" applyFont="1" applyBorder="1" applyAlignment="1">
      <alignment wrapText="1"/>
    </xf>
    <xf numFmtId="0" fontId="2" fillId="0" borderId="0" xfId="0" applyFont="1" applyBorder="1" applyAlignment="1">
      <alignment vertical="center"/>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9" fillId="0" borderId="13" xfId="0" applyNumberFormat="1" applyFont="1" applyBorder="1" applyAlignment="1">
      <alignment wrapText="1"/>
    </xf>
    <xf numFmtId="49" fontId="9" fillId="0" borderId="0" xfId="0" applyNumberFormat="1" applyFont="1" applyAlignment="1"/>
    <xf numFmtId="0" fontId="9" fillId="0" borderId="13" xfId="0" applyFont="1" applyBorder="1"/>
    <xf numFmtId="0" fontId="9" fillId="0" borderId="0" xfId="0" applyFont="1" applyAlignment="1">
      <alignment vertical="center" wrapText="1"/>
    </xf>
    <xf numFmtId="0" fontId="10" fillId="0" borderId="0" xfId="0" applyFont="1"/>
    <xf numFmtId="0" fontId="9" fillId="0" borderId="17" xfId="0" applyFont="1" applyBorder="1" applyAlignment="1">
      <alignment vertical="center" wrapText="1"/>
    </xf>
    <xf numFmtId="0" fontId="9" fillId="0" borderId="39" xfId="0" applyFont="1" applyBorder="1" applyAlignment="1">
      <alignment vertical="center" wrapText="1"/>
    </xf>
    <xf numFmtId="0" fontId="9" fillId="0" borderId="31" xfId="0" applyFont="1" applyBorder="1" applyAlignment="1">
      <alignment vertical="center" wrapText="1"/>
    </xf>
    <xf numFmtId="0" fontId="9" fillId="0" borderId="0" xfId="0" applyFont="1" applyAlignment="1">
      <alignment wrapText="1"/>
    </xf>
    <xf numFmtId="49" fontId="9" fillId="0" borderId="17" xfId="0" applyNumberFormat="1" applyFont="1" applyBorder="1" applyAlignment="1">
      <alignment wrapText="1"/>
    </xf>
    <xf numFmtId="49" fontId="9" fillId="0" borderId="39" xfId="0" applyNumberFormat="1" applyFont="1" applyBorder="1" applyAlignment="1">
      <alignment wrapText="1"/>
    </xf>
    <xf numFmtId="49" fontId="9" fillId="0" borderId="15" xfId="0" applyNumberFormat="1" applyFont="1" applyBorder="1" applyAlignment="1">
      <alignment vertical="center" wrapText="1"/>
    </xf>
    <xf numFmtId="0" fontId="9" fillId="0" borderId="17" xfId="0" applyNumberFormat="1" applyFont="1" applyBorder="1" applyAlignment="1">
      <alignment horizontal="left" vertical="center" wrapText="1"/>
    </xf>
    <xf numFmtId="2" fontId="9" fillId="0" borderId="17" xfId="0" applyNumberFormat="1" applyFont="1" applyBorder="1" applyAlignment="1">
      <alignment horizontal="left" vertical="center" wrapText="1"/>
    </xf>
    <xf numFmtId="0" fontId="9" fillId="0" borderId="39" xfId="0" applyNumberFormat="1" applyFont="1" applyBorder="1" applyAlignment="1">
      <alignment horizontal="left" vertical="center" wrapText="1"/>
    </xf>
    <xf numFmtId="0" fontId="0" fillId="0" borderId="0" xfId="0" applyAlignment="1">
      <alignment wrapText="1"/>
    </xf>
    <xf numFmtId="1" fontId="9" fillId="0" borderId="17" xfId="0" applyNumberFormat="1" applyFont="1" applyBorder="1" applyAlignment="1">
      <alignment horizontal="left" vertical="center" wrapText="1"/>
    </xf>
    <xf numFmtId="0" fontId="9" fillId="0" borderId="17" xfId="0" applyNumberFormat="1" applyFont="1" applyBorder="1" applyAlignment="1">
      <alignment horizontal="left" wrapText="1"/>
    </xf>
    <xf numFmtId="1" fontId="9" fillId="0" borderId="17" xfId="0" applyNumberFormat="1" applyFont="1" applyBorder="1" applyAlignment="1">
      <alignment horizontal="left" wrapText="1"/>
    </xf>
    <xf numFmtId="49" fontId="9" fillId="0" borderId="13" xfId="0" applyNumberFormat="1" applyFont="1" applyBorder="1" applyAlignment="1">
      <alignment vertical="center" wrapText="1"/>
    </xf>
    <xf numFmtId="49" fontId="9" fillId="0" borderId="17" xfId="0" applyNumberFormat="1" applyFont="1" applyBorder="1" applyAlignment="1">
      <alignment vertical="center" wrapText="1"/>
    </xf>
    <xf numFmtId="0" fontId="9" fillId="0" borderId="16" xfId="0" applyFont="1" applyBorder="1" applyAlignment="1">
      <alignment vertical="center" wrapText="1"/>
    </xf>
    <xf numFmtId="0" fontId="12" fillId="0" borderId="0" xfId="0" applyFont="1" applyBorder="1"/>
    <xf numFmtId="49" fontId="3" fillId="0" borderId="0" xfId="2" applyNumberFormat="1" applyFill="1" applyBorder="1" applyAlignment="1" applyProtection="1">
      <alignment vertical="center" wrapText="1"/>
    </xf>
    <xf numFmtId="49" fontId="9"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9" fontId="2" fillId="4" borderId="24" xfId="0" applyNumberFormat="1" applyFont="1" applyFill="1" applyBorder="1" applyAlignment="1">
      <alignment horizontal="center" vertical="center" wrapText="1"/>
    </xf>
    <xf numFmtId="0" fontId="13" fillId="0" borderId="72" xfId="0" applyFont="1" applyFill="1" applyBorder="1" applyAlignment="1">
      <alignment vertical="center" wrapText="1"/>
    </xf>
    <xf numFmtId="0" fontId="4" fillId="0" borderId="72" xfId="0" applyFont="1" applyFill="1" applyBorder="1" applyAlignment="1">
      <alignment vertical="center" wrapText="1"/>
    </xf>
    <xf numFmtId="0" fontId="9" fillId="0" borderId="0" xfId="0" applyFont="1"/>
    <xf numFmtId="0" fontId="9" fillId="0" borderId="0" xfId="0" applyFont="1" applyFill="1" applyAlignment="1">
      <alignment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9" fillId="0" borderId="15" xfId="0" applyNumberFormat="1" applyFont="1" applyBorder="1" applyAlignment="1">
      <alignment wrapText="1"/>
    </xf>
    <xf numFmtId="0" fontId="9" fillId="0" borderId="40" xfId="0" applyFont="1" applyFill="1" applyBorder="1" applyAlignment="1">
      <alignment vertical="center" wrapText="1"/>
    </xf>
    <xf numFmtId="49" fontId="9" fillId="0" borderId="17" xfId="0" applyNumberFormat="1" applyFont="1" applyFill="1" applyBorder="1" applyAlignment="1">
      <alignment wrapText="1"/>
    </xf>
    <xf numFmtId="0" fontId="9" fillId="0" borderId="0" xfId="0" applyFont="1" applyFill="1"/>
    <xf numFmtId="0" fontId="2" fillId="0" borderId="0" xfId="0" applyFont="1" applyFill="1" applyAlignment="1">
      <alignment wrapText="1"/>
    </xf>
    <xf numFmtId="0" fontId="9" fillId="0" borderId="0" xfId="0" applyFont="1" applyAlignment="1">
      <alignment vertical="center"/>
    </xf>
    <xf numFmtId="0" fontId="0" fillId="0" borderId="0" xfId="0" applyAlignment="1">
      <alignment vertical="center" wrapText="1"/>
    </xf>
    <xf numFmtId="0" fontId="9" fillId="0" borderId="13" xfId="0" applyFont="1" applyBorder="1" applyAlignment="1">
      <alignment vertical="center"/>
    </xf>
    <xf numFmtId="0" fontId="9" fillId="0" borderId="13" xfId="0" applyFont="1" applyBorder="1" applyAlignment="1">
      <alignment wrapText="1"/>
    </xf>
    <xf numFmtId="0" fontId="9" fillId="0" borderId="31" xfId="0" applyFont="1" applyBorder="1"/>
    <xf numFmtId="0" fontId="9" fillId="0" borderId="58" xfId="0" applyFont="1" applyBorder="1"/>
    <xf numFmtId="0" fontId="9" fillId="0" borderId="0" xfId="0" applyFont="1" applyBorder="1"/>
    <xf numFmtId="0" fontId="9" fillId="0" borderId="27" xfId="0" applyFont="1" applyBorder="1"/>
    <xf numFmtId="0" fontId="9" fillId="0" borderId="23" xfId="0" applyFont="1" applyBorder="1"/>
    <xf numFmtId="0" fontId="9" fillId="0" borderId="25" xfId="0" applyFont="1" applyBorder="1"/>
    <xf numFmtId="0" fontId="9" fillId="0" borderId="12" xfId="0" applyFont="1" applyBorder="1"/>
    <xf numFmtId="0" fontId="9" fillId="0" borderId="13" xfId="0" applyFont="1" applyBorder="1" applyAlignment="1"/>
    <xf numFmtId="0" fontId="9" fillId="0" borderId="31" xfId="0" applyFont="1" applyBorder="1" applyAlignment="1">
      <alignment vertical="center"/>
    </xf>
    <xf numFmtId="0" fontId="9" fillId="0" borderId="31" xfId="0" applyFont="1" applyBorder="1" applyAlignment="1"/>
    <xf numFmtId="0" fontId="9" fillId="0" borderId="41" xfId="0" applyFont="1" applyBorder="1" applyAlignment="1">
      <alignment vertical="center"/>
    </xf>
    <xf numFmtId="0" fontId="9" fillId="0" borderId="41" xfId="0" applyFont="1" applyBorder="1" applyAlignment="1"/>
    <xf numFmtId="0" fontId="9" fillId="0" borderId="11" xfId="0" applyFont="1" applyBorder="1" applyAlignment="1">
      <alignment horizontal="center" vertical="center" wrapText="1"/>
    </xf>
    <xf numFmtId="0" fontId="9" fillId="0" borderId="11" xfId="0" applyFont="1" applyBorder="1"/>
    <xf numFmtId="0" fontId="9" fillId="0" borderId="11" xfId="0" applyFont="1" applyBorder="1" applyAlignment="1">
      <alignment wrapText="1"/>
    </xf>
    <xf numFmtId="0" fontId="9" fillId="0" borderId="33" xfId="0" applyFont="1" applyBorder="1"/>
    <xf numFmtId="0" fontId="20" fillId="0" borderId="22" xfId="0" applyFont="1" applyFill="1" applyBorder="1" applyAlignment="1">
      <alignment vertical="center" wrapText="1"/>
    </xf>
    <xf numFmtId="0" fontId="20" fillId="0" borderId="72" xfId="0" applyFont="1" applyFill="1" applyBorder="1" applyAlignment="1">
      <alignment vertical="center" wrapText="1"/>
    </xf>
    <xf numFmtId="0" fontId="9" fillId="0" borderId="73" xfId="0" applyFont="1" applyFill="1" applyBorder="1" applyAlignment="1">
      <alignment vertical="center" wrapText="1"/>
    </xf>
    <xf numFmtId="0" fontId="9" fillId="0" borderId="45" xfId="0" applyFont="1" applyFill="1" applyBorder="1" applyAlignment="1">
      <alignment vertical="center" wrapText="1"/>
    </xf>
    <xf numFmtId="0" fontId="9" fillId="0" borderId="71" xfId="0" applyFont="1" applyFill="1" applyBorder="1" applyAlignment="1">
      <alignment vertical="center" wrapText="1"/>
    </xf>
    <xf numFmtId="0" fontId="9" fillId="0" borderId="15" xfId="0" applyFont="1" applyFill="1" applyBorder="1" applyAlignment="1">
      <alignment vertical="center" wrapText="1"/>
    </xf>
    <xf numFmtId="0" fontId="9" fillId="0" borderId="70" xfId="0" applyFont="1" applyFill="1" applyBorder="1" applyAlignment="1">
      <alignment vertical="center" wrapText="1"/>
    </xf>
    <xf numFmtId="0" fontId="9" fillId="0" borderId="16" xfId="0" applyFont="1" applyFill="1" applyBorder="1" applyAlignment="1">
      <alignment vertical="center" wrapText="1"/>
    </xf>
    <xf numFmtId="49" fontId="9" fillId="0" borderId="22" xfId="0" applyNumberFormat="1" applyFont="1" applyFill="1" applyBorder="1" applyAlignment="1">
      <alignment wrapText="1"/>
    </xf>
    <xf numFmtId="49" fontId="9" fillId="0" borderId="72" xfId="0" applyNumberFormat="1" applyFont="1" applyFill="1" applyBorder="1" applyAlignment="1">
      <alignment wrapText="1"/>
    </xf>
    <xf numFmtId="49" fontId="9" fillId="0" borderId="64" xfId="0" applyNumberFormat="1" applyFont="1" applyFill="1" applyBorder="1" applyAlignment="1">
      <alignment wrapText="1"/>
    </xf>
    <xf numFmtId="49" fontId="9" fillId="0" borderId="41" xfId="0" applyNumberFormat="1" applyFont="1" applyFill="1" applyBorder="1" applyAlignment="1">
      <alignment wrapText="1"/>
    </xf>
    <xf numFmtId="49" fontId="9" fillId="0" borderId="47" xfId="0" applyNumberFormat="1" applyFont="1" applyFill="1" applyBorder="1" applyAlignment="1">
      <alignment wrapText="1"/>
    </xf>
    <xf numFmtId="49" fontId="9" fillId="0" borderId="13" xfId="0" applyNumberFormat="1" applyFont="1" applyFill="1" applyBorder="1" applyAlignment="1">
      <alignment wrapText="1"/>
    </xf>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8" xfId="0" applyNumberFormat="1" applyFont="1" applyBorder="1" applyAlignment="1">
      <alignment horizontal="right"/>
    </xf>
    <xf numFmtId="0" fontId="9" fillId="0" borderId="17" xfId="0" applyFont="1" applyBorder="1"/>
    <xf numFmtId="0" fontId="9" fillId="0" borderId="39" xfId="0" applyFont="1" applyBorder="1"/>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25" xfId="0" applyFont="1" applyBorder="1" applyAlignment="1"/>
    <xf numFmtId="0" fontId="2" fillId="0" borderId="12"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9" fillId="0" borderId="9" xfId="0" applyFont="1" applyBorder="1" applyAlignment="1"/>
    <xf numFmtId="0" fontId="9" fillId="0" borderId="10" xfId="0" applyFont="1" applyBorder="1" applyAlignment="1"/>
    <xf numFmtId="0" fontId="9" fillId="0" borderId="50" xfId="0" applyFont="1" applyBorder="1" applyAlignment="1"/>
    <xf numFmtId="0" fontId="9" fillId="0" borderId="58" xfId="0" applyFont="1" applyBorder="1" applyAlignment="1"/>
    <xf numFmtId="0" fontId="9" fillId="0" borderId="0" xfId="0" applyFont="1" applyBorder="1" applyAlignment="1"/>
    <xf numFmtId="0" fontId="9" fillId="0" borderId="63" xfId="0" applyFont="1" applyBorder="1" applyAlignment="1"/>
    <xf numFmtId="0" fontId="9" fillId="0" borderId="27" xfId="0" applyFont="1" applyBorder="1" applyAlignment="1"/>
    <xf numFmtId="0" fontId="9" fillId="0" borderId="23" xfId="0" applyFont="1" applyBorder="1" applyAlignment="1"/>
    <xf numFmtId="0" fontId="9" fillId="0" borderId="62" xfId="0" applyFont="1" applyBorder="1" applyAlignment="1"/>
    <xf numFmtId="0" fontId="9" fillId="0" borderId="6" xfId="0" applyFont="1" applyBorder="1" applyAlignment="1"/>
    <xf numFmtId="0" fontId="9" fillId="0" borderId="2" xfId="0" applyFont="1" applyBorder="1" applyAlignment="1"/>
    <xf numFmtId="0" fontId="9" fillId="0" borderId="47" xfId="0" applyFont="1" applyBorder="1" applyAlignment="1"/>
    <xf numFmtId="0" fontId="9" fillId="0" borderId="53" xfId="0" applyFont="1" applyBorder="1" applyAlignment="1"/>
    <xf numFmtId="0" fontId="9" fillId="0" borderId="1" xfId="0" applyFont="1" applyBorder="1" applyAlignment="1"/>
    <xf numFmtId="0" fontId="9" fillId="0" borderId="64" xfId="0" applyFont="1" applyBorder="1" applyAlignment="1"/>
    <xf numFmtId="0" fontId="9" fillId="0" borderId="44" xfId="0" applyFont="1" applyBorder="1" applyAlignment="1"/>
    <xf numFmtId="0" fontId="9" fillId="0" borderId="5" xfId="0" applyFont="1" applyBorder="1" applyAlignment="1"/>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9" fillId="0" borderId="6" xfId="0" applyFont="1" applyBorder="1" applyAlignment="1">
      <alignment vertical="center"/>
    </xf>
    <xf numFmtId="0" fontId="9" fillId="0" borderId="2" xfId="0" applyFont="1" applyBorder="1" applyAlignment="1">
      <alignment vertical="center"/>
    </xf>
    <xf numFmtId="0" fontId="9" fillId="0" borderId="47" xfId="0" applyFont="1" applyBorder="1" applyAlignment="1">
      <alignment vertical="center"/>
    </xf>
    <xf numFmtId="0" fontId="9" fillId="0" borderId="9" xfId="0" applyFont="1" applyBorder="1" applyAlignment="1">
      <alignment vertical="center"/>
    </xf>
    <xf numFmtId="0" fontId="9" fillId="0" borderId="10" xfId="0" applyFont="1" applyBorder="1" applyAlignment="1">
      <alignment vertical="center"/>
    </xf>
    <xf numFmtId="0" fontId="9" fillId="0" borderId="50" xfId="0" applyFont="1" applyBorder="1" applyAlignment="1">
      <alignment vertical="center"/>
    </xf>
    <xf numFmtId="0" fontId="9" fillId="0" borderId="0" xfId="0" applyFont="1" applyBorder="1" applyAlignment="1">
      <alignment vertical="center"/>
    </xf>
    <xf numFmtId="0" fontId="9" fillId="0" borderId="63" xfId="0" applyFont="1" applyBorder="1" applyAlignment="1">
      <alignment vertical="center"/>
    </xf>
    <xf numFmtId="0" fontId="9" fillId="0" borderId="58" xfId="0" applyFont="1" applyBorder="1" applyAlignment="1">
      <alignment vertical="center"/>
    </xf>
    <xf numFmtId="0" fontId="9" fillId="0" borderId="27" xfId="0" applyFont="1" applyBorder="1" applyAlignment="1">
      <alignment vertical="center"/>
    </xf>
    <xf numFmtId="0" fontId="9" fillId="0" borderId="23" xfId="0" applyFont="1" applyBorder="1" applyAlignment="1">
      <alignment vertical="center"/>
    </xf>
    <xf numFmtId="0" fontId="9"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9" fillId="0" borderId="30"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9" fillId="0" borderId="7" xfId="0" applyFont="1" applyBorder="1" applyAlignment="1">
      <alignment vertical="center"/>
    </xf>
    <xf numFmtId="0" fontId="9" fillId="0" borderId="3" xfId="0" applyFont="1" applyBorder="1" applyAlignment="1">
      <alignment vertical="center"/>
    </xf>
    <xf numFmtId="0" fontId="9" fillId="0" borderId="48" xfId="0" applyFont="1" applyBorder="1" applyAlignment="1">
      <alignment vertical="center"/>
    </xf>
    <xf numFmtId="0" fontId="9" fillId="0" borderId="7" xfId="0" applyFont="1" applyBorder="1" applyAlignment="1"/>
    <xf numFmtId="0" fontId="9" fillId="0" borderId="3" xfId="0" applyFont="1" applyBorder="1" applyAlignment="1"/>
    <xf numFmtId="0" fontId="9" fillId="0" borderId="48" xfId="0" applyFont="1" applyBorder="1" applyAlignment="1"/>
    <xf numFmtId="0" fontId="9" fillId="0" borderId="26"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9" fillId="7" borderId="15" xfId="0" applyNumberFormat="1" applyFont="1" applyFill="1" applyBorder="1" applyAlignment="1">
      <alignment horizontal="left" vertical="center" wrapText="1"/>
    </xf>
    <xf numFmtId="49" fontId="9" fillId="0" borderId="15" xfId="0" applyNumberFormat="1" applyFont="1" applyFill="1" applyBorder="1" applyAlignment="1">
      <alignment horizontal="left" vertical="center" wrapText="1"/>
    </xf>
    <xf numFmtId="0" fontId="9" fillId="7" borderId="71" xfId="0" applyFont="1" applyFill="1" applyBorder="1" applyAlignment="1">
      <alignment horizontal="left" vertical="center" wrapText="1"/>
    </xf>
    <xf numFmtId="49" fontId="9" fillId="0" borderId="39" xfId="0" applyNumberFormat="1" applyFont="1" applyBorder="1" applyAlignment="1">
      <alignment vertical="center" wrapText="1"/>
    </xf>
    <xf numFmtId="0" fontId="20" fillId="0" borderId="4" xfId="0" applyFont="1" applyFill="1" applyBorder="1" applyAlignment="1">
      <alignment vertical="center" wrapText="1"/>
    </xf>
    <xf numFmtId="0" fontId="9" fillId="0" borderId="46" xfId="0" applyFont="1" applyFill="1" applyBorder="1" applyAlignment="1">
      <alignment vertical="center" wrapText="1"/>
    </xf>
    <xf numFmtId="0" fontId="9" fillId="0" borderId="11" xfId="0" applyFont="1" applyFill="1" applyBorder="1" applyAlignment="1">
      <alignment vertical="center" wrapText="1"/>
    </xf>
    <xf numFmtId="0" fontId="9" fillId="0" borderId="33" xfId="0" applyFont="1" applyFill="1" applyBorder="1" applyAlignment="1">
      <alignment vertical="center" wrapText="1"/>
    </xf>
    <xf numFmtId="49" fontId="9" fillId="0" borderId="4" xfId="0" applyNumberFormat="1" applyFont="1" applyFill="1" applyBorder="1" applyAlignment="1">
      <alignment wrapText="1"/>
    </xf>
    <xf numFmtId="49" fontId="9" fillId="0" borderId="46" xfId="0" applyNumberFormat="1" applyFont="1" applyFill="1" applyBorder="1" applyAlignment="1">
      <alignment wrapText="1"/>
    </xf>
    <xf numFmtId="49" fontId="9" fillId="0" borderId="11" xfId="0" applyNumberFormat="1" applyFont="1" applyFill="1" applyBorder="1" applyAlignment="1">
      <alignment wrapText="1"/>
    </xf>
    <xf numFmtId="0" fontId="9" fillId="0" borderId="76" xfId="0" applyFont="1" applyFill="1" applyBorder="1" applyAlignment="1">
      <alignment vertical="center" wrapText="1"/>
    </xf>
    <xf numFmtId="0" fontId="9" fillId="0" borderId="77" xfId="0" applyFont="1" applyFill="1" applyBorder="1" applyAlignment="1">
      <alignment vertical="center" wrapText="1"/>
    </xf>
    <xf numFmtId="0" fontId="9" fillId="0" borderId="78" xfId="0" applyFont="1" applyFill="1" applyBorder="1" applyAlignment="1">
      <alignment vertical="center" wrapText="1"/>
    </xf>
    <xf numFmtId="49" fontId="9" fillId="0" borderId="40" xfId="0" applyNumberFormat="1" applyFont="1" applyFill="1" applyBorder="1" applyAlignment="1">
      <alignment wrapText="1"/>
    </xf>
    <xf numFmtId="49" fontId="9" fillId="0" borderId="45" xfId="0" applyNumberFormat="1" applyFont="1" applyFill="1" applyBorder="1" applyAlignment="1">
      <alignment wrapText="1"/>
    </xf>
    <xf numFmtId="49" fontId="9" fillId="0" borderId="15" xfId="0" applyNumberFormat="1" applyFont="1" applyFill="1" applyBorder="1" applyAlignment="1">
      <alignment wrapText="1"/>
    </xf>
    <xf numFmtId="0" fontId="4" fillId="3" borderId="44" xfId="5" applyFont="1" applyFill="1" applyBorder="1" applyAlignment="1" applyProtection="1">
      <alignment vertical="center"/>
    </xf>
    <xf numFmtId="0" fontId="4" fillId="3" borderId="63" xfId="5" applyFont="1" applyFill="1" applyBorder="1" applyAlignment="1" applyProtection="1">
      <alignment vertical="center"/>
    </xf>
    <xf numFmtId="0" fontId="4" fillId="3" borderId="63" xfId="3" applyFont="1" applyFill="1" applyBorder="1">
      <alignment vertical="center"/>
    </xf>
    <xf numFmtId="0" fontId="4" fillId="3" borderId="13" xfId="5" applyFont="1" applyFill="1" applyBorder="1" applyAlignment="1">
      <alignment horizontal="left" vertical="center" wrapText="1" indent="2"/>
    </xf>
    <xf numFmtId="0" fontId="4" fillId="0" borderId="13" xfId="5" applyFont="1" applyFill="1" applyBorder="1" applyAlignment="1">
      <alignment horizontal="left" vertical="center" wrapText="1" indent="2"/>
    </xf>
    <xf numFmtId="0" fontId="19" fillId="5" borderId="10" xfId="5" applyFont="1" applyFill="1" applyBorder="1" applyAlignment="1">
      <alignment horizontal="left" vertical="center" wrapText="1" indent="1"/>
    </xf>
    <xf numFmtId="0" fontId="19" fillId="5" borderId="0" xfId="5" applyFont="1" applyFill="1" applyBorder="1" applyAlignment="1">
      <alignment horizontal="left" vertical="center" wrapText="1" indent="1"/>
    </xf>
    <xf numFmtId="0" fontId="4" fillId="5" borderId="10" xfId="5" applyFont="1" applyFill="1" applyBorder="1" applyAlignment="1">
      <alignment horizontal="left" vertical="center" wrapText="1" indent="1"/>
    </xf>
    <xf numFmtId="0" fontId="15" fillId="0" borderId="0" xfId="5" applyFont="1" applyFill="1" applyBorder="1" applyAlignment="1" applyProtection="1">
      <alignment vertical="center"/>
    </xf>
    <xf numFmtId="0" fontId="4" fillId="5" borderId="42" xfId="3" applyFont="1" applyFill="1" applyBorder="1">
      <alignment vertical="center"/>
    </xf>
    <xf numFmtId="0" fontId="4" fillId="5" borderId="0" xfId="5" applyFont="1" applyFill="1" applyBorder="1" applyAlignment="1">
      <alignment horizontal="left" vertical="center" wrapText="1" indent="1"/>
    </xf>
    <xf numFmtId="0" fontId="4" fillId="5" borderId="0" xfId="3" applyFont="1" applyFill="1" applyBorder="1">
      <alignment vertical="center"/>
    </xf>
    <xf numFmtId="0" fontId="4" fillId="3" borderId="53" xfId="3" applyFont="1" applyFill="1" applyBorder="1">
      <alignment vertical="center"/>
    </xf>
    <xf numFmtId="0" fontId="4" fillId="3" borderId="0" xfId="3" applyFont="1" applyFill="1" applyBorder="1" applyAlignment="1">
      <alignment horizontal="left" vertical="center" wrapText="1" indent="1"/>
    </xf>
    <xf numFmtId="0" fontId="4" fillId="3" borderId="0" xfId="3" applyFont="1" applyFill="1" applyBorder="1">
      <alignment vertical="center"/>
    </xf>
    <xf numFmtId="0" fontId="4" fillId="3" borderId="42" xfId="3" applyFont="1" applyFill="1" applyBorder="1">
      <alignment vertical="center"/>
    </xf>
    <xf numFmtId="0" fontId="4" fillId="3" borderId="2" xfId="5" applyFont="1" applyFill="1" applyBorder="1" applyAlignment="1">
      <alignment horizontal="left" vertical="center" wrapText="1" indent="2"/>
    </xf>
    <xf numFmtId="0" fontId="4" fillId="0" borderId="2" xfId="5" applyFont="1" applyFill="1" applyBorder="1" applyAlignment="1">
      <alignment horizontal="left" vertical="center" wrapText="1" indent="2"/>
    </xf>
    <xf numFmtId="0" fontId="4" fillId="3" borderId="58" xfId="3" applyFont="1" applyFill="1" applyBorder="1" applyAlignment="1">
      <alignment horizontal="left" vertical="center" indent="1"/>
    </xf>
    <xf numFmtId="0" fontId="4" fillId="5" borderId="2" xfId="5" applyFont="1" applyFill="1" applyBorder="1" applyAlignment="1">
      <alignment horizontal="left" vertical="center" wrapText="1" indent="2"/>
    </xf>
    <xf numFmtId="0" fontId="15" fillId="3" borderId="58" xfId="6" applyFont="1" applyFill="1" applyBorder="1" applyAlignment="1">
      <alignment horizontal="left" vertical="center" indent="1"/>
    </xf>
    <xf numFmtId="0" fontId="15" fillId="3" borderId="1" xfId="6" applyFont="1" applyFill="1" applyBorder="1" applyAlignment="1">
      <alignment horizontal="left" vertical="center"/>
    </xf>
    <xf numFmtId="0" fontId="15" fillId="3" borderId="73" xfId="6" applyFont="1" applyFill="1" applyBorder="1" applyAlignment="1">
      <alignment horizontal="left" vertical="center"/>
    </xf>
    <xf numFmtId="0" fontId="15" fillId="3" borderId="50" xfId="6" applyFont="1" applyFill="1" applyBorder="1" applyAlignment="1">
      <alignment vertical="center"/>
    </xf>
    <xf numFmtId="0" fontId="4" fillId="3" borderId="58" xfId="5" applyFont="1" applyFill="1" applyBorder="1" applyAlignment="1">
      <alignment horizontal="left" vertical="center" indent="1"/>
    </xf>
    <xf numFmtId="0" fontId="4" fillId="3" borderId="53" xfId="5" applyFont="1" applyFill="1" applyBorder="1" applyAlignment="1">
      <alignment vertical="center"/>
    </xf>
    <xf numFmtId="0" fontId="15" fillId="10" borderId="13" xfId="5" quotePrefix="1" applyFont="1" applyFill="1" applyBorder="1" applyAlignment="1">
      <alignment horizontal="center" vertical="center"/>
    </xf>
    <xf numFmtId="0" fontId="15" fillId="10" borderId="19" xfId="5" applyFont="1" applyFill="1" applyBorder="1" applyAlignment="1">
      <alignment horizontal="left" vertical="center" wrapText="1" indent="1"/>
    </xf>
    <xf numFmtId="0" fontId="4" fillId="3" borderId="13" xfId="5" quotePrefix="1" applyFont="1" applyFill="1" applyBorder="1" applyAlignment="1">
      <alignment horizontal="center" vertical="center"/>
    </xf>
    <xf numFmtId="0" fontId="4" fillId="5" borderId="10" xfId="5" quotePrefix="1" applyFont="1" applyFill="1" applyBorder="1" applyAlignment="1">
      <alignment horizontal="right" vertical="center"/>
    </xf>
    <xf numFmtId="3" fontId="4" fillId="5" borderId="10" xfId="7" applyFont="1" applyFill="1" applyBorder="1" applyAlignment="1">
      <alignment horizontal="center" vertical="center"/>
      <protection locked="0"/>
    </xf>
    <xf numFmtId="3" fontId="4" fillId="5" borderId="0" xfId="7" applyFont="1" applyFill="1" applyBorder="1" applyAlignment="1">
      <alignment horizontal="center" vertical="center"/>
      <protection locked="0"/>
    </xf>
    <xf numFmtId="3" fontId="4" fillId="5" borderId="42" xfId="7" applyFont="1" applyFill="1" applyBorder="1" applyAlignment="1">
      <alignment horizontal="center" vertical="center"/>
      <protection locked="0"/>
    </xf>
    <xf numFmtId="0" fontId="4" fillId="5" borderId="0" xfId="5" quotePrefix="1" applyFont="1" applyFill="1" applyBorder="1" applyAlignment="1">
      <alignment horizontal="right" vertical="center"/>
    </xf>
    <xf numFmtId="0" fontId="15" fillId="3" borderId="0" xfId="6" applyFont="1" applyFill="1" applyBorder="1" applyAlignment="1">
      <alignment horizontal="left" vertical="center"/>
    </xf>
    <xf numFmtId="0" fontId="15" fillId="3" borderId="42" xfId="6" applyFont="1" applyFill="1" applyBorder="1" applyAlignment="1">
      <alignment horizontal="left" vertical="center"/>
    </xf>
    <xf numFmtId="0" fontId="4" fillId="5" borderId="44" xfId="5" quotePrefix="1" applyFont="1" applyFill="1" applyBorder="1" applyAlignment="1">
      <alignment horizontal="right" vertical="center"/>
    </xf>
    <xf numFmtId="0" fontId="4" fillId="5" borderId="53" xfId="5" quotePrefix="1" applyFont="1" applyFill="1" applyBorder="1" applyAlignment="1">
      <alignment horizontal="right" vertical="center"/>
    </xf>
    <xf numFmtId="0" fontId="4" fillId="5" borderId="58" xfId="5" applyFont="1" applyFill="1" applyBorder="1" applyAlignment="1">
      <alignment horizontal="left" vertical="center" indent="1"/>
    </xf>
    <xf numFmtId="0" fontId="15" fillId="10" borderId="44" xfId="5" applyFont="1" applyFill="1" applyBorder="1" applyAlignment="1">
      <alignment horizontal="left" vertical="center" wrapText="1" indent="1"/>
    </xf>
    <xf numFmtId="0" fontId="15" fillId="10" borderId="11" xfId="5" applyFont="1" applyFill="1" applyBorder="1" applyAlignment="1">
      <alignment horizontal="left" vertical="center" wrapText="1" indent="1"/>
    </xf>
    <xf numFmtId="0" fontId="4" fillId="3" borderId="0" xfId="3" applyFont="1" applyFill="1" applyBorder="1" applyAlignment="1">
      <alignment vertical="center"/>
    </xf>
    <xf numFmtId="0" fontId="9" fillId="3" borderId="44" xfId="5" applyFont="1" applyFill="1" applyBorder="1" applyAlignment="1" applyProtection="1">
      <alignment vertical="center"/>
    </xf>
    <xf numFmtId="0" fontId="9" fillId="3" borderId="53" xfId="5" applyFont="1" applyFill="1" applyBorder="1" applyAlignment="1" applyProtection="1">
      <alignment vertical="center"/>
    </xf>
    <xf numFmtId="0" fontId="9" fillId="3" borderId="0" xfId="3" applyFont="1" applyFill="1" applyBorder="1">
      <alignment vertical="center"/>
    </xf>
    <xf numFmtId="0" fontId="9" fillId="3" borderId="0" xfId="3" applyFont="1" applyFill="1" applyBorder="1" applyAlignment="1">
      <alignment vertical="center" wrapText="1"/>
    </xf>
    <xf numFmtId="0" fontId="9" fillId="3" borderId="0" xfId="3" applyFont="1" applyFill="1" applyBorder="1" applyAlignment="1">
      <alignment horizontal="left" vertical="center" indent="1"/>
    </xf>
    <xf numFmtId="0" fontId="9" fillId="3" borderId="42" xfId="3" applyFont="1" applyFill="1" applyBorder="1">
      <alignment vertical="center"/>
    </xf>
    <xf numFmtId="0" fontId="4" fillId="3" borderId="44" xfId="3" applyFont="1" applyFill="1" applyBorder="1">
      <alignment vertical="center"/>
    </xf>
    <xf numFmtId="0" fontId="4" fillId="3" borderId="10" xfId="3" applyFont="1" applyFill="1" applyBorder="1">
      <alignment vertical="center"/>
    </xf>
    <xf numFmtId="0" fontId="4" fillId="5" borderId="10" xfId="3" applyFont="1" applyFill="1" applyBorder="1">
      <alignment vertical="center"/>
    </xf>
    <xf numFmtId="0" fontId="4" fillId="5" borderId="50" xfId="3" applyFont="1" applyFill="1" applyBorder="1">
      <alignment vertical="center"/>
    </xf>
    <xf numFmtId="0" fontId="4" fillId="5" borderId="63" xfId="3" applyFont="1" applyFill="1" applyBorder="1">
      <alignment vertical="center"/>
    </xf>
    <xf numFmtId="0" fontId="4" fillId="3" borderId="46" xfId="3" applyFont="1" applyFill="1" applyBorder="1">
      <alignment vertical="center"/>
    </xf>
    <xf numFmtId="0" fontId="4" fillId="3" borderId="1" xfId="3" applyFont="1" applyFill="1" applyBorder="1">
      <alignment vertical="center"/>
    </xf>
    <xf numFmtId="0" fontId="4" fillId="3" borderId="64" xfId="3" applyFont="1" applyFill="1" applyBorder="1">
      <alignment vertical="center"/>
    </xf>
    <xf numFmtId="0" fontId="4" fillId="3" borderId="23" xfId="3" applyFont="1" applyFill="1" applyBorder="1">
      <alignment vertical="center"/>
    </xf>
    <xf numFmtId="0" fontId="4" fillId="3" borderId="35" xfId="3" applyFont="1" applyFill="1" applyBorder="1">
      <alignment vertical="center"/>
    </xf>
    <xf numFmtId="0" fontId="15" fillId="3" borderId="0" xfId="4" applyFont="1" applyFill="1" applyBorder="1" applyAlignment="1">
      <alignment vertical="center" wrapText="1"/>
    </xf>
    <xf numFmtId="0" fontId="15" fillId="3" borderId="0" xfId="4" applyFont="1" applyFill="1" applyBorder="1" applyAlignment="1">
      <alignment vertical="center"/>
    </xf>
    <xf numFmtId="0" fontId="13" fillId="3" borderId="0" xfId="4" applyFont="1" applyFill="1" applyBorder="1" applyAlignment="1">
      <alignment vertical="center"/>
    </xf>
    <xf numFmtId="0" fontId="13" fillId="3" borderId="10" xfId="6" applyFont="1" applyFill="1" applyBorder="1" applyAlignment="1">
      <alignment vertical="center" wrapText="1"/>
    </xf>
    <xf numFmtId="0" fontId="13" fillId="3" borderId="0" xfId="6" applyFont="1" applyFill="1" applyBorder="1" applyAlignment="1">
      <alignment vertical="center" wrapText="1"/>
    </xf>
    <xf numFmtId="0" fontId="13" fillId="10" borderId="13" xfId="5" quotePrefix="1" applyFont="1" applyFill="1" applyBorder="1" applyAlignment="1">
      <alignment horizontal="center" vertical="center"/>
    </xf>
    <xf numFmtId="0" fontId="13" fillId="10" borderId="11" xfId="5" applyFont="1" applyFill="1" applyBorder="1" applyAlignment="1">
      <alignment horizontal="left" vertical="center" wrapText="1" indent="1"/>
    </xf>
    <xf numFmtId="0" fontId="13" fillId="3" borderId="58" xfId="6" applyFont="1" applyFill="1" applyBorder="1" applyAlignment="1">
      <alignment horizontal="left" vertical="center" indent="1"/>
    </xf>
    <xf numFmtId="0" fontId="9" fillId="3" borderId="0" xfId="5" quotePrefix="1" applyFont="1" applyFill="1" applyBorder="1" applyAlignment="1">
      <alignment horizontal="center" vertical="center"/>
    </xf>
    <xf numFmtId="3" fontId="13" fillId="0" borderId="0" xfId="7" applyFont="1" applyFill="1" applyBorder="1" applyAlignment="1">
      <alignment horizontal="center" vertical="center"/>
      <protection locked="0"/>
    </xf>
    <xf numFmtId="0" fontId="9" fillId="3" borderId="58" xfId="5" applyFont="1" applyFill="1" applyBorder="1" applyAlignment="1">
      <alignment horizontal="left" vertical="center" indent="1"/>
    </xf>
    <xf numFmtId="3" fontId="4" fillId="5" borderId="63" xfId="7" applyFont="1" applyFill="1" applyBorder="1" applyAlignment="1">
      <alignment horizontal="center" vertical="center"/>
      <protection locked="0"/>
    </xf>
    <xf numFmtId="0" fontId="15" fillId="3" borderId="63" xfId="4" applyFont="1" applyFill="1" applyBorder="1" applyAlignment="1">
      <alignment vertical="center"/>
    </xf>
    <xf numFmtId="0" fontId="9" fillId="3" borderId="27" xfId="5"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9" fillId="12" borderId="80" xfId="0" applyFont="1" applyFill="1" applyBorder="1" applyAlignment="1">
      <alignment vertical="center" wrapText="1"/>
    </xf>
    <xf numFmtId="0" fontId="23" fillId="3" borderId="0" xfId="3" applyFont="1" applyFill="1" applyBorder="1" applyAlignment="1">
      <alignment horizontal="left" vertical="center" indent="1"/>
    </xf>
    <xf numFmtId="0" fontId="4" fillId="0" borderId="0" xfId="0" applyNumberFormat="1" applyFont="1" applyFill="1" applyBorder="1" applyAlignment="1">
      <alignment horizontal="center" vertical="center" wrapText="1"/>
    </xf>
    <xf numFmtId="49" fontId="9" fillId="0" borderId="69" xfId="0" applyNumberFormat="1" applyFont="1" applyFill="1" applyBorder="1" applyAlignment="1">
      <alignment vertical="center" wrapText="1"/>
    </xf>
    <xf numFmtId="49" fontId="34"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0" fontId="2" fillId="0" borderId="0" xfId="0" applyFont="1" applyFill="1"/>
    <xf numFmtId="0" fontId="33" fillId="0" borderId="62" xfId="0" applyFont="1" applyFill="1" applyBorder="1" applyAlignment="1">
      <alignment vertical="center"/>
    </xf>
    <xf numFmtId="49" fontId="9" fillId="0" borderId="54" xfId="0" applyNumberFormat="1" applyFont="1" applyBorder="1" applyAlignment="1">
      <alignment wrapText="1"/>
    </xf>
    <xf numFmtId="49" fontId="9" fillId="0" borderId="51" xfId="0" applyNumberFormat="1" applyFont="1" applyBorder="1" applyAlignment="1">
      <alignment wrapText="1"/>
    </xf>
    <xf numFmtId="0" fontId="36"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9"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0" fontId="2" fillId="0" borderId="0" xfId="0" applyFont="1" applyFill="1" applyBorder="1"/>
    <xf numFmtId="49" fontId="31" fillId="0" borderId="0" xfId="2" applyNumberFormat="1" applyFont="1" applyFill="1" applyAlignment="1" applyProtection="1">
      <alignment wrapText="1"/>
    </xf>
    <xf numFmtId="49" fontId="31" fillId="0" borderId="0" xfId="2" applyNumberFormat="1" applyFont="1" applyFill="1" applyAlignment="1" applyProtection="1">
      <alignment vertical="center" wrapText="1"/>
    </xf>
    <xf numFmtId="49" fontId="31" fillId="0" borderId="0" xfId="2"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4"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9"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5" borderId="0" xfId="0" applyNumberFormat="1" applyFont="1" applyFill="1" applyAlignment="1">
      <alignment horizontal="left"/>
    </xf>
    <xf numFmtId="49" fontId="1" fillId="15" borderId="0" xfId="0" applyNumberFormat="1" applyFont="1" applyFill="1" applyBorder="1" applyAlignment="1"/>
    <xf numFmtId="0" fontId="39" fillId="15" borderId="0" xfId="2" applyFont="1" applyFill="1" applyBorder="1" applyAlignment="1" applyProtection="1">
      <alignment horizontal="left" vertical="center"/>
    </xf>
    <xf numFmtId="0" fontId="0" fillId="15" borderId="0" xfId="0" applyFont="1" applyFill="1" applyBorder="1"/>
    <xf numFmtId="0" fontId="2" fillId="15"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19" fillId="0" borderId="19" xfId="0" applyNumberFormat="1" applyFont="1" applyFill="1" applyBorder="1" applyAlignment="1">
      <alignment vertical="center" wrapText="1"/>
    </xf>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9" fillId="4" borderId="36" xfId="0" applyFont="1" applyFill="1" applyBorder="1" applyAlignment="1">
      <alignment horizontal="center" vertical="center" wrapText="1"/>
    </xf>
    <xf numFmtId="0" fontId="4" fillId="0" borderId="62" xfId="0" applyFont="1" applyFill="1" applyBorder="1" applyAlignment="1">
      <alignment vertical="center"/>
    </xf>
    <xf numFmtId="0" fontId="9" fillId="0" borderId="30" xfId="0" applyFont="1" applyFill="1" applyBorder="1" applyAlignment="1">
      <alignment horizontal="left" vertical="center"/>
    </xf>
    <xf numFmtId="0" fontId="16" fillId="0" borderId="0" xfId="0" applyFont="1"/>
    <xf numFmtId="49" fontId="4" fillId="0" borderId="6" xfId="0" applyNumberFormat="1" applyFont="1" applyFill="1" applyBorder="1" applyAlignment="1">
      <alignment wrapText="1"/>
    </xf>
    <xf numFmtId="0" fontId="9" fillId="0" borderId="6" xfId="0" applyFont="1" applyFill="1" applyBorder="1" applyAlignment="1">
      <alignment wrapText="1"/>
    </xf>
    <xf numFmtId="0" fontId="9"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9" fillId="0" borderId="6"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9" fillId="0" borderId="21" xfId="0" applyNumberFormat="1" applyFont="1" applyFill="1" applyBorder="1" applyAlignment="1">
      <alignment horizontal="center" vertical="center" wrapText="1"/>
    </xf>
    <xf numFmtId="49" fontId="9" fillId="0" borderId="24" xfId="0" applyNumberFormat="1" applyFont="1" applyFill="1" applyBorder="1" applyAlignment="1">
      <alignment horizontal="center" vertical="center" wrapText="1"/>
    </xf>
    <xf numFmtId="49" fontId="9"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4" fillId="9" borderId="14" xfId="0" applyNumberFormat="1" applyFont="1" applyFill="1" applyBorder="1" applyAlignment="1">
      <alignment vertical="center" wrapText="1"/>
    </xf>
    <xf numFmtId="49" fontId="9" fillId="0" borderId="67" xfId="0" applyNumberFormat="1" applyFont="1" applyFill="1" applyBorder="1" applyAlignment="1">
      <alignment vertical="center" wrapText="1"/>
    </xf>
    <xf numFmtId="49" fontId="9" fillId="0" borderId="16" xfId="0" applyNumberFormat="1" applyFont="1" applyFill="1" applyBorder="1" applyAlignment="1">
      <alignment vertical="center" wrapText="1"/>
    </xf>
    <xf numFmtId="49" fontId="9" fillId="0" borderId="17" xfId="0" applyNumberFormat="1" applyFont="1" applyBorder="1" applyAlignment="1">
      <alignment horizontal="right" vertical="center" wrapText="1"/>
    </xf>
    <xf numFmtId="49" fontId="9" fillId="0" borderId="39" xfId="0" applyNumberFormat="1" applyFont="1" applyBorder="1" applyAlignment="1">
      <alignment horizontal="right" vertical="center" wrapText="1"/>
    </xf>
    <xf numFmtId="0" fontId="13" fillId="0" borderId="13" xfId="0" applyFont="1" applyBorder="1" applyAlignment="1">
      <alignment vertical="center" wrapText="1"/>
    </xf>
    <xf numFmtId="0" fontId="13" fillId="12" borderId="4" xfId="0" applyFont="1" applyFill="1" applyBorder="1" applyAlignment="1">
      <alignment vertical="center" wrapText="1"/>
    </xf>
    <xf numFmtId="0" fontId="9" fillId="0" borderId="5" xfId="0" applyFont="1" applyBorder="1" applyAlignment="1">
      <alignment vertical="center" wrapText="1"/>
    </xf>
    <xf numFmtId="49" fontId="9" fillId="0" borderId="6" xfId="0" applyNumberFormat="1" applyFont="1" applyBorder="1" applyAlignment="1">
      <alignment horizontal="right" vertical="center" wrapText="1"/>
    </xf>
    <xf numFmtId="49" fontId="9" fillId="0" borderId="7" xfId="0" applyNumberFormat="1" applyFont="1" applyBorder="1" applyAlignment="1">
      <alignment horizontal="right" vertical="center" wrapText="1"/>
    </xf>
    <xf numFmtId="0" fontId="4" fillId="16" borderId="13" xfId="5" quotePrefix="1" applyFont="1" applyFill="1" applyBorder="1" applyAlignment="1">
      <alignment horizontal="center" vertical="center"/>
    </xf>
    <xf numFmtId="0" fontId="4" fillId="16" borderId="15" xfId="5" quotePrefix="1" applyFont="1" applyFill="1" applyBorder="1" applyAlignment="1">
      <alignment horizontal="center" vertical="center"/>
    </xf>
    <xf numFmtId="0" fontId="13" fillId="16" borderId="19" xfId="8" applyFont="1" applyFill="1" applyBorder="1" applyAlignment="1">
      <alignment horizontal="center" vertical="center" wrapText="1"/>
    </xf>
    <xf numFmtId="0" fontId="13" fillId="16" borderId="41" xfId="8" applyFont="1" applyFill="1" applyBorder="1" applyAlignment="1">
      <alignment horizontal="center" vertical="center" wrapText="1"/>
    </xf>
    <xf numFmtId="0" fontId="9" fillId="16" borderId="13" xfId="5" quotePrefix="1" applyFont="1" applyFill="1" applyBorder="1" applyAlignment="1">
      <alignment horizontal="center" vertical="center"/>
    </xf>
    <xf numFmtId="0" fontId="9" fillId="0" borderId="40"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9" fillId="5" borderId="21" xfId="0" applyNumberFormat="1" applyFont="1" applyFill="1" applyBorder="1" applyAlignment="1">
      <alignment horizontal="center" vertical="center" wrapText="1"/>
    </xf>
    <xf numFmtId="49" fontId="39" fillId="15" borderId="0" xfId="2" applyNumberFormat="1" applyFont="1" applyFill="1" applyBorder="1" applyAlignment="1" applyProtection="1">
      <alignment vertical="center" wrapText="1"/>
    </xf>
    <xf numFmtId="0" fontId="41" fillId="0" borderId="0" xfId="0" applyFont="1"/>
    <xf numFmtId="0" fontId="4" fillId="0" borderId="30"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3" xfId="0" applyNumberFormat="1" applyFont="1" applyBorder="1" applyAlignment="1">
      <alignment horizontal="center" vertical="center" wrapText="1"/>
    </xf>
    <xf numFmtId="0" fontId="9" fillId="4" borderId="42"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9" fillId="0" borderId="32" xfId="0" applyNumberFormat="1"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17" xfId="0" applyFont="1" applyBorder="1" applyAlignment="1">
      <alignmen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49" fontId="9" fillId="0" borderId="88" xfId="0" applyNumberFormat="1" applyFont="1" applyFill="1" applyBorder="1" applyAlignment="1">
      <alignment wrapText="1"/>
    </xf>
    <xf numFmtId="49" fontId="9" fillId="0" borderId="5" xfId="0" applyNumberFormat="1"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9" fillId="0" borderId="77"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9" fillId="0" borderId="13"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49" fontId="9" fillId="0" borderId="17" xfId="0" applyNumberFormat="1" applyFont="1" applyBorder="1" applyAlignment="1">
      <alignment horizontal="left" vertical="center" wrapText="1"/>
    </xf>
    <xf numFmtId="49" fontId="9" fillId="0" borderId="31"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49" fontId="9" fillId="7" borderId="13" xfId="0" applyNumberFormat="1" applyFont="1" applyFill="1" applyBorder="1" applyAlignment="1">
      <alignment horizontal="left" vertical="center" wrapText="1"/>
    </xf>
    <xf numFmtId="0" fontId="12" fillId="0" borderId="13" xfId="0" applyFont="1" applyBorder="1" applyAlignment="1">
      <alignment horizontal="left" vertical="center" wrapText="1"/>
    </xf>
    <xf numFmtId="49" fontId="9" fillId="8" borderId="41" xfId="0" applyNumberFormat="1" applyFont="1" applyFill="1" applyBorder="1" applyAlignment="1">
      <alignment horizontal="center" vertical="center" wrapText="1"/>
    </xf>
    <xf numFmtId="49" fontId="9" fillId="8" borderId="13" xfId="0" applyNumberFormat="1" applyFont="1" applyFill="1" applyBorder="1" applyAlignment="1">
      <alignment horizontal="center" vertical="center" wrapText="1"/>
    </xf>
    <xf numFmtId="0" fontId="9" fillId="0" borderId="13" xfId="0" applyFont="1" applyBorder="1" applyAlignment="1">
      <alignment horizontal="left"/>
    </xf>
    <xf numFmtId="0" fontId="2" fillId="15" borderId="37" xfId="0" applyFont="1" applyFill="1" applyBorder="1"/>
    <xf numFmtId="0" fontId="2" fillId="15" borderId="42" xfId="0" applyFont="1" applyFill="1" applyBorder="1"/>
    <xf numFmtId="49" fontId="1" fillId="15" borderId="25" xfId="0" applyNumberFormat="1" applyFont="1" applyFill="1" applyBorder="1" applyAlignment="1">
      <alignment vertical="center"/>
    </xf>
    <xf numFmtId="49" fontId="1" fillId="15" borderId="58" xfId="0" applyNumberFormat="1" applyFont="1" applyFill="1" applyBorder="1" applyAlignment="1">
      <alignment vertical="center"/>
    </xf>
    <xf numFmtId="0" fontId="9" fillId="0" borderId="37" xfId="0" applyFont="1" applyBorder="1"/>
    <xf numFmtId="0" fontId="9" fillId="0" borderId="42" xfId="0" applyFont="1" applyBorder="1"/>
    <xf numFmtId="0" fontId="9"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4" fillId="0" borderId="31" xfId="0" applyFont="1" applyFill="1" applyBorder="1" applyAlignment="1">
      <alignment horizontal="center"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5" borderId="25" xfId="0" applyNumberFormat="1" applyFont="1" applyFill="1" applyBorder="1" applyAlignment="1"/>
    <xf numFmtId="49" fontId="3" fillId="15" borderId="12" xfId="2" applyNumberFormat="1" applyFill="1" applyBorder="1" applyAlignment="1" applyProtection="1">
      <alignment horizontal="left"/>
    </xf>
    <xf numFmtId="49" fontId="1" fillId="15" borderId="58" xfId="0" applyNumberFormat="1" applyFont="1" applyFill="1" applyBorder="1" applyAlignment="1"/>
    <xf numFmtId="0" fontId="2" fillId="15" borderId="0" xfId="0" applyFont="1" applyFill="1" applyBorder="1"/>
    <xf numFmtId="49" fontId="3" fillId="15" borderId="0" xfId="2" applyNumberFormat="1" applyFill="1" applyBorder="1" applyAlignment="1" applyProtection="1">
      <alignment horizontal="left"/>
    </xf>
    <xf numFmtId="49" fontId="1" fillId="15" borderId="12" xfId="0" applyNumberFormat="1" applyFont="1" applyFill="1" applyBorder="1" applyAlignment="1">
      <alignment horizontal="left"/>
    </xf>
    <xf numFmtId="49" fontId="1" fillId="15" borderId="0" xfId="0" applyNumberFormat="1" applyFont="1" applyFill="1" applyBorder="1" applyAlignment="1">
      <alignment horizontal="left"/>
    </xf>
    <xf numFmtId="49" fontId="1" fillId="15" borderId="12" xfId="0" applyNumberFormat="1" applyFont="1" applyFill="1" applyBorder="1" applyAlignment="1"/>
    <xf numFmtId="49" fontId="1" fillId="15" borderId="37" xfId="0" applyNumberFormat="1" applyFont="1" applyFill="1" applyBorder="1" applyAlignment="1"/>
    <xf numFmtId="49" fontId="1" fillId="15"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5" borderId="12" xfId="0" applyFont="1" applyFill="1" applyBorder="1"/>
    <xf numFmtId="49" fontId="39" fillId="15" borderId="12" xfId="2" applyNumberFormat="1" applyFont="1" applyFill="1" applyBorder="1" applyAlignment="1" applyProtection="1">
      <alignment vertical="center" wrapText="1"/>
    </xf>
    <xf numFmtId="0" fontId="0" fillId="0" borderId="12" xfId="0" applyBorder="1"/>
    <xf numFmtId="0" fontId="0" fillId="0" borderId="37" xfId="0" applyBorder="1"/>
    <xf numFmtId="0" fontId="0" fillId="0" borderId="42" xfId="0" applyBorder="1"/>
    <xf numFmtId="0" fontId="2" fillId="0" borderId="58" xfId="0" applyFont="1" applyFill="1" applyBorder="1" applyAlignment="1">
      <alignment vertical="center"/>
    </xf>
    <xf numFmtId="0" fontId="9" fillId="0" borderId="23" xfId="0" applyFont="1" applyFill="1" applyBorder="1" applyAlignment="1">
      <alignment horizontal="left" vertical="center" indent="1"/>
    </xf>
    <xf numFmtId="49" fontId="31" fillId="15" borderId="12" xfId="2" applyNumberFormat="1" applyFont="1" applyFill="1" applyBorder="1" applyAlignment="1" applyProtection="1">
      <alignment horizontal="left" vertical="center" wrapText="1"/>
    </xf>
    <xf numFmtId="49" fontId="31" fillId="15" borderId="37" xfId="2" applyNumberFormat="1" applyFont="1" applyFill="1" applyBorder="1" applyAlignment="1" applyProtection="1">
      <alignment horizontal="left" vertical="center" wrapText="1"/>
    </xf>
    <xf numFmtId="0" fontId="13" fillId="15"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5" borderId="37" xfId="0" applyFill="1" applyBorder="1"/>
    <xf numFmtId="0" fontId="0" fillId="15" borderId="42" xfId="0" applyFill="1" applyBorder="1"/>
    <xf numFmtId="49" fontId="39" fillId="15" borderId="37" xfId="2" applyNumberFormat="1" applyFont="1" applyFill="1" applyBorder="1" applyAlignment="1" applyProtection="1">
      <alignment vertical="center" wrapText="1"/>
    </xf>
    <xf numFmtId="0" fontId="39" fillId="15" borderId="73" xfId="2" applyFont="1" applyFill="1" applyBorder="1" applyAlignment="1" applyProtection="1">
      <alignment horizontal="left" vertical="center"/>
    </xf>
    <xf numFmtId="0" fontId="2" fillId="15" borderId="37" xfId="0" applyFont="1" applyFill="1" applyBorder="1" applyAlignment="1">
      <alignment wrapText="1"/>
    </xf>
    <xf numFmtId="0" fontId="2" fillId="15" borderId="42" xfId="0" applyFont="1" applyFill="1" applyBorder="1" applyAlignment="1">
      <alignment wrapText="1"/>
    </xf>
    <xf numFmtId="0" fontId="2" fillId="15" borderId="12" xfId="0" applyFont="1" applyFill="1" applyBorder="1" applyAlignment="1">
      <alignment wrapText="1"/>
    </xf>
    <xf numFmtId="0" fontId="2" fillId="15" borderId="0" xfId="0" applyFont="1" applyFill="1" applyBorder="1" applyAlignment="1">
      <alignment wrapText="1"/>
    </xf>
    <xf numFmtId="0" fontId="4" fillId="0" borderId="58" xfId="0" applyNumberFormat="1" applyFont="1" applyFill="1" applyBorder="1" applyAlignment="1">
      <alignment horizontal="center" vertical="center" wrapText="1"/>
    </xf>
    <xf numFmtId="0" fontId="9" fillId="0" borderId="0" xfId="0" applyFont="1" applyFill="1" applyBorder="1"/>
    <xf numFmtId="0" fontId="13" fillId="0" borderId="58" xfId="0" applyFont="1" applyBorder="1" applyAlignment="1">
      <alignment vertical="center"/>
    </xf>
    <xf numFmtId="0" fontId="9" fillId="12" borderId="89" xfId="0" applyFont="1" applyFill="1" applyBorder="1" applyAlignment="1">
      <alignment vertical="center" wrapText="1"/>
    </xf>
    <xf numFmtId="49" fontId="45"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9" fillId="0" borderId="17" xfId="0" applyNumberFormat="1" applyFont="1" applyFill="1" applyBorder="1" applyAlignment="1">
      <alignment horizontal="left" vertical="center" wrapText="1"/>
    </xf>
    <xf numFmtId="0" fontId="12" fillId="0" borderId="15" xfId="0" applyFont="1" applyBorder="1"/>
    <xf numFmtId="49" fontId="39" fillId="15" borderId="12" xfId="2" applyNumberFormat="1" applyFont="1" applyFill="1" applyBorder="1" applyAlignment="1" applyProtection="1">
      <alignment vertical="top" wrapText="1"/>
    </xf>
    <xf numFmtId="49" fontId="39" fillId="15" borderId="37" xfId="2" applyNumberFormat="1" applyFont="1" applyFill="1" applyBorder="1" applyAlignment="1" applyProtection="1">
      <alignment vertical="top" wrapText="1"/>
    </xf>
    <xf numFmtId="49" fontId="39" fillId="15" borderId="0" xfId="2" applyNumberFormat="1" applyFont="1" applyFill="1" applyBorder="1" applyAlignment="1" applyProtection="1">
      <alignment vertical="top" wrapText="1"/>
    </xf>
    <xf numFmtId="49" fontId="39" fillId="15" borderId="42" xfId="2" applyNumberFormat="1" applyFont="1" applyFill="1" applyBorder="1" applyAlignment="1" applyProtection="1">
      <alignment vertical="top" wrapText="1"/>
    </xf>
    <xf numFmtId="49" fontId="9" fillId="0" borderId="12" xfId="0" applyNumberFormat="1" applyFont="1" applyBorder="1" applyAlignment="1">
      <alignment vertical="center" wrapText="1"/>
    </xf>
    <xf numFmtId="0" fontId="4" fillId="7" borderId="22" xfId="0" applyFont="1" applyFill="1" applyBorder="1" applyAlignment="1">
      <alignment vertical="center" wrapText="1"/>
    </xf>
    <xf numFmtId="0" fontId="16" fillId="0" borderId="0" xfId="0" applyFont="1" applyFill="1"/>
    <xf numFmtId="0" fontId="36"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9" fillId="0" borderId="12" xfId="0" applyFont="1" applyFill="1" applyBorder="1"/>
    <xf numFmtId="0" fontId="9" fillId="0" borderId="85" xfId="0" applyFont="1" applyBorder="1"/>
    <xf numFmtId="0" fontId="13" fillId="0" borderId="25" xfId="0" applyFont="1" applyFill="1" applyBorder="1" applyAlignment="1">
      <alignment horizontal="left" vertical="center" indent="1"/>
    </xf>
    <xf numFmtId="0" fontId="9" fillId="0" borderId="37" xfId="0" applyFont="1" applyFill="1" applyBorder="1"/>
    <xf numFmtId="0" fontId="13" fillId="0" borderId="86" xfId="0" applyFont="1" applyBorder="1" applyAlignment="1">
      <alignment vertical="center"/>
    </xf>
    <xf numFmtId="0" fontId="9" fillId="0" borderId="87" xfId="0" applyFont="1" applyBorder="1"/>
    <xf numFmtId="0" fontId="13" fillId="0" borderId="25" xfId="0" applyFont="1" applyBorder="1" applyAlignment="1">
      <alignment horizontal="left" vertical="center" indent="1"/>
    </xf>
    <xf numFmtId="0" fontId="13" fillId="0" borderId="27" xfId="0" applyFont="1" applyBorder="1" applyAlignment="1">
      <alignment vertical="center"/>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9" fillId="0" borderId="17" xfId="0" applyFont="1" applyBorder="1" applyAlignment="1">
      <alignment vertical="center" wrapText="1"/>
    </xf>
    <xf numFmtId="0" fontId="9"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7" borderId="13" xfId="7" applyFont="1" applyFill="1" applyBorder="1" applyAlignment="1">
      <alignment horizontal="center" vertical="center"/>
      <protection locked="0"/>
    </xf>
    <xf numFmtId="14" fontId="4" fillId="7" borderId="8" xfId="0" applyNumberFormat="1" applyFont="1" applyFill="1" applyBorder="1" applyAlignment="1">
      <alignment horizontal="center" vertical="center" wrapText="1"/>
    </xf>
    <xf numFmtId="14" fontId="4" fillId="7" borderId="8" xfId="0" applyNumberFormat="1" applyFont="1" applyFill="1" applyBorder="1" applyAlignment="1">
      <alignment vertical="center" wrapText="1"/>
    </xf>
    <xf numFmtId="14" fontId="4" fillId="7" borderId="8" xfId="0" applyNumberFormat="1" applyFont="1" applyFill="1" applyBorder="1" applyAlignment="1">
      <alignment horizontal="left" vertical="center" wrapText="1"/>
    </xf>
    <xf numFmtId="170" fontId="2" fillId="0" borderId="41" xfId="0" applyNumberFormat="1" applyFont="1" applyFill="1" applyBorder="1" applyAlignment="1">
      <alignment horizontal="right" vertical="center" wrapText="1"/>
    </xf>
    <xf numFmtId="170" fontId="2" fillId="0" borderId="30" xfId="0" applyNumberFormat="1" applyFont="1" applyFill="1" applyBorder="1" applyAlignment="1">
      <alignment horizontal="right" vertical="center" wrapText="1"/>
    </xf>
    <xf numFmtId="170" fontId="2" fillId="0" borderId="13" xfId="0" applyNumberFormat="1" applyFont="1" applyFill="1" applyBorder="1" applyAlignment="1">
      <alignment horizontal="right" vertical="center" wrapText="1"/>
    </xf>
    <xf numFmtId="170" fontId="2" fillId="0" borderId="19" xfId="0" applyNumberFormat="1" applyFont="1" applyFill="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170" fontId="9" fillId="0" borderId="13" xfId="0" applyNumberFormat="1" applyFont="1" applyBorder="1" applyAlignment="1">
      <alignment horizontal="right" vertical="center" wrapText="1"/>
    </xf>
    <xf numFmtId="170" fontId="9" fillId="7" borderId="13" xfId="0" applyNumberFormat="1" applyFont="1" applyFill="1" applyBorder="1" applyAlignment="1">
      <alignment horizontal="right" vertical="center" wrapText="1"/>
    </xf>
    <xf numFmtId="170" fontId="9" fillId="0" borderId="13" xfId="0" applyNumberFormat="1" applyFont="1" applyFill="1" applyBorder="1" applyAlignment="1">
      <alignment horizontal="right" vertical="center" wrapText="1"/>
    </xf>
    <xf numFmtId="170" fontId="9" fillId="7" borderId="47" xfId="0" applyNumberFormat="1" applyFont="1" applyFill="1" applyBorder="1" applyAlignment="1">
      <alignment horizontal="right" vertical="center" wrapText="1"/>
    </xf>
    <xf numFmtId="0" fontId="9" fillId="0" borderId="17" xfId="0" applyFont="1" applyBorder="1" applyAlignment="1">
      <alignment horizontal="left" vertical="center" wrapText="1"/>
    </xf>
    <xf numFmtId="0" fontId="9" fillId="0" borderId="39" xfId="0" applyFont="1" applyBorder="1" applyAlignment="1">
      <alignment horizontal="left" vertical="center" wrapText="1"/>
    </xf>
    <xf numFmtId="49" fontId="9" fillId="0" borderId="13" xfId="0" applyNumberFormat="1" applyFont="1" applyBorder="1" applyAlignment="1">
      <alignment horizontal="left" vertical="center" wrapText="1"/>
    </xf>
    <xf numFmtId="0" fontId="9" fillId="0" borderId="17" xfId="0" applyFont="1" applyBorder="1" applyAlignment="1">
      <alignment vertical="center" wrapText="1"/>
    </xf>
    <xf numFmtId="0" fontId="9" fillId="0" borderId="13" xfId="0" applyFont="1" applyBorder="1" applyAlignment="1">
      <alignment vertical="center" wrapText="1"/>
    </xf>
    <xf numFmtId="14" fontId="4" fillId="7" borderId="56" xfId="0" applyNumberFormat="1" applyFont="1" applyFill="1" applyBorder="1" applyAlignment="1">
      <alignment vertical="center" wrapText="1"/>
    </xf>
    <xf numFmtId="14" fontId="4" fillId="7" borderId="8" xfId="0" applyNumberFormat="1" applyFont="1" applyFill="1" applyBorder="1" applyAlignment="1">
      <alignment horizontal="left" vertical="center"/>
    </xf>
    <xf numFmtId="14" fontId="4" fillId="7" borderId="8" xfId="0" applyNumberFormat="1" applyFont="1" applyFill="1" applyBorder="1" applyAlignment="1">
      <alignment vertical="center"/>
    </xf>
    <xf numFmtId="0" fontId="33" fillId="0" borderId="0" xfId="0" applyFont="1" applyFill="1" applyBorder="1" applyAlignment="1">
      <alignment vertical="center"/>
    </xf>
    <xf numFmtId="0" fontId="33" fillId="7" borderId="8" xfId="0" applyFont="1" applyFill="1" applyBorder="1" applyAlignment="1">
      <alignment horizontal="left" vertical="center"/>
    </xf>
    <xf numFmtId="0" fontId="33" fillId="7" borderId="4" xfId="0" applyFont="1" applyFill="1" applyBorder="1" applyAlignment="1">
      <alignment vertical="center"/>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9" fillId="0" borderId="11" xfId="0" applyNumberFormat="1" applyFont="1" applyBorder="1" applyAlignment="1">
      <alignment horizontal="left" vertical="center" wrapText="1"/>
    </xf>
    <xf numFmtId="0" fontId="47" fillId="0" borderId="13" xfId="0" applyNumberFormat="1" applyFont="1" applyFill="1" applyBorder="1" applyAlignment="1">
      <alignment horizontal="center" vertical="center" wrapText="1"/>
    </xf>
    <xf numFmtId="0" fontId="48" fillId="0" borderId="41" xfId="0" applyNumberFormat="1" applyFont="1" applyFill="1" applyBorder="1" applyAlignment="1">
      <alignment horizontal="center"/>
    </xf>
    <xf numFmtId="49" fontId="47" fillId="11" borderId="13" xfId="0" applyNumberFormat="1" applyFont="1" applyFill="1" applyBorder="1"/>
    <xf numFmtId="0" fontId="47" fillId="18" borderId="13" xfId="0" applyNumberFormat="1" applyFont="1" applyFill="1" applyBorder="1" applyAlignment="1">
      <alignment horizontal="center" vertical="center" wrapText="1"/>
    </xf>
    <xf numFmtId="0" fontId="52" fillId="0" borderId="40" xfId="0" applyFont="1" applyBorder="1" applyAlignment="1">
      <alignment horizontal="left" vertical="center"/>
    </xf>
    <xf numFmtId="49" fontId="25" fillId="0" borderId="13" xfId="0" applyNumberFormat="1" applyFont="1" applyBorder="1" applyAlignment="1">
      <alignment wrapText="1"/>
    </xf>
    <xf numFmtId="49" fontId="55" fillId="0" borderId="13" xfId="0" applyNumberFormat="1" applyFont="1" applyBorder="1" applyAlignment="1">
      <alignment horizontal="left" vertical="center" wrapText="1"/>
    </xf>
    <xf numFmtId="0" fontId="55" fillId="0" borderId="13" xfId="0" applyNumberFormat="1" applyFont="1" applyBorder="1" applyAlignment="1">
      <alignment horizontal="right" vertical="center" indent="2"/>
    </xf>
    <xf numFmtId="49" fontId="25" fillId="7" borderId="13" xfId="0" applyNumberFormat="1" applyFont="1" applyFill="1" applyBorder="1" applyAlignment="1">
      <alignment wrapText="1"/>
    </xf>
    <xf numFmtId="0" fontId="25" fillId="0" borderId="13" xfId="0" applyFont="1" applyBorder="1"/>
    <xf numFmtId="4" fontId="25" fillId="0" borderId="13" xfId="0" applyNumberFormat="1" applyFont="1" applyBorder="1" applyAlignment="1">
      <alignment horizontal="right"/>
    </xf>
    <xf numFmtId="49" fontId="9" fillId="0" borderId="46" xfId="0" applyNumberFormat="1" applyFont="1" applyBorder="1" applyAlignment="1">
      <alignment horizontal="left" vertical="center" wrapText="1"/>
    </xf>
    <xf numFmtId="49" fontId="9" fillId="0" borderId="11" xfId="0" applyNumberFormat="1" applyFont="1" applyBorder="1" applyAlignment="1">
      <alignment vertical="center" wrapText="1"/>
    </xf>
    <xf numFmtId="0" fontId="25" fillId="22" borderId="13" xfId="0" applyFont="1" applyFill="1" applyBorder="1"/>
    <xf numFmtId="0" fontId="25" fillId="15" borderId="13" xfId="0" applyFont="1" applyFill="1" applyBorder="1"/>
    <xf numFmtId="0" fontId="25" fillId="23" borderId="13" xfId="0" applyFont="1" applyFill="1" applyBorder="1"/>
    <xf numFmtId="49" fontId="25" fillId="0" borderId="13" xfId="0" applyNumberFormat="1" applyFont="1" applyFill="1" applyBorder="1" applyAlignment="1">
      <alignment wrapText="1"/>
    </xf>
    <xf numFmtId="14" fontId="55" fillId="0" borderId="13" xfId="0" applyNumberFormat="1" applyFont="1" applyBorder="1" applyAlignment="1">
      <alignment horizontal="left" vertical="center" wrapText="1"/>
    </xf>
    <xf numFmtId="0" fontId="51" fillId="0" borderId="0" xfId="21"/>
    <xf numFmtId="43" fontId="56" fillId="0" borderId="0" xfId="17" applyFont="1"/>
    <xf numFmtId="0" fontId="4" fillId="7" borderId="58"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2" fillId="0" borderId="58" xfId="0" applyNumberFormat="1" applyFont="1" applyFill="1" applyBorder="1" applyAlignment="1">
      <alignment vertical="top" wrapText="1"/>
    </xf>
    <xf numFmtId="49" fontId="2" fillId="0" borderId="0" xfId="0" applyNumberFormat="1" applyFont="1" applyFill="1" applyBorder="1" applyAlignment="1">
      <alignment vertical="top" wrapText="1"/>
    </xf>
    <xf numFmtId="49" fontId="2" fillId="0" borderId="63" xfId="0" applyNumberFormat="1" applyFont="1" applyFill="1" applyBorder="1" applyAlignment="1">
      <alignment vertical="top" wrapText="1"/>
    </xf>
    <xf numFmtId="49" fontId="2" fillId="0" borderId="27" xfId="0" applyNumberFormat="1" applyFont="1" applyFill="1" applyBorder="1" applyAlignment="1">
      <alignment vertical="top" wrapText="1"/>
    </xf>
    <xf numFmtId="49" fontId="2" fillId="0" borderId="23" xfId="0" applyNumberFormat="1" applyFont="1" applyFill="1" applyBorder="1" applyAlignment="1">
      <alignment vertical="top" wrapText="1"/>
    </xf>
    <xf numFmtId="49" fontId="2" fillId="0" borderId="62" xfId="0" applyNumberFormat="1" applyFont="1" applyFill="1" applyBorder="1" applyAlignment="1">
      <alignment vertical="top" wrapText="1"/>
    </xf>
    <xf numFmtId="49" fontId="2" fillId="0" borderId="0" xfId="0" applyNumberFormat="1" applyFont="1" applyFill="1" applyBorder="1" applyAlignment="1">
      <alignment vertical="center" wrapText="1"/>
    </xf>
    <xf numFmtId="49" fontId="4" fillId="0" borderId="0" xfId="0" applyNumberFormat="1" applyFont="1" applyAlignment="1">
      <alignment vertical="center" wrapText="1"/>
    </xf>
    <xf numFmtId="0" fontId="67" fillId="0" borderId="0" xfId="0" applyFont="1"/>
    <xf numFmtId="0" fontId="68" fillId="0" borderId="0" xfId="22" applyNumberFormat="1" applyFont="1" applyFill="1" applyBorder="1"/>
    <xf numFmtId="0" fontId="46" fillId="0" borderId="0" xfId="22"/>
    <xf numFmtId="0" fontId="46" fillId="18" borderId="0" xfId="22" applyFill="1"/>
    <xf numFmtId="0" fontId="46" fillId="5" borderId="0" xfId="22" applyFill="1"/>
    <xf numFmtId="0" fontId="69" fillId="0" borderId="0" xfId="22" applyNumberFormat="1" applyFont="1" applyFill="1" applyBorder="1"/>
    <xf numFmtId="0" fontId="47" fillId="0" borderId="95" xfId="22" applyNumberFormat="1" applyFont="1" applyFill="1" applyBorder="1"/>
    <xf numFmtId="0" fontId="47" fillId="0" borderId="95" xfId="22" applyNumberFormat="1" applyFont="1" applyFill="1" applyBorder="1" applyAlignment="1">
      <alignment horizontal="center" vertical="center" wrapText="1"/>
    </xf>
    <xf numFmtId="0" fontId="64" fillId="0" borderId="95" xfId="22" applyNumberFormat="1" applyFont="1" applyFill="1" applyBorder="1" applyAlignment="1">
      <alignment horizontal="center"/>
    </xf>
    <xf numFmtId="0" fontId="71" fillId="0" borderId="95" xfId="22" applyNumberFormat="1" applyFont="1" applyFill="1" applyBorder="1" applyAlignment="1">
      <alignment horizontal="center"/>
    </xf>
    <xf numFmtId="0" fontId="48" fillId="0" borderId="95" xfId="22" applyNumberFormat="1" applyFont="1" applyFill="1" applyBorder="1" applyAlignment="1">
      <alignment horizontal="center"/>
    </xf>
    <xf numFmtId="173" fontId="47" fillId="29" borderId="95" xfId="22" applyNumberFormat="1" applyFont="1" applyFill="1" applyBorder="1"/>
    <xf numFmtId="173" fontId="47" fillId="10" borderId="95" xfId="22" applyNumberFormat="1" applyFont="1" applyFill="1" applyBorder="1"/>
    <xf numFmtId="173" fontId="47" fillId="24" borderId="95" xfId="22" applyNumberFormat="1" applyFont="1" applyFill="1" applyBorder="1"/>
    <xf numFmtId="173" fontId="71" fillId="25" borderId="95" xfId="22" applyNumberFormat="1" applyFont="1" applyFill="1" applyBorder="1"/>
    <xf numFmtId="173" fontId="47" fillId="28" borderId="95" xfId="22" applyNumberFormat="1" applyFont="1" applyFill="1" applyBorder="1"/>
    <xf numFmtId="175" fontId="47" fillId="29" borderId="95" xfId="23" applyNumberFormat="1" applyFont="1" applyFill="1" applyBorder="1"/>
    <xf numFmtId="0" fontId="46" fillId="30" borderId="0" xfId="22" applyFill="1"/>
    <xf numFmtId="10" fontId="47" fillId="29" borderId="95" xfId="23" applyNumberFormat="1" applyFont="1" applyFill="1" applyBorder="1"/>
    <xf numFmtId="176" fontId="47" fillId="28" borderId="95" xfId="24" applyNumberFormat="1" applyFont="1" applyFill="1" applyBorder="1"/>
    <xf numFmtId="0" fontId="74" fillId="0" borderId="0" xfId="0" applyFont="1"/>
    <xf numFmtId="0" fontId="75" fillId="0" borderId="0" xfId="0" applyFont="1"/>
    <xf numFmtId="174" fontId="0" fillId="0" borderId="0" xfId="13" applyNumberFormat="1" applyFont="1"/>
    <xf numFmtId="174" fontId="67" fillId="0" borderId="0" xfId="13" applyNumberFormat="1" applyFont="1" applyAlignment="1"/>
    <xf numFmtId="177" fontId="76" fillId="0" borderId="0" xfId="0" applyNumberFormat="1" applyFont="1"/>
    <xf numFmtId="170" fontId="9" fillId="0" borderId="13" xfId="0" applyNumberFormat="1" applyFont="1" applyBorder="1" applyAlignment="1">
      <alignment horizontal="center" vertical="center" wrapText="1"/>
    </xf>
    <xf numFmtId="49" fontId="9" fillId="4" borderId="22" xfId="0" applyNumberFormat="1" applyFont="1" applyFill="1" applyBorder="1" applyAlignment="1">
      <alignment horizontal="center" vertical="center" wrapText="1"/>
    </xf>
    <xf numFmtId="178" fontId="9" fillId="0" borderId="14" xfId="0" applyNumberFormat="1" applyFont="1" applyBorder="1" applyAlignment="1">
      <alignment horizontal="right" vertical="center" wrapText="1"/>
    </xf>
    <xf numFmtId="49" fontId="77" fillId="0" borderId="15" xfId="0" applyNumberFormat="1" applyFont="1" applyBorder="1" applyAlignment="1">
      <alignment horizontal="center" vertical="center" wrapText="1"/>
    </xf>
    <xf numFmtId="170" fontId="9" fillId="0" borderId="15" xfId="0" applyNumberFormat="1" applyFont="1" applyBorder="1" applyAlignment="1">
      <alignment horizontal="center" vertical="center" wrapText="1"/>
    </xf>
    <xf numFmtId="170" fontId="9" fillId="0" borderId="16" xfId="0" applyNumberFormat="1" applyFont="1" applyBorder="1" applyAlignment="1">
      <alignment horizontal="center" vertical="center" wrapText="1"/>
    </xf>
    <xf numFmtId="0" fontId="0" fillId="15" borderId="0" xfId="0" applyFill="1"/>
    <xf numFmtId="49" fontId="2" fillId="15" borderId="0" xfId="0" applyNumberFormat="1" applyFont="1" applyFill="1" applyBorder="1" applyAlignment="1">
      <alignment vertical="center" wrapText="1"/>
    </xf>
    <xf numFmtId="0" fontId="51" fillId="15" borderId="0" xfId="0" applyNumberFormat="1" applyFont="1" applyFill="1" applyBorder="1" applyAlignment="1">
      <alignment horizontal="right"/>
    </xf>
    <xf numFmtId="49" fontId="2" fillId="15" borderId="0" xfId="0" applyNumberFormat="1" applyFont="1" applyFill="1" applyBorder="1" applyAlignment="1">
      <alignment vertical="center"/>
    </xf>
    <xf numFmtId="0" fontId="16" fillId="15" borderId="0" xfId="0" applyFont="1" applyFill="1" applyAlignment="1">
      <alignment horizontal="right"/>
    </xf>
    <xf numFmtId="0" fontId="78" fillId="0" borderId="0" xfId="22" applyNumberFormat="1" applyFont="1" applyFill="1" applyBorder="1"/>
    <xf numFmtId="0" fontId="78" fillId="0" borderId="0" xfId="22" applyNumberFormat="1" applyFont="1" applyFill="1" applyBorder="1" applyAlignment="1">
      <alignment horizontal="right"/>
    </xf>
    <xf numFmtId="0" fontId="58" fillId="0" borderId="0" xfId="22" applyNumberFormat="1" applyFont="1" applyFill="1" applyBorder="1" applyAlignment="1">
      <alignment vertical="center"/>
    </xf>
    <xf numFmtId="0" fontId="57" fillId="0" borderId="0" xfId="22" applyNumberFormat="1" applyFont="1" applyFill="1" applyBorder="1" applyAlignment="1">
      <alignment vertical="center"/>
    </xf>
    <xf numFmtId="0" fontId="57" fillId="0" borderId="0" xfId="22" applyNumberFormat="1" applyFont="1" applyFill="1" applyBorder="1" applyAlignment="1">
      <alignment horizontal="right" vertical="center"/>
    </xf>
    <xf numFmtId="0" fontId="59" fillId="0" borderId="0" xfId="22" applyNumberFormat="1" applyFont="1" applyFill="1" applyBorder="1"/>
    <xf numFmtId="0" fontId="60" fillId="0" borderId="0" xfId="22" applyNumberFormat="1" applyFont="1" applyFill="1" applyBorder="1" applyAlignment="1">
      <alignment horizontal="right"/>
    </xf>
    <xf numFmtId="0" fontId="63" fillId="0" borderId="13" xfId="22" applyNumberFormat="1" applyFont="1" applyFill="1" applyBorder="1"/>
    <xf numFmtId="0" fontId="63" fillId="0" borderId="13" xfId="22" applyNumberFormat="1" applyFont="1" applyFill="1" applyBorder="1" applyAlignment="1">
      <alignment horizontal="center" vertical="center" wrapText="1"/>
    </xf>
    <xf numFmtId="0" fontId="64" fillId="0" borderId="13" xfId="22" applyNumberFormat="1" applyFont="1" applyFill="1" applyBorder="1" applyAlignment="1">
      <alignment horizontal="center"/>
    </xf>
    <xf numFmtId="0" fontId="62" fillId="0" borderId="41" xfId="22" applyNumberFormat="1" applyFont="1" applyFill="1" applyBorder="1" applyAlignment="1">
      <alignment horizontal="center"/>
    </xf>
    <xf numFmtId="0" fontId="62" fillId="0" borderId="13" xfId="22" applyNumberFormat="1" applyFont="1" applyFill="1" applyBorder="1" applyAlignment="1">
      <alignment horizontal="center"/>
    </xf>
    <xf numFmtId="173" fontId="64" fillId="25" borderId="13" xfId="22" applyNumberFormat="1" applyFont="1" applyFill="1" applyBorder="1"/>
    <xf numFmtId="173" fontId="63" fillId="28" borderId="13" xfId="22" applyNumberFormat="1" applyFont="1" applyFill="1" applyBorder="1"/>
    <xf numFmtId="164" fontId="50" fillId="5" borderId="0" xfId="25" applyFont="1" applyFill="1"/>
    <xf numFmtId="170" fontId="77" fillId="0" borderId="13" xfId="0" applyNumberFormat="1" applyFont="1" applyBorder="1" applyAlignment="1">
      <alignment horizontal="center" vertical="center" wrapText="1"/>
    </xf>
    <xf numFmtId="49" fontId="2" fillId="0" borderId="32" xfId="0" applyNumberFormat="1" applyFont="1" applyBorder="1" applyAlignment="1">
      <alignment horizontal="right" wrapText="1"/>
    </xf>
    <xf numFmtId="49" fontId="2" fillId="0" borderId="34" xfId="0" applyNumberFormat="1" applyFont="1" applyBorder="1" applyAlignment="1">
      <alignment horizontal="right" wrapText="1"/>
    </xf>
    <xf numFmtId="0" fontId="68" fillId="0" borderId="0" xfId="26" applyNumberFormat="1" applyFont="1" applyFill="1" applyBorder="1"/>
    <xf numFmtId="0" fontId="56" fillId="0" borderId="0" xfId="26"/>
    <xf numFmtId="0" fontId="68" fillId="0" borderId="0" xfId="26" applyNumberFormat="1" applyFont="1" applyFill="1" applyBorder="1" applyAlignment="1">
      <alignment horizontal="right"/>
    </xf>
    <xf numFmtId="0" fontId="79" fillId="0" borderId="0" xfId="26" applyNumberFormat="1" applyFont="1" applyFill="1" applyBorder="1" applyAlignment="1">
      <alignment vertical="center"/>
    </xf>
    <xf numFmtId="0" fontId="80" fillId="0" borderId="0" xfId="26" applyNumberFormat="1" applyFont="1" applyFill="1" applyBorder="1" applyAlignment="1">
      <alignment vertical="center"/>
    </xf>
    <xf numFmtId="0" fontId="80" fillId="0" borderId="0" xfId="26" applyNumberFormat="1" applyFont="1" applyFill="1" applyBorder="1" applyAlignment="1">
      <alignment horizontal="right" vertical="center"/>
    </xf>
    <xf numFmtId="0" fontId="69" fillId="0" borderId="0" xfId="26" applyNumberFormat="1" applyFont="1" applyFill="1" applyBorder="1"/>
    <xf numFmtId="0" fontId="70" fillId="0" borderId="0" xfId="26" applyNumberFormat="1" applyFont="1" applyFill="1" applyBorder="1" applyAlignment="1">
      <alignment horizontal="right"/>
    </xf>
    <xf numFmtId="0" fontId="47" fillId="0" borderId="13" xfId="26" applyNumberFormat="1" applyFont="1" applyFill="1" applyBorder="1"/>
    <xf numFmtId="0" fontId="71" fillId="0" borderId="13" xfId="26" applyNumberFormat="1" applyFont="1" applyFill="1" applyBorder="1" applyAlignment="1">
      <alignment horizontal="center"/>
    </xf>
    <xf numFmtId="0" fontId="48" fillId="0" borderId="13" xfId="26" applyNumberFormat="1" applyFont="1" applyFill="1" applyBorder="1" applyAlignment="1">
      <alignment horizontal="center"/>
    </xf>
    <xf numFmtId="0" fontId="48" fillId="0" borderId="0" xfId="26" applyNumberFormat="1" applyFont="1" applyFill="1" applyBorder="1" applyAlignment="1">
      <alignment horizontal="center"/>
    </xf>
    <xf numFmtId="0" fontId="47" fillId="31" borderId="13" xfId="26" applyNumberFormat="1" applyFont="1" applyFill="1" applyBorder="1"/>
    <xf numFmtId="173" fontId="47" fillId="28" borderId="13" xfId="26" applyNumberFormat="1" applyFont="1" applyFill="1" applyBorder="1"/>
    <xf numFmtId="173" fontId="47" fillId="28" borderId="0" xfId="26" applyNumberFormat="1" applyFont="1" applyFill="1" applyBorder="1"/>
    <xf numFmtId="0" fontId="47" fillId="31" borderId="13" xfId="26" applyNumberFormat="1" applyFont="1" applyFill="1" applyBorder="1" applyAlignment="1">
      <alignment horizontal="left"/>
    </xf>
    <xf numFmtId="173" fontId="47" fillId="32" borderId="13" xfId="26" applyNumberFormat="1" applyFont="1" applyFill="1" applyBorder="1"/>
    <xf numFmtId="173" fontId="47" fillId="32" borderId="0" xfId="26" applyNumberFormat="1" applyFont="1" applyFill="1" applyBorder="1"/>
    <xf numFmtId="0" fontId="66" fillId="0" borderId="0" xfId="26" applyFont="1"/>
    <xf numFmtId="173" fontId="47" fillId="33" borderId="13" xfId="26" applyNumberFormat="1" applyFont="1" applyFill="1" applyBorder="1"/>
    <xf numFmtId="173" fontId="47" fillId="33" borderId="0" xfId="26" applyNumberFormat="1" applyFont="1" applyFill="1" applyBorder="1"/>
    <xf numFmtId="0" fontId="51" fillId="0" borderId="0" xfId="26" applyFont="1"/>
    <xf numFmtId="173" fontId="47" fillId="6" borderId="13" xfId="26" applyNumberFormat="1" applyFont="1" applyFill="1" applyBorder="1"/>
    <xf numFmtId="173" fontId="47" fillId="6" borderId="0" xfId="26" applyNumberFormat="1" applyFont="1" applyFill="1" applyBorder="1"/>
    <xf numFmtId="0" fontId="47" fillId="34" borderId="13" xfId="26" applyNumberFormat="1" applyFont="1" applyFill="1" applyBorder="1"/>
    <xf numFmtId="173" fontId="66" fillId="28" borderId="13" xfId="26" applyNumberFormat="1" applyFont="1" applyFill="1" applyBorder="1"/>
    <xf numFmtId="173" fontId="66" fillId="28" borderId="0" xfId="26" applyNumberFormat="1" applyFont="1" applyFill="1" applyBorder="1"/>
    <xf numFmtId="0" fontId="47" fillId="35" borderId="13" xfId="26" applyNumberFormat="1" applyFont="1" applyFill="1" applyBorder="1"/>
    <xf numFmtId="173" fontId="56" fillId="0" borderId="0" xfId="26" applyNumberFormat="1"/>
    <xf numFmtId="173" fontId="71" fillId="25" borderId="13" xfId="26" applyNumberFormat="1" applyFont="1" applyFill="1" applyBorder="1"/>
    <xf numFmtId="173" fontId="71" fillId="25" borderId="0" xfId="26" applyNumberFormat="1" applyFont="1" applyFill="1" applyBorder="1"/>
    <xf numFmtId="43" fontId="56" fillId="0" borderId="0" xfId="27" applyFont="1"/>
    <xf numFmtId="0" fontId="56" fillId="0" borderId="0" xfId="26" applyFont="1"/>
    <xf numFmtId="0" fontId="56" fillId="23" borderId="0" xfId="26" applyFill="1"/>
    <xf numFmtId="172" fontId="51" fillId="23" borderId="0" xfId="28" applyNumberFormat="1" applyFont="1" applyFill="1"/>
    <xf numFmtId="179" fontId="47" fillId="36" borderId="13" xfId="27" applyNumberFormat="1" applyFont="1" applyFill="1" applyBorder="1"/>
    <xf numFmtId="10" fontId="47" fillId="36" borderId="0" xfId="29" applyNumberFormat="1" applyFont="1" applyFill="1" applyBorder="1"/>
    <xf numFmtId="0" fontId="56" fillId="0" borderId="13" xfId="26" applyBorder="1"/>
    <xf numFmtId="0" fontId="56" fillId="0" borderId="13" xfId="26" applyBorder="1" applyAlignment="1">
      <alignment horizontal="center" vertical="center" wrapText="1"/>
    </xf>
    <xf numFmtId="0" fontId="61" fillId="0" borderId="13" xfId="26" applyFont="1" applyBorder="1" applyAlignment="1">
      <alignment horizontal="center"/>
    </xf>
    <xf numFmtId="0" fontId="62" fillId="0" borderId="41" xfId="26" applyFont="1" applyBorder="1" applyAlignment="1">
      <alignment horizontal="center"/>
    </xf>
    <xf numFmtId="0" fontId="62" fillId="0" borderId="13" xfId="26" applyFont="1" applyBorder="1" applyAlignment="1">
      <alignment horizontal="center"/>
    </xf>
    <xf numFmtId="43" fontId="51" fillId="28" borderId="96" xfId="28" applyFont="1" applyFill="1" applyBorder="1"/>
    <xf numFmtId="43" fontId="85" fillId="26" borderId="93" xfId="28" applyFont="1" applyFill="1" applyBorder="1"/>
    <xf numFmtId="43" fontId="51" fillId="28" borderId="94" xfId="28" applyFont="1" applyFill="1" applyBorder="1"/>
    <xf numFmtId="43" fontId="51" fillId="28" borderId="93" xfId="28" applyFont="1" applyFill="1" applyBorder="1"/>
    <xf numFmtId="43" fontId="85" fillId="18" borderId="0" xfId="28" applyFont="1" applyFill="1"/>
    <xf numFmtId="43" fontId="56" fillId="0" borderId="0" xfId="26" applyNumberFormat="1"/>
    <xf numFmtId="0" fontId="86" fillId="0" borderId="0" xfId="26" applyFont="1" applyAlignment="1">
      <alignment horizontal="center"/>
    </xf>
    <xf numFmtId="170" fontId="2" fillId="0" borderId="13" xfId="0" applyNumberFormat="1" applyFont="1" applyFill="1" applyBorder="1" applyAlignment="1">
      <alignment horizontal="center" vertical="center" wrapText="1"/>
    </xf>
    <xf numFmtId="43" fontId="51" fillId="37" borderId="94" xfId="28" applyFont="1" applyFill="1" applyBorder="1"/>
    <xf numFmtId="0" fontId="47" fillId="18" borderId="13" xfId="26" applyNumberFormat="1" applyFont="1" applyFill="1" applyBorder="1"/>
    <xf numFmtId="43" fontId="51" fillId="38" borderId="94" xfId="28" applyFont="1" applyFill="1" applyBorder="1"/>
    <xf numFmtId="180" fontId="2" fillId="0" borderId="13" xfId="14" applyNumberFormat="1" applyFont="1" applyFill="1" applyBorder="1" applyAlignment="1">
      <alignment horizontal="center" vertical="center" wrapText="1"/>
    </xf>
    <xf numFmtId="0" fontId="77" fillId="0" borderId="31" xfId="0" applyFont="1" applyBorder="1" applyAlignment="1">
      <alignment vertical="center" wrapText="1"/>
    </xf>
    <xf numFmtId="170" fontId="77" fillId="0" borderId="31" xfId="0" applyNumberFormat="1" applyFont="1" applyBorder="1" applyAlignment="1">
      <alignment horizontal="center" vertical="center" wrapText="1"/>
    </xf>
    <xf numFmtId="0" fontId="77" fillId="14" borderId="16" xfId="0" applyFont="1" applyFill="1" applyBorder="1" applyAlignment="1">
      <alignment horizontal="center" vertical="center" wrapText="1"/>
    </xf>
    <xf numFmtId="0" fontId="65" fillId="0" borderId="97" xfId="0" applyFont="1" applyBorder="1" applyAlignment="1">
      <alignment horizontal="center" vertical="center" wrapText="1"/>
    </xf>
    <xf numFmtId="0" fontId="2" fillId="0" borderId="98" xfId="0" applyFont="1" applyBorder="1" applyAlignment="1">
      <alignment horizontal="center" vertical="center" wrapText="1"/>
    </xf>
    <xf numFmtId="0" fontId="24" fillId="5" borderId="12" xfId="0" applyFont="1" applyFill="1" applyBorder="1" applyAlignment="1">
      <alignment horizontal="left" vertical="center" wrapText="1"/>
    </xf>
    <xf numFmtId="0" fontId="24" fillId="5" borderId="23" xfId="0" applyFont="1" applyFill="1" applyBorder="1" applyAlignment="1">
      <alignment horizontal="left" vertical="center" wrapText="1"/>
    </xf>
    <xf numFmtId="0" fontId="14" fillId="9" borderId="12" xfId="0" applyFont="1" applyFill="1" applyBorder="1" applyAlignment="1">
      <alignment horizontal="center" vertical="center" wrapText="1"/>
    </xf>
    <xf numFmtId="0" fontId="14" fillId="9" borderId="0" xfId="0" applyFont="1" applyFill="1" applyBorder="1" applyAlignment="1">
      <alignment horizontal="center" vertical="center" wrapText="1"/>
    </xf>
    <xf numFmtId="14" fontId="4" fillId="7" borderId="8" xfId="0" applyNumberFormat="1" applyFont="1" applyFill="1" applyBorder="1" applyAlignment="1">
      <alignment horizontal="left" vertical="center" wrapText="1"/>
    </xf>
    <xf numFmtId="0" fontId="56" fillId="0" borderId="0" xfId="19"/>
    <xf numFmtId="43" fontId="4" fillId="0" borderId="0" xfId="30" applyFont="1" applyAlignment="1"/>
    <xf numFmtId="0" fontId="59" fillId="0" borderId="0" xfId="19" applyFont="1"/>
    <xf numFmtId="0" fontId="56" fillId="0" borderId="97" xfId="19" applyBorder="1"/>
    <xf numFmtId="0" fontId="56" fillId="0" borderId="97" xfId="19" applyBorder="1" applyAlignment="1">
      <alignment horizontal="center" vertical="center" wrapText="1"/>
    </xf>
    <xf numFmtId="182" fontId="56" fillId="0" borderId="0" xfId="17" applyNumberFormat="1" applyFont="1"/>
    <xf numFmtId="0" fontId="61" fillId="0" borderId="97" xfId="19" applyFont="1" applyBorder="1" applyAlignment="1">
      <alignment horizontal="center"/>
    </xf>
    <xf numFmtId="0" fontId="62" fillId="0" borderId="41" xfId="19" applyFont="1" applyBorder="1" applyAlignment="1">
      <alignment horizontal="center"/>
    </xf>
    <xf numFmtId="43" fontId="56" fillId="0" borderId="0" xfId="30" applyFont="1"/>
    <xf numFmtId="0" fontId="62" fillId="0" borderId="97" xfId="19" applyFont="1" applyBorder="1" applyAlignment="1">
      <alignment horizontal="center"/>
    </xf>
    <xf numFmtId="172" fontId="61" fillId="10" borderId="93" xfId="30" applyNumberFormat="1" applyFont="1" applyFill="1" applyBorder="1"/>
    <xf numFmtId="172" fontId="56" fillId="5" borderId="94" xfId="30" applyNumberFormat="1" applyFont="1" applyFill="1" applyBorder="1"/>
    <xf numFmtId="172" fontId="56" fillId="23" borderId="94" xfId="30" applyNumberFormat="1" applyFont="1" applyFill="1" applyBorder="1"/>
    <xf numFmtId="43" fontId="56" fillId="0" borderId="0" xfId="30" applyFont="1" applyFill="1"/>
    <xf numFmtId="43" fontId="90" fillId="0" borderId="0" xfId="30" applyFont="1"/>
    <xf numFmtId="0" fontId="15" fillId="0" borderId="0" xfId="1" applyFill="1" applyBorder="1" applyAlignment="1" applyProtection="1">
      <alignment horizontal="left" vertical="top"/>
    </xf>
    <xf numFmtId="3" fontId="15" fillId="0" borderId="0" xfId="0" applyNumberFormat="1" applyFont="1" applyBorder="1" applyAlignment="1" applyProtection="1">
      <alignment horizontal="right" vertical="top" indent="1"/>
    </xf>
    <xf numFmtId="0" fontId="15" fillId="0" borderId="0" xfId="0" applyFont="1" applyBorder="1" applyAlignment="1" applyProtection="1">
      <alignment horizontal="left" vertical="top" indent="1"/>
    </xf>
    <xf numFmtId="0" fontId="15" fillId="0" borderId="0" xfId="0" applyFont="1" applyFill="1" applyBorder="1" applyAlignment="1" applyProtection="1">
      <alignment horizontal="left" vertical="top" indent="1"/>
    </xf>
    <xf numFmtId="3" fontId="15" fillId="39" borderId="0" xfId="0" applyNumberFormat="1" applyFont="1" applyFill="1" applyBorder="1" applyAlignment="1" applyProtection="1">
      <alignment horizontal="right" vertical="top" indent="1"/>
    </xf>
    <xf numFmtId="3" fontId="15" fillId="0" borderId="0" xfId="0" applyNumberFormat="1" applyFont="1" applyFill="1" applyBorder="1" applyAlignment="1" applyProtection="1">
      <alignment horizontal="right" vertical="top" indent="1"/>
    </xf>
    <xf numFmtId="3" fontId="15" fillId="40" borderId="0" xfId="0" applyNumberFormat="1" applyFont="1" applyFill="1" applyBorder="1" applyAlignment="1" applyProtection="1">
      <alignment horizontal="right" vertical="top" indent="1"/>
    </xf>
    <xf numFmtId="3" fontId="0" fillId="40" borderId="0" xfId="0" applyNumberFormat="1" applyFill="1" applyBorder="1" applyAlignment="1" applyProtection="1">
      <alignment horizontal="right" vertical="top" indent="1"/>
    </xf>
    <xf numFmtId="0" fontId="91" fillId="0" borderId="0" xfId="0" applyFont="1" applyFill="1" applyAlignment="1" applyProtection="1">
      <alignment horizontal="left" indent="2"/>
    </xf>
    <xf numFmtId="3" fontId="91" fillId="0" borderId="0" xfId="0" applyNumberFormat="1" applyFont="1" applyBorder="1" applyAlignment="1" applyProtection="1">
      <alignment horizontal="right" vertical="top" indent="1"/>
    </xf>
    <xf numFmtId="0" fontId="4" fillId="0" borderId="0" xfId="1" applyFont="1" applyFill="1" applyBorder="1" applyAlignment="1" applyProtection="1">
      <alignment horizontal="left" vertical="top" indent="3"/>
    </xf>
    <xf numFmtId="3" fontId="4" fillId="39" borderId="0" xfId="0" applyNumberFormat="1" applyFont="1" applyFill="1" applyBorder="1" applyAlignment="1" applyProtection="1">
      <alignment horizontal="right" vertical="top" indent="1"/>
    </xf>
    <xf numFmtId="3" fontId="4" fillId="0" borderId="0" xfId="0" applyNumberFormat="1" applyFont="1" applyBorder="1" applyAlignment="1" applyProtection="1">
      <alignment horizontal="right" vertical="top" indent="1"/>
    </xf>
    <xf numFmtId="3" fontId="4" fillId="0" borderId="0" xfId="0" applyNumberFormat="1" applyFont="1" applyFill="1" applyBorder="1" applyAlignment="1" applyProtection="1">
      <alignment horizontal="right" vertical="top" indent="1"/>
    </xf>
    <xf numFmtId="3" fontId="4" fillId="40" borderId="0" xfId="0" applyNumberFormat="1" applyFont="1" applyFill="1" applyBorder="1" applyAlignment="1" applyProtection="1">
      <alignment horizontal="right" vertical="top" indent="1"/>
    </xf>
    <xf numFmtId="0" fontId="0" fillId="0" borderId="0" xfId="1" applyFont="1" applyFill="1" applyBorder="1" applyAlignment="1" applyProtection="1">
      <alignment horizontal="left" vertical="top" indent="3"/>
    </xf>
    <xf numFmtId="0" fontId="0" fillId="0" borderId="0" xfId="0" applyFill="1" applyAlignment="1" applyProtection="1">
      <alignment horizontal="left" indent="2"/>
    </xf>
    <xf numFmtId="3" fontId="4" fillId="41" borderId="0" xfId="0" applyNumberFormat="1" applyFont="1" applyFill="1" applyBorder="1" applyAlignment="1" applyProtection="1">
      <alignment horizontal="right" vertical="top" indent="1"/>
    </xf>
    <xf numFmtId="0" fontId="15" fillId="0" borderId="97" xfId="0" applyFont="1" applyFill="1" applyBorder="1" applyAlignment="1" applyProtection="1">
      <alignment horizontal="center" vertical="center" wrapText="1"/>
    </xf>
    <xf numFmtId="183" fontId="93" fillId="42" borderId="4" xfId="0" applyNumberFormat="1" applyFont="1" applyFill="1" applyBorder="1" applyAlignment="1">
      <alignment wrapText="1"/>
    </xf>
    <xf numFmtId="184" fontId="94" fillId="7" borderId="22" xfId="13" applyNumberFormat="1" applyFont="1" applyFill="1" applyBorder="1" applyAlignment="1">
      <alignment wrapText="1"/>
    </xf>
    <xf numFmtId="0" fontId="0" fillId="0" borderId="25" xfId="0" applyBorder="1"/>
    <xf numFmtId="0" fontId="87" fillId="0" borderId="37" xfId="0" applyFont="1" applyBorder="1" applyAlignment="1">
      <alignment horizontal="center"/>
    </xf>
    <xf numFmtId="0" fontId="15" fillId="0" borderId="68" xfId="0" applyFont="1" applyFill="1" applyBorder="1" applyAlignment="1" applyProtection="1">
      <alignment horizontal="center" vertical="center" wrapText="1"/>
    </xf>
    <xf numFmtId="174" fontId="87" fillId="0" borderId="0" xfId="13" applyNumberFormat="1" applyFont="1"/>
    <xf numFmtId="174" fontId="0" fillId="20" borderId="0" xfId="13" applyNumberFormat="1" applyFont="1" applyFill="1"/>
    <xf numFmtId="174" fontId="0" fillId="0" borderId="0" xfId="0" applyNumberFormat="1"/>
    <xf numFmtId="49" fontId="65" fillId="0" borderId="60" xfId="0" applyNumberFormat="1" applyFont="1" applyBorder="1" applyAlignment="1">
      <alignment horizontal="center" vertical="center" wrapText="1"/>
    </xf>
    <xf numFmtId="0" fontId="24" fillId="15" borderId="37" xfId="0" applyFont="1" applyFill="1" applyBorder="1"/>
    <xf numFmtId="0" fontId="24" fillId="15" borderId="42" xfId="0" applyFont="1" applyFill="1" applyBorder="1"/>
    <xf numFmtId="0" fontId="25" fillId="7" borderId="4" xfId="0" applyFont="1" applyFill="1" applyBorder="1" applyAlignment="1">
      <alignment vertical="center"/>
    </xf>
    <xf numFmtId="14" fontId="25" fillId="7" borderId="8" xfId="0" applyNumberFormat="1" applyFont="1" applyFill="1" applyBorder="1" applyAlignment="1">
      <alignment horizontal="left" vertical="center"/>
    </xf>
    <xf numFmtId="0" fontId="25" fillId="7" borderId="8" xfId="0" applyFont="1" applyFill="1" applyBorder="1" applyAlignment="1">
      <alignment horizontal="center" vertical="center" wrapText="1"/>
    </xf>
    <xf numFmtId="0" fontId="25" fillId="7" borderId="22" xfId="0" applyFont="1" applyFill="1" applyBorder="1" applyAlignment="1">
      <alignment horizontal="center" vertical="center" wrapText="1"/>
    </xf>
    <xf numFmtId="49" fontId="24" fillId="0" borderId="17" xfId="0" applyNumberFormat="1" applyFont="1" applyBorder="1" applyAlignment="1">
      <alignment vertical="center" wrapText="1"/>
    </xf>
    <xf numFmtId="49" fontId="24" fillId="0" borderId="13" xfId="0" applyNumberFormat="1" applyFont="1" applyBorder="1" applyAlignment="1">
      <alignment wrapText="1"/>
    </xf>
    <xf numFmtId="49" fontId="24" fillId="0" borderId="11" xfId="0" applyNumberFormat="1" applyFont="1" applyBorder="1" applyAlignment="1">
      <alignment wrapText="1"/>
    </xf>
    <xf numFmtId="49" fontId="24" fillId="0" borderId="18" xfId="0" applyNumberFormat="1" applyFont="1" applyBorder="1" applyAlignment="1">
      <alignment vertical="center" wrapText="1"/>
    </xf>
    <xf numFmtId="49" fontId="24" fillId="0" borderId="19" xfId="0" applyNumberFormat="1" applyFont="1" applyBorder="1" applyAlignment="1">
      <alignment wrapText="1"/>
    </xf>
    <xf numFmtId="49" fontId="24" fillId="0" borderId="44" xfId="0" applyNumberFormat="1" applyFont="1" applyBorder="1" applyAlignment="1">
      <alignment wrapText="1"/>
    </xf>
    <xf numFmtId="49" fontId="24" fillId="0" borderId="39" xfId="0" applyNumberFormat="1" applyFont="1" applyBorder="1" applyAlignment="1">
      <alignment vertical="center" wrapText="1"/>
    </xf>
    <xf numFmtId="49" fontId="24" fillId="0" borderId="31" xfId="0" applyNumberFormat="1" applyFont="1" applyBorder="1" applyAlignment="1">
      <alignment wrapText="1"/>
    </xf>
    <xf numFmtId="49" fontId="24" fillId="0" borderId="33" xfId="0" applyNumberFormat="1" applyFont="1" applyBorder="1" applyAlignment="1">
      <alignment wrapText="1"/>
    </xf>
    <xf numFmtId="4" fontId="24" fillId="0" borderId="17" xfId="0" applyNumberFormat="1" applyFont="1" applyBorder="1" applyAlignment="1">
      <alignment vertical="center" wrapText="1"/>
    </xf>
    <xf numFmtId="0" fontId="24" fillId="0" borderId="0" xfId="0" applyFont="1" applyAlignment="1">
      <alignment vertical="center"/>
    </xf>
    <xf numFmtId="49" fontId="24" fillId="0" borderId="24" xfId="0" applyNumberFormat="1" applyFont="1" applyBorder="1" applyAlignment="1"/>
    <xf numFmtId="10" fontId="24" fillId="0" borderId="30" xfId="14" applyNumberFormat="1" applyFont="1" applyBorder="1" applyAlignment="1"/>
    <xf numFmtId="49" fontId="24" fillId="0" borderId="30" xfId="0" applyNumberFormat="1" applyFont="1" applyBorder="1" applyAlignment="1"/>
    <xf numFmtId="10" fontId="24" fillId="0" borderId="97" xfId="14" applyNumberFormat="1" applyFont="1" applyBorder="1" applyAlignment="1"/>
    <xf numFmtId="49" fontId="24" fillId="0" borderId="97" xfId="0" applyNumberFormat="1" applyFont="1" applyBorder="1" applyAlignment="1"/>
    <xf numFmtId="0" fontId="23" fillId="0" borderId="0" xfId="0" applyFont="1" applyFill="1"/>
    <xf numFmtId="0" fontId="23" fillId="0" borderId="0" xfId="0" applyFont="1"/>
    <xf numFmtId="0" fontId="23" fillId="0" borderId="17" xfId="0" applyFont="1" applyBorder="1"/>
    <xf numFmtId="0" fontId="23" fillId="0" borderId="13" xfId="0" applyFont="1" applyBorder="1"/>
    <xf numFmtId="0" fontId="23" fillId="0" borderId="11" xfId="0" applyFont="1" applyBorder="1"/>
    <xf numFmtId="4" fontId="23" fillId="0" borderId="17" xfId="0" applyNumberFormat="1" applyFont="1" applyBorder="1"/>
    <xf numFmtId="4" fontId="23" fillId="0" borderId="39" xfId="0" applyNumberFormat="1" applyFont="1" applyBorder="1"/>
    <xf numFmtId="10" fontId="23" fillId="0" borderId="97" xfId="14" applyNumberFormat="1" applyFont="1" applyBorder="1" applyAlignment="1"/>
    <xf numFmtId="0" fontId="23" fillId="0" borderId="97" xfId="0" applyFont="1" applyBorder="1" applyAlignment="1"/>
    <xf numFmtId="49" fontId="23" fillId="0" borderId="97" xfId="0" applyNumberFormat="1" applyFont="1" applyBorder="1" applyAlignment="1"/>
    <xf numFmtId="10" fontId="23" fillId="0" borderId="31" xfId="14" applyNumberFormat="1" applyFont="1" applyBorder="1" applyAlignment="1"/>
    <xf numFmtId="0" fontId="23" fillId="0" borderId="31" xfId="0" applyFont="1" applyBorder="1" applyAlignment="1"/>
    <xf numFmtId="164" fontId="23" fillId="0" borderId="32" xfId="13" applyFont="1" applyBorder="1"/>
    <xf numFmtId="164" fontId="23" fillId="0" borderId="11" xfId="13" applyFont="1" applyBorder="1"/>
    <xf numFmtId="164" fontId="23" fillId="0" borderId="33" xfId="13" applyFont="1" applyBorder="1"/>
    <xf numFmtId="164" fontId="23" fillId="0" borderId="46" xfId="13" applyFont="1" applyBorder="1"/>
    <xf numFmtId="164" fontId="23" fillId="0" borderId="26" xfId="13" applyFont="1" applyBorder="1"/>
    <xf numFmtId="10" fontId="9" fillId="7" borderId="47" xfId="14" applyNumberFormat="1" applyFont="1" applyFill="1" applyBorder="1" applyAlignment="1">
      <alignment horizontal="right" vertical="center" wrapText="1"/>
    </xf>
    <xf numFmtId="170" fontId="1" fillId="9" borderId="8" xfId="0" applyNumberFormat="1" applyFont="1" applyFill="1" applyBorder="1" applyAlignment="1">
      <alignment vertical="center" wrapText="1"/>
    </xf>
    <xf numFmtId="170" fontId="0" fillId="7" borderId="8" xfId="0" applyNumberFormat="1" applyFill="1" applyBorder="1" applyAlignment="1">
      <alignment vertical="center" wrapText="1"/>
    </xf>
    <xf numFmtId="170" fontId="9" fillId="8" borderId="30" xfId="0" applyNumberFormat="1" applyFont="1" applyFill="1" applyBorder="1" applyAlignment="1">
      <alignment horizontal="center" vertical="center" wrapText="1"/>
    </xf>
    <xf numFmtId="170" fontId="9" fillId="8" borderId="41" xfId="0" applyNumberFormat="1" applyFont="1" applyFill="1" applyBorder="1" applyAlignment="1">
      <alignment horizontal="center" vertical="center" wrapText="1"/>
    </xf>
    <xf numFmtId="170" fontId="12" fillId="0" borderId="13" xfId="0" applyNumberFormat="1" applyFont="1" applyBorder="1" applyAlignment="1">
      <alignment horizontal="right" vertical="center" wrapText="1"/>
    </xf>
    <xf numFmtId="170" fontId="9" fillId="0" borderId="47" xfId="0" applyNumberFormat="1" applyFont="1" applyBorder="1" applyAlignment="1">
      <alignment horizontal="right" vertical="center" wrapText="1"/>
    </xf>
    <xf numFmtId="170" fontId="12" fillId="0" borderId="47" xfId="0" applyNumberFormat="1" applyFont="1" applyBorder="1" applyAlignment="1">
      <alignment horizontal="right" vertical="center" wrapText="1"/>
    </xf>
    <xf numFmtId="170" fontId="9" fillId="0" borderId="47" xfId="0" applyNumberFormat="1" applyFont="1" applyBorder="1" applyAlignment="1">
      <alignment horizontal="left" vertical="center" wrapText="1"/>
    </xf>
    <xf numFmtId="170" fontId="9" fillId="7" borderId="47" xfId="0" applyNumberFormat="1" applyFont="1" applyFill="1" applyBorder="1" applyAlignment="1">
      <alignment horizontal="left" vertical="center" wrapText="1"/>
    </xf>
    <xf numFmtId="170" fontId="12" fillId="0" borderId="48" xfId="0" applyNumberFormat="1" applyFont="1" applyBorder="1" applyAlignment="1">
      <alignment horizontal="left" vertical="center" wrapText="1"/>
    </xf>
    <xf numFmtId="170" fontId="12" fillId="0" borderId="48" xfId="0" applyNumberFormat="1" applyFont="1" applyBorder="1" applyAlignment="1">
      <alignment horizontal="right" vertical="center" wrapText="1"/>
    </xf>
    <xf numFmtId="170" fontId="0" fillId="0" borderId="58" xfId="0" applyNumberFormat="1" applyBorder="1"/>
    <xf numFmtId="170" fontId="0" fillId="0" borderId="0" xfId="0" applyNumberFormat="1" applyBorder="1"/>
    <xf numFmtId="170" fontId="0" fillId="0" borderId="0" xfId="0" applyNumberFormat="1"/>
    <xf numFmtId="0" fontId="2" fillId="0" borderId="17" xfId="0" applyFont="1" applyBorder="1" applyAlignment="1">
      <alignment horizontal="left" vertical="top" wrapText="1"/>
    </xf>
    <xf numFmtId="0" fontId="2" fillId="0" borderId="17" xfId="0" applyFont="1" applyBorder="1" applyAlignment="1">
      <alignment vertical="top" wrapText="1"/>
    </xf>
    <xf numFmtId="0" fontId="2" fillId="0" borderId="40" xfId="0" applyFont="1" applyBorder="1" applyAlignment="1">
      <alignment vertical="top" wrapText="1"/>
    </xf>
    <xf numFmtId="0" fontId="2" fillId="0" borderId="39" xfId="0" applyFont="1" applyBorder="1" applyAlignment="1">
      <alignment vertical="top" wrapText="1"/>
    </xf>
    <xf numFmtId="0" fontId="2" fillId="0" borderId="17" xfId="0" applyFont="1" applyBorder="1" applyAlignment="1">
      <alignment horizontal="left" vertical="center" wrapText="1"/>
    </xf>
    <xf numFmtId="0" fontId="2" fillId="0" borderId="18" xfId="0" applyFont="1" applyBorder="1" applyAlignment="1">
      <alignment wrapText="1"/>
    </xf>
    <xf numFmtId="174" fontId="65" fillId="0" borderId="98" xfId="13" applyNumberFormat="1" applyFont="1" applyBorder="1" applyAlignment="1">
      <alignment vertical="center" wrapText="1"/>
    </xf>
    <xf numFmtId="174" fontId="2" fillId="0" borderId="63" xfId="13" applyNumberFormat="1" applyFont="1" applyBorder="1" applyAlignment="1">
      <alignment vertical="center" wrapText="1"/>
    </xf>
    <xf numFmtId="174" fontId="65" fillId="0" borderId="63" xfId="13" applyNumberFormat="1" applyFont="1" applyBorder="1" applyAlignment="1">
      <alignment horizontal="center" vertical="center" wrapText="1"/>
    </xf>
    <xf numFmtId="180" fontId="65" fillId="0" borderId="63" xfId="0" applyNumberFormat="1" applyFont="1" applyBorder="1" applyAlignment="1">
      <alignment vertical="center" wrapText="1"/>
    </xf>
    <xf numFmtId="0" fontId="23" fillId="0" borderId="39" xfId="0" applyFont="1" applyBorder="1" applyAlignment="1">
      <alignment wrapText="1"/>
    </xf>
    <xf numFmtId="0" fontId="23" fillId="0" borderId="31" xfId="0" applyFont="1" applyBorder="1"/>
    <xf numFmtId="0" fontId="23" fillId="0" borderId="33" xfId="0" applyFont="1" applyBorder="1"/>
    <xf numFmtId="49" fontId="23" fillId="0" borderId="11" xfId="0" applyNumberFormat="1" applyFont="1" applyBorder="1" applyAlignment="1">
      <alignment horizontal="left" vertical="center" wrapText="1"/>
    </xf>
    <xf numFmtId="166" fontId="2" fillId="0" borderId="98" xfId="0" applyNumberFormat="1" applyFont="1" applyBorder="1" applyAlignment="1">
      <alignment horizontal="right"/>
    </xf>
    <xf numFmtId="166" fontId="2" fillId="0" borderId="97" xfId="0" applyNumberFormat="1" applyFont="1" applyBorder="1" applyAlignment="1">
      <alignment horizontal="right"/>
    </xf>
    <xf numFmtId="166" fontId="2" fillId="0" borderId="99" xfId="0" applyNumberFormat="1" applyFont="1" applyBorder="1" applyAlignment="1">
      <alignment horizontal="right"/>
    </xf>
    <xf numFmtId="167" fontId="2" fillId="0" borderId="98" xfId="0" applyNumberFormat="1" applyFont="1" applyBorder="1" applyAlignment="1">
      <alignment horizontal="right"/>
    </xf>
    <xf numFmtId="167" fontId="2" fillId="0" borderId="98" xfId="0" quotePrefix="1" applyNumberFormat="1" applyFont="1" applyBorder="1" applyAlignment="1">
      <alignment horizontal="right"/>
    </xf>
    <xf numFmtId="167" fontId="2" fillId="0" borderId="97" xfId="0" applyNumberFormat="1" applyFont="1" applyBorder="1" applyAlignment="1">
      <alignment horizontal="right"/>
    </xf>
    <xf numFmtId="167" fontId="2" fillId="0" borderId="99" xfId="0" applyNumberFormat="1" applyFont="1" applyBorder="1" applyAlignment="1">
      <alignment horizontal="right"/>
    </xf>
    <xf numFmtId="168" fontId="2" fillId="0" borderId="98" xfId="0" applyNumberFormat="1" applyFont="1" applyBorder="1" applyAlignment="1">
      <alignment horizontal="right"/>
    </xf>
    <xf numFmtId="168" fontId="2" fillId="0" borderId="98" xfId="0" quotePrefix="1" applyNumberFormat="1" applyFont="1" applyBorder="1" applyAlignment="1">
      <alignment horizontal="right"/>
    </xf>
    <xf numFmtId="168" fontId="2" fillId="0" borderId="97" xfId="0" applyNumberFormat="1" applyFont="1" applyBorder="1" applyAlignment="1">
      <alignment horizontal="right"/>
    </xf>
    <xf numFmtId="168" fontId="2" fillId="0" borderId="99" xfId="0" applyNumberFormat="1" applyFont="1" applyBorder="1" applyAlignment="1">
      <alignment horizontal="right"/>
    </xf>
    <xf numFmtId="169" fontId="2" fillId="0" borderId="98" xfId="0" applyNumberFormat="1" applyFont="1" applyBorder="1" applyAlignment="1">
      <alignment horizontal="right"/>
    </xf>
    <xf numFmtId="169" fontId="2" fillId="0" borderId="97" xfId="0" applyNumberFormat="1" applyFont="1" applyBorder="1" applyAlignment="1">
      <alignment horizontal="right"/>
    </xf>
    <xf numFmtId="169" fontId="2" fillId="0" borderId="99" xfId="0" applyNumberFormat="1" applyFont="1" applyBorder="1" applyAlignment="1">
      <alignment horizontal="right"/>
    </xf>
    <xf numFmtId="165" fontId="2" fillId="0" borderId="48" xfId="0" quotePrefix="1" applyNumberFormat="1" applyFont="1" applyBorder="1" applyAlignment="1">
      <alignment horizontal="right"/>
    </xf>
    <xf numFmtId="49" fontId="1" fillId="15" borderId="12" xfId="0" applyNumberFormat="1" applyFont="1" applyFill="1" applyBorder="1" applyAlignment="1">
      <alignment horizontal="left"/>
    </xf>
    <xf numFmtId="49" fontId="1" fillId="15" borderId="0" xfId="0" applyNumberFormat="1" applyFont="1" applyFill="1" applyBorder="1" applyAlignment="1">
      <alignment horizontal="left"/>
    </xf>
    <xf numFmtId="0" fontId="1" fillId="9" borderId="12" xfId="0" applyFont="1" applyFill="1" applyBorder="1" applyAlignment="1">
      <alignment horizontal="center" vertical="center" wrapText="1"/>
    </xf>
    <xf numFmtId="0" fontId="1" fillId="9" borderId="0" xfId="0" applyFont="1" applyFill="1" applyBorder="1" applyAlignment="1">
      <alignment horizontal="center" vertical="center" wrapText="1"/>
    </xf>
    <xf numFmtId="49" fontId="9" fillId="4" borderId="42" xfId="0" applyNumberFormat="1" applyFont="1" applyFill="1" applyBorder="1" applyAlignment="1">
      <alignment horizontal="center" vertical="center" wrapText="1"/>
    </xf>
    <xf numFmtId="49" fontId="9" fillId="4" borderId="36" xfId="0" applyNumberFormat="1" applyFont="1" applyFill="1" applyBorder="1" applyAlignment="1">
      <alignment horizontal="center" vertical="center" wrapText="1"/>
    </xf>
    <xf numFmtId="49" fontId="9" fillId="4" borderId="54" xfId="0" applyNumberFormat="1" applyFont="1" applyFill="1" applyBorder="1" applyAlignment="1">
      <alignment horizontal="center" vertical="center" wrapText="1"/>
    </xf>
    <xf numFmtId="49" fontId="2" fillId="0" borderId="19" xfId="0" applyNumberFormat="1" applyFont="1" applyBorder="1" applyAlignment="1">
      <alignment horizontal="center" vertical="center" wrapText="1"/>
    </xf>
    <xf numFmtId="0" fontId="20" fillId="43" borderId="0" xfId="0" applyFont="1" applyFill="1" applyAlignment="1"/>
    <xf numFmtId="0" fontId="0" fillId="43" borderId="0" xfId="0" applyFill="1" applyAlignment="1"/>
    <xf numFmtId="0" fontId="20" fillId="44" borderId="0" xfId="0" applyFont="1" applyFill="1" applyAlignment="1">
      <alignment wrapText="1"/>
    </xf>
    <xf numFmtId="0" fontId="0" fillId="45" borderId="0" xfId="0" applyFill="1" applyAlignment="1">
      <alignment wrapText="1"/>
    </xf>
    <xf numFmtId="0" fontId="0" fillId="46" borderId="0" xfId="0" applyFill="1" applyAlignment="1">
      <alignment wrapText="1"/>
    </xf>
    <xf numFmtId="0" fontId="0" fillId="23" borderId="0" xfId="0" applyFill="1" applyAlignment="1">
      <alignment wrapText="1"/>
    </xf>
    <xf numFmtId="0" fontId="0" fillId="21" borderId="0" xfId="0" applyFill="1" applyAlignment="1">
      <alignment wrapText="1"/>
    </xf>
    <xf numFmtId="0" fontId="0" fillId="23" borderId="0" xfId="0" applyNumberFormat="1" applyFill="1" applyAlignment="1">
      <alignment wrapText="1"/>
    </xf>
    <xf numFmtId="10" fontId="0" fillId="0" borderId="0" xfId="0" applyNumberFormat="1" applyAlignment="1">
      <alignment vertical="center"/>
    </xf>
    <xf numFmtId="1" fontId="0" fillId="0" borderId="0" xfId="14" applyNumberFormat="1" applyFont="1" applyAlignment="1">
      <alignment vertical="center"/>
    </xf>
    <xf numFmtId="3" fontId="0" fillId="0" borderId="0" xfId="0" applyNumberFormat="1"/>
    <xf numFmtId="49" fontId="0" fillId="18" borderId="0" xfId="0" applyNumberFormat="1" applyFill="1" applyAlignment="1">
      <alignment vertical="center"/>
    </xf>
    <xf numFmtId="0" fontId="0" fillId="18" borderId="0" xfId="0" applyFill="1" applyAlignment="1">
      <alignment vertical="center"/>
    </xf>
    <xf numFmtId="49" fontId="0" fillId="0" borderId="0" xfId="0" applyNumberFormat="1" applyAlignment="1">
      <alignment vertical="center"/>
    </xf>
    <xf numFmtId="3" fontId="0" fillId="46" borderId="0" xfId="0" applyNumberFormat="1" applyFill="1"/>
    <xf numFmtId="0" fontId="0" fillId="47" borderId="0" xfId="0" applyFill="1" applyAlignment="1">
      <alignment vertical="center"/>
    </xf>
    <xf numFmtId="3" fontId="0" fillId="48" borderId="0" xfId="0" applyNumberFormat="1" applyFill="1"/>
    <xf numFmtId="3" fontId="0" fillId="18" borderId="0" xfId="0" applyNumberFormat="1" applyFill="1"/>
    <xf numFmtId="0" fontId="0" fillId="0" borderId="0" xfId="0" applyAlignment="1">
      <alignment horizontal="right"/>
    </xf>
    <xf numFmtId="10" fontId="0" fillId="0" borderId="0" xfId="0" applyNumberFormat="1" applyAlignment="1">
      <alignment horizontal="right" vertical="center"/>
    </xf>
    <xf numFmtId="10" fontId="0" fillId="0" borderId="0" xfId="0" applyNumberFormat="1" applyAlignment="1">
      <alignment horizontal="right"/>
    </xf>
    <xf numFmtId="0" fontId="0" fillId="49" borderId="0" xfId="0" applyFill="1"/>
    <xf numFmtId="0" fontId="0" fillId="18" borderId="0" xfId="0" applyFill="1" applyAlignment="1"/>
    <xf numFmtId="4" fontId="23" fillId="0" borderId="18" xfId="0" applyNumberFormat="1" applyFont="1" applyBorder="1"/>
    <xf numFmtId="174" fontId="24" fillId="0" borderId="41" xfId="13" applyNumberFormat="1" applyFont="1" applyBorder="1" applyAlignment="1">
      <alignment wrapText="1"/>
    </xf>
    <xf numFmtId="0" fontId="0" fillId="19" borderId="0" xfId="0" applyFill="1" applyAlignment="1">
      <alignment vertical="center"/>
    </xf>
    <xf numFmtId="174" fontId="25" fillId="0" borderId="13" xfId="13" applyNumberFormat="1" applyFont="1" applyBorder="1"/>
    <xf numFmtId="3" fontId="25" fillId="0" borderId="13" xfId="0" applyNumberFormat="1" applyFont="1" applyBorder="1"/>
    <xf numFmtId="174" fontId="25" fillId="0" borderId="13" xfId="13" applyNumberFormat="1" applyFont="1" applyBorder="1" applyAlignment="1">
      <alignment horizontal="right"/>
    </xf>
    <xf numFmtId="180" fontId="55" fillId="0" borderId="13" xfId="14" applyNumberFormat="1" applyFont="1" applyBorder="1" applyAlignment="1">
      <alignment horizontal="left" vertical="center" wrapText="1"/>
    </xf>
    <xf numFmtId="49" fontId="65" fillId="0" borderId="24" xfId="0" applyNumberFormat="1" applyFont="1" applyBorder="1" applyAlignment="1">
      <alignment horizontal="center" vertical="center" wrapText="1"/>
    </xf>
    <xf numFmtId="49" fontId="2" fillId="0" borderId="97" xfId="0" applyNumberFormat="1" applyFont="1" applyBorder="1" applyAlignment="1">
      <alignment horizontal="left" vertical="center" wrapText="1"/>
    </xf>
    <xf numFmtId="14" fontId="4" fillId="7" borderId="29" xfId="0" applyNumberFormat="1"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49" fontId="2" fillId="0" borderId="97"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31" xfId="0" applyNumberFormat="1" applyFont="1" applyFill="1" applyBorder="1" applyAlignment="1">
      <alignment horizontal="center" vertical="center" wrapText="1"/>
    </xf>
    <xf numFmtId="3" fontId="2" fillId="0" borderId="97" xfId="0" applyNumberFormat="1" applyFont="1" applyFill="1" applyBorder="1" applyAlignment="1">
      <alignment horizontal="center" vertical="center" wrapText="1"/>
    </xf>
    <xf numFmtId="3" fontId="4" fillId="0" borderId="97" xfId="0" applyNumberFormat="1" applyFont="1" applyFill="1" applyBorder="1" applyAlignment="1">
      <alignment horizontal="center" vertical="center" wrapText="1"/>
    </xf>
    <xf numFmtId="170" fontId="9" fillId="0" borderId="41" xfId="0" applyNumberFormat="1" applyFont="1" applyBorder="1" applyAlignment="1">
      <alignment vertical="center" wrapText="1"/>
    </xf>
    <xf numFmtId="170" fontId="9" fillId="0" borderId="45" xfId="0" applyNumberFormat="1" applyFont="1" applyBorder="1" applyAlignment="1">
      <alignment vertical="center" wrapText="1"/>
    </xf>
    <xf numFmtId="170" fontId="9" fillId="0" borderId="13" xfId="0" applyNumberFormat="1" applyFont="1" applyBorder="1" applyAlignment="1">
      <alignment vertical="center" wrapText="1"/>
    </xf>
    <xf numFmtId="170" fontId="9" fillId="0" borderId="15" xfId="0" applyNumberFormat="1" applyFont="1" applyBorder="1" applyAlignment="1">
      <alignment vertical="center" wrapText="1"/>
    </xf>
    <xf numFmtId="3" fontId="15" fillId="0" borderId="97" xfId="0" applyNumberFormat="1" applyFont="1" applyFill="1" applyBorder="1" applyAlignment="1">
      <alignment horizontal="center" vertical="center" wrapText="1"/>
    </xf>
    <xf numFmtId="49" fontId="4" fillId="0" borderId="31" xfId="0" applyNumberFormat="1" applyFont="1" applyFill="1" applyBorder="1" applyAlignment="1">
      <alignment horizontal="center" vertical="center" wrapText="1"/>
    </xf>
    <xf numFmtId="0" fontId="51" fillId="0" borderId="41" xfId="21" applyBorder="1"/>
    <xf numFmtId="49" fontId="4" fillId="0" borderId="46" xfId="0" applyNumberFormat="1" applyFont="1" applyFill="1" applyBorder="1" applyAlignment="1"/>
    <xf numFmtId="49" fontId="9" fillId="4" borderId="42" xfId="0" applyNumberFormat="1" applyFont="1" applyFill="1" applyBorder="1" applyAlignment="1">
      <alignment vertical="center"/>
    </xf>
    <xf numFmtId="3" fontId="15" fillId="0" borderId="97" xfId="0" applyNumberFormat="1" applyFont="1" applyFill="1" applyBorder="1" applyAlignment="1"/>
    <xf numFmtId="0" fontId="51" fillId="0" borderId="97" xfId="21" applyBorder="1"/>
    <xf numFmtId="49" fontId="4" fillId="0" borderId="99" xfId="0" applyNumberFormat="1" applyFont="1" applyFill="1" applyBorder="1" applyAlignment="1"/>
    <xf numFmtId="3" fontId="15" fillId="0" borderId="98" xfId="0" applyNumberFormat="1" applyFont="1" applyFill="1" applyBorder="1" applyAlignment="1"/>
    <xf numFmtId="49" fontId="9" fillId="4" borderId="35" xfId="0" applyNumberFormat="1" applyFont="1" applyFill="1" applyBorder="1" applyAlignment="1">
      <alignment vertical="center"/>
    </xf>
    <xf numFmtId="14" fontId="4" fillId="7" borderId="53" xfId="0" applyNumberFormat="1" applyFont="1" applyFill="1" applyBorder="1" applyAlignment="1">
      <alignment horizontal="center" vertical="center" wrapText="1"/>
    </xf>
    <xf numFmtId="0" fontId="4" fillId="7" borderId="51" xfId="0" applyFont="1" applyFill="1" applyBorder="1" applyAlignment="1">
      <alignment horizontal="center" vertical="center" wrapText="1"/>
    </xf>
    <xf numFmtId="0" fontId="9" fillId="0" borderId="0" xfId="0" applyNumberFormat="1" applyFont="1" applyAlignment="1"/>
    <xf numFmtId="1" fontId="9" fillId="0" borderId="0" xfId="0" applyNumberFormat="1" applyFont="1" applyAlignment="1"/>
    <xf numFmtId="0" fontId="2" fillId="15" borderId="0" xfId="0" applyFont="1" applyFill="1"/>
    <xf numFmtId="14" fontId="4" fillId="7" borderId="8" xfId="0" applyNumberFormat="1" applyFont="1" applyFill="1" applyBorder="1" applyAlignment="1">
      <alignment horizontal="left" vertical="center" wrapText="1"/>
    </xf>
    <xf numFmtId="0" fontId="65" fillId="0" borderId="38" xfId="0" applyFont="1" applyBorder="1" applyAlignment="1">
      <alignment horizontal="center" vertical="center" wrapText="1"/>
    </xf>
    <xf numFmtId="0" fontId="65" fillId="0" borderId="3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48" xfId="0" applyFont="1" applyBorder="1" applyAlignment="1">
      <alignment horizontal="center" vertical="center" wrapText="1"/>
    </xf>
    <xf numFmtId="49" fontId="2" fillId="4" borderId="5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4" fillId="0" borderId="72" xfId="0" applyFont="1" applyFill="1" applyBorder="1" applyAlignment="1">
      <alignment horizontal="center" vertical="center" wrapText="1"/>
    </xf>
    <xf numFmtId="0" fontId="16" fillId="0" borderId="72" xfId="0" applyFont="1" applyFill="1" applyBorder="1" applyAlignment="1">
      <alignment horizontal="center" vertical="center" wrapText="1"/>
    </xf>
    <xf numFmtId="14" fontId="4" fillId="7" borderId="8" xfId="0" applyNumberFormat="1" applyFont="1" applyFill="1" applyBorder="1" applyAlignment="1">
      <alignment horizontal="left" vertical="center" wrapText="1"/>
    </xf>
    <xf numFmtId="49" fontId="39" fillId="15" borderId="0" xfId="2" applyNumberFormat="1" applyFont="1" applyFill="1" applyBorder="1" applyAlignment="1" applyProtection="1">
      <alignment horizontal="left" vertical="center" wrapText="1"/>
    </xf>
    <xf numFmtId="49" fontId="9" fillId="0" borderId="56" xfId="0" applyNumberFormat="1" applyFont="1" applyFill="1" applyBorder="1" applyAlignment="1">
      <alignment horizontal="center" vertical="center" wrapText="1"/>
    </xf>
    <xf numFmtId="0" fontId="9" fillId="4" borderId="16" xfId="0" applyFont="1" applyFill="1" applyBorder="1" applyAlignment="1">
      <alignment horizontal="center" vertical="center"/>
    </xf>
    <xf numFmtId="185" fontId="55" fillId="0" borderId="13" xfId="0" applyNumberFormat="1" applyFont="1" applyBorder="1" applyAlignment="1">
      <alignment horizontal="left" vertical="center" wrapText="1"/>
    </xf>
    <xf numFmtId="0" fontId="77" fillId="0" borderId="97" xfId="0" applyFont="1" applyBorder="1" applyAlignment="1">
      <alignment wrapText="1"/>
    </xf>
    <xf numFmtId="0" fontId="89" fillId="0" borderId="97" xfId="0" applyFont="1" applyBorder="1" applyAlignment="1">
      <alignment wrapText="1"/>
    </xf>
    <xf numFmtId="0" fontId="63" fillId="0" borderId="102" xfId="15" applyNumberFormat="1" applyFont="1" applyFill="1" applyBorder="1"/>
    <xf numFmtId="170" fontId="9" fillId="0" borderId="102" xfId="13" applyNumberFormat="1" applyFont="1" applyBorder="1"/>
    <xf numFmtId="170" fontId="34" fillId="0" borderId="102" xfId="13" applyNumberFormat="1" applyFont="1" applyBorder="1"/>
    <xf numFmtId="0" fontId="63" fillId="0" borderId="102" xfId="15" applyNumberFormat="1" applyFont="1" applyFill="1" applyBorder="1" applyAlignment="1">
      <alignment wrapText="1"/>
    </xf>
    <xf numFmtId="170" fontId="16" fillId="0" borderId="102" xfId="13" applyNumberFormat="1" applyFont="1" applyBorder="1"/>
    <xf numFmtId="170" fontId="19" fillId="0" borderId="102" xfId="13" applyNumberFormat="1" applyFont="1" applyBorder="1"/>
    <xf numFmtId="0" fontId="0" fillId="0" borderId="102" xfId="0" applyBorder="1"/>
    <xf numFmtId="170" fontId="0" fillId="0" borderId="102" xfId="0" applyNumberFormat="1" applyBorder="1"/>
    <xf numFmtId="170" fontId="32" fillId="0" borderId="102" xfId="0" applyNumberFormat="1" applyFont="1" applyBorder="1"/>
    <xf numFmtId="0" fontId="63" fillId="0" borderId="103" xfId="15" applyNumberFormat="1" applyFont="1" applyFill="1" applyBorder="1"/>
    <xf numFmtId="170" fontId="9" fillId="0" borderId="103" xfId="13" applyNumberFormat="1" applyFont="1" applyBorder="1"/>
    <xf numFmtId="170" fontId="34" fillId="0" borderId="103" xfId="13" applyNumberFormat="1" applyFont="1" applyBorder="1"/>
    <xf numFmtId="0" fontId="0" fillId="0" borderId="104" xfId="0" applyBorder="1"/>
    <xf numFmtId="170" fontId="0" fillId="0" borderId="104" xfId="0" applyNumberFormat="1" applyBorder="1"/>
    <xf numFmtId="170" fontId="32" fillId="0" borderId="104" xfId="0" applyNumberFormat="1" applyFont="1" applyBorder="1"/>
    <xf numFmtId="0" fontId="77" fillId="0" borderId="60" xfId="0" applyFont="1" applyBorder="1"/>
    <xf numFmtId="170" fontId="77" fillId="0" borderId="21" xfId="13" applyNumberFormat="1" applyFont="1" applyBorder="1"/>
    <xf numFmtId="170" fontId="88" fillId="0" borderId="21" xfId="13" applyNumberFormat="1" applyFont="1" applyBorder="1"/>
    <xf numFmtId="170" fontId="77" fillId="0" borderId="24" xfId="13" applyNumberFormat="1" applyFont="1" applyBorder="1"/>
    <xf numFmtId="0" fontId="2" fillId="0" borderId="97" xfId="0" applyFont="1" applyBorder="1" applyAlignment="1">
      <alignment horizontal="center" vertical="center" wrapText="1"/>
    </xf>
    <xf numFmtId="0" fontId="58" fillId="0" borderId="0" xfId="19" applyFont="1" applyAlignment="1">
      <alignment vertical="center"/>
    </xf>
    <xf numFmtId="0" fontId="57" fillId="0" borderId="0" xfId="19" applyFont="1" applyAlignment="1">
      <alignment vertical="center"/>
    </xf>
    <xf numFmtId="43" fontId="57" fillId="0" borderId="0" xfId="19" applyNumberFormat="1" applyFont="1" applyAlignment="1">
      <alignment vertical="center"/>
    </xf>
    <xf numFmtId="43" fontId="61" fillId="10" borderId="93" xfId="30" applyFont="1" applyFill="1" applyBorder="1"/>
    <xf numFmtId="43" fontId="56" fillId="5" borderId="94" xfId="30" applyFont="1" applyFill="1" applyBorder="1"/>
    <xf numFmtId="49" fontId="2" fillId="0" borderId="50" xfId="0" applyNumberFormat="1" applyFont="1" applyBorder="1" applyAlignment="1">
      <alignment vertical="center" wrapText="1"/>
    </xf>
    <xf numFmtId="49" fontId="2" fillId="0" borderId="62" xfId="0" applyNumberFormat="1" applyFont="1" applyBorder="1" applyAlignment="1">
      <alignment vertical="center" wrapText="1"/>
    </xf>
    <xf numFmtId="170" fontId="2" fillId="0" borderId="32" xfId="0" applyNumberFormat="1" applyFont="1" applyFill="1" applyBorder="1" applyAlignment="1">
      <alignment wrapText="1"/>
    </xf>
    <xf numFmtId="170" fontId="2" fillId="0" borderId="99" xfId="0" applyNumberFormat="1" applyFont="1" applyFill="1" applyBorder="1" applyAlignment="1">
      <alignment wrapText="1"/>
    </xf>
    <xf numFmtId="170" fontId="2" fillId="0" borderId="53" xfId="0" applyNumberFormat="1" applyFont="1" applyFill="1" applyBorder="1" applyAlignment="1">
      <alignment wrapText="1"/>
    </xf>
    <xf numFmtId="49" fontId="2" fillId="0" borderId="11" xfId="0" applyNumberFormat="1" applyFont="1" applyFill="1" applyBorder="1" applyAlignment="1">
      <alignment wrapText="1"/>
    </xf>
    <xf numFmtId="49" fontId="2" fillId="0" borderId="33" xfId="0" applyNumberFormat="1" applyFont="1" applyFill="1" applyBorder="1" applyAlignment="1">
      <alignment wrapText="1"/>
    </xf>
    <xf numFmtId="49" fontId="2" fillId="0" borderId="46" xfId="0" applyNumberFormat="1" applyFont="1" applyFill="1" applyBorder="1" applyAlignment="1">
      <alignment wrapText="1"/>
    </xf>
    <xf numFmtId="49" fontId="2" fillId="0" borderId="44" xfId="0" applyNumberFormat="1" applyFont="1" applyFill="1" applyBorder="1" applyAlignment="1">
      <alignment wrapText="1"/>
    </xf>
    <xf numFmtId="170" fontId="2" fillId="0" borderId="97" xfId="0" applyNumberFormat="1" applyFont="1" applyFill="1" applyBorder="1" applyAlignment="1">
      <alignment wrapText="1"/>
    </xf>
    <xf numFmtId="49" fontId="65" fillId="0" borderId="17" xfId="0" applyNumberFormat="1" applyFont="1" applyBorder="1" applyAlignment="1">
      <alignment horizontal="center" vertical="center" wrapText="1"/>
    </xf>
    <xf numFmtId="49" fontId="65" fillId="0" borderId="13" xfId="0" applyNumberFormat="1" applyFont="1" applyBorder="1" applyAlignment="1">
      <alignment horizontal="center" vertical="center" wrapText="1"/>
    </xf>
    <xf numFmtId="49" fontId="65" fillId="0" borderId="11" xfId="0" applyNumberFormat="1" applyFont="1" applyBorder="1" applyAlignment="1">
      <alignment horizontal="center" vertical="center" wrapText="1"/>
    </xf>
    <xf numFmtId="49" fontId="28" fillId="0" borderId="30" xfId="0" applyNumberFormat="1" applyFont="1" applyFill="1" applyBorder="1" applyAlignment="1">
      <alignment horizontal="center" vertical="center" wrapText="1"/>
    </xf>
    <xf numFmtId="0" fontId="65" fillId="0" borderId="40" xfId="0" applyFont="1" applyBorder="1" applyAlignment="1">
      <alignment horizontal="center" vertical="center"/>
    </xf>
    <xf numFmtId="171" fontId="17" fillId="0" borderId="41" xfId="0" applyNumberFormat="1" applyFont="1" applyFill="1" applyBorder="1" applyAlignment="1">
      <alignment horizontal="center"/>
    </xf>
    <xf numFmtId="171" fontId="15" fillId="0" borderId="97" xfId="0" applyNumberFormat="1" applyFont="1" applyFill="1" applyBorder="1" applyAlignment="1">
      <alignment horizontal="center" vertical="center" wrapText="1"/>
    </xf>
    <xf numFmtId="171" fontId="25" fillId="0" borderId="97" xfId="0" applyNumberFormat="1" applyFont="1" applyFill="1" applyBorder="1" applyAlignment="1">
      <alignment horizontal="center" vertical="center" wrapText="1"/>
    </xf>
    <xf numFmtId="171" fontId="15" fillId="0" borderId="41" xfId="0" applyNumberFormat="1" applyFont="1" applyFill="1" applyBorder="1" applyAlignment="1"/>
    <xf numFmtId="171" fontId="15" fillId="0" borderId="97" xfId="0" applyNumberFormat="1" applyFont="1" applyFill="1" applyBorder="1" applyAlignment="1"/>
    <xf numFmtId="171" fontId="25" fillId="0" borderId="41" xfId="0" applyNumberFormat="1" applyFont="1" applyFill="1" applyBorder="1" applyAlignment="1">
      <alignment horizontal="right" vertical="center" wrapText="1"/>
    </xf>
    <xf numFmtId="171" fontId="25" fillId="0" borderId="97" xfId="0" applyNumberFormat="1" applyFont="1" applyFill="1" applyBorder="1" applyAlignment="1">
      <alignment horizontal="right" vertical="center" wrapText="1"/>
    </xf>
    <xf numFmtId="49" fontId="65" fillId="0" borderId="43" xfId="0" applyNumberFormat="1" applyFont="1" applyBorder="1" applyAlignment="1">
      <alignment horizontal="center" vertical="center" wrapText="1" shrinkToFit="1"/>
    </xf>
    <xf numFmtId="49" fontId="65" fillId="0" borderId="30" xfId="0" applyNumberFormat="1" applyFont="1" applyBorder="1" applyAlignment="1">
      <alignment horizontal="center" vertical="center" wrapText="1"/>
    </xf>
    <xf numFmtId="49" fontId="65" fillId="0" borderId="32" xfId="0" applyNumberFormat="1" applyFont="1" applyBorder="1" applyAlignment="1">
      <alignment horizontal="center" vertical="center" wrapText="1"/>
    </xf>
    <xf numFmtId="49" fontId="24" fillId="0" borderId="60" xfId="0" applyNumberFormat="1" applyFont="1" applyBorder="1" applyAlignment="1">
      <alignment horizontal="center" vertical="center" wrapText="1"/>
    </xf>
    <xf numFmtId="0" fontId="77" fillId="0" borderId="25" xfId="0" applyFont="1" applyBorder="1" applyAlignment="1">
      <alignment horizontal="center" vertical="center" wrapText="1"/>
    </xf>
    <xf numFmtId="49" fontId="65" fillId="0" borderId="49" xfId="0" applyNumberFormat="1" applyFont="1" applyBorder="1" applyAlignment="1">
      <alignment horizontal="center" vertical="center" wrapText="1"/>
    </xf>
    <xf numFmtId="0" fontId="77" fillId="0" borderId="38" xfId="0" applyFont="1" applyFill="1" applyBorder="1" applyAlignment="1">
      <alignment horizontal="left" vertical="center"/>
    </xf>
    <xf numFmtId="3" fontId="0" fillId="0" borderId="49" xfId="0" applyNumberFormat="1" applyFill="1" applyBorder="1"/>
    <xf numFmtId="3" fontId="0" fillId="0" borderId="49" xfId="0" applyNumberFormat="1" applyBorder="1"/>
    <xf numFmtId="0" fontId="0" fillId="10" borderId="98" xfId="0" applyFill="1" applyBorder="1"/>
    <xf numFmtId="0" fontId="0" fillId="10" borderId="97" xfId="0" applyFill="1" applyBorder="1"/>
    <xf numFmtId="171" fontId="0" fillId="0" borderId="98" xfId="13" applyNumberFormat="1" applyFont="1" applyFill="1" applyBorder="1"/>
    <xf numFmtId="171" fontId="0" fillId="0" borderId="97" xfId="13" applyNumberFormat="1" applyFont="1" applyFill="1" applyBorder="1"/>
    <xf numFmtId="171" fontId="0" fillId="0" borderId="15" xfId="13" applyNumberFormat="1" applyFont="1" applyFill="1" applyBorder="1"/>
    <xf numFmtId="171" fontId="0" fillId="0" borderId="48" xfId="13" applyNumberFormat="1" applyFont="1" applyFill="1" applyBorder="1"/>
    <xf numFmtId="171" fontId="0" fillId="0" borderId="31" xfId="13" applyNumberFormat="1" applyFont="1" applyFill="1" applyBorder="1"/>
    <xf numFmtId="171" fontId="0" fillId="0" borderId="16" xfId="13" applyNumberFormat="1" applyFont="1" applyFill="1" applyBorder="1"/>
    <xf numFmtId="49" fontId="4" fillId="0" borderId="60" xfId="0" applyNumberFormat="1" applyFont="1" applyFill="1" applyBorder="1" applyAlignment="1">
      <alignment horizontal="center" vertical="center" wrapText="1"/>
    </xf>
    <xf numFmtId="10" fontId="4" fillId="0" borderId="30" xfId="14" applyNumberFormat="1" applyFont="1" applyFill="1" applyBorder="1" applyAlignment="1">
      <alignment vertical="center" wrapText="1"/>
    </xf>
    <xf numFmtId="10" fontId="4" fillId="0" borderId="32" xfId="14" applyNumberFormat="1" applyFont="1" applyFill="1" applyBorder="1" applyAlignment="1">
      <alignment vertical="center" wrapText="1"/>
    </xf>
    <xf numFmtId="49" fontId="4" fillId="0" borderId="41" xfId="0" applyNumberFormat="1" applyFont="1" applyFill="1" applyBorder="1" applyAlignment="1">
      <alignment vertical="center" wrapText="1"/>
    </xf>
    <xf numFmtId="10" fontId="4" fillId="0" borderId="97" xfId="14" applyNumberFormat="1" applyFont="1" applyFill="1" applyBorder="1" applyAlignment="1">
      <alignment vertical="center" wrapText="1"/>
    </xf>
    <xf numFmtId="10" fontId="4" fillId="0" borderId="99" xfId="14" applyNumberFormat="1" applyFont="1" applyFill="1" applyBorder="1" applyAlignment="1">
      <alignment vertical="center" wrapText="1"/>
    </xf>
    <xf numFmtId="49" fontId="19" fillId="0" borderId="97" xfId="0" applyNumberFormat="1" applyFont="1" applyFill="1" applyBorder="1" applyAlignment="1">
      <alignment vertical="center" wrapText="1"/>
    </xf>
    <xf numFmtId="49" fontId="4" fillId="0" borderId="97" xfId="0" applyNumberFormat="1" applyFont="1" applyFill="1" applyBorder="1" applyAlignment="1">
      <alignment vertical="center" wrapText="1"/>
    </xf>
    <xf numFmtId="0" fontId="0" fillId="0" borderId="97" xfId="0" applyFill="1" applyBorder="1"/>
    <xf numFmtId="0" fontId="0" fillId="0" borderId="15" xfId="0" applyFill="1" applyBorder="1"/>
    <xf numFmtId="0" fontId="0" fillId="0" borderId="19" xfId="0" applyFill="1" applyBorder="1"/>
    <xf numFmtId="0" fontId="0" fillId="0" borderId="65" xfId="0" applyFill="1" applyBorder="1"/>
    <xf numFmtId="49" fontId="4" fillId="5" borderId="97" xfId="0" applyNumberFormat="1" applyFont="1" applyFill="1" applyBorder="1" applyAlignment="1">
      <alignment vertical="center" wrapText="1"/>
    </xf>
    <xf numFmtId="0" fontId="0" fillId="5" borderId="97" xfId="0" applyFill="1" applyBorder="1"/>
    <xf numFmtId="0" fontId="0" fillId="5" borderId="15" xfId="0" applyFill="1" applyBorder="1"/>
    <xf numFmtId="49" fontId="19" fillId="5" borderId="97" xfId="0" applyNumberFormat="1" applyFont="1" applyFill="1" applyBorder="1" applyAlignment="1">
      <alignment vertical="center" wrapText="1"/>
    </xf>
    <xf numFmtId="49" fontId="19" fillId="5" borderId="31" xfId="0" applyNumberFormat="1" applyFont="1" applyFill="1" applyBorder="1" applyAlignment="1">
      <alignment vertical="center" wrapText="1"/>
    </xf>
    <xf numFmtId="0" fontId="0" fillId="5" borderId="31" xfId="0" applyFill="1" applyBorder="1"/>
    <xf numFmtId="0" fontId="0" fillId="5" borderId="16" xfId="0" applyFill="1" applyBorder="1"/>
    <xf numFmtId="14" fontId="9" fillId="7" borderId="8" xfId="0" applyNumberFormat="1" applyFont="1" applyFill="1" applyBorder="1" applyAlignment="1">
      <alignment horizontal="left" vertical="center"/>
    </xf>
    <xf numFmtId="0" fontId="9" fillId="7" borderId="8" xfId="0" applyFont="1" applyFill="1" applyBorder="1" applyAlignment="1">
      <alignment vertical="center"/>
    </xf>
    <xf numFmtId="49" fontId="9" fillId="5" borderId="67" xfId="0" applyNumberFormat="1" applyFont="1" applyFill="1" applyBorder="1" applyAlignment="1">
      <alignment horizontal="center" vertical="center" wrapText="1"/>
    </xf>
    <xf numFmtId="49" fontId="9" fillId="5" borderId="51" xfId="0" applyNumberFormat="1" applyFont="1" applyFill="1" applyBorder="1" applyAlignment="1">
      <alignment horizontal="center" vertical="center" wrapText="1"/>
    </xf>
    <xf numFmtId="174" fontId="9" fillId="0" borderId="40" xfId="13" applyNumberFormat="1" applyFont="1" applyFill="1" applyBorder="1" applyAlignment="1">
      <alignment wrapText="1"/>
    </xf>
    <xf numFmtId="174" fontId="9" fillId="0" borderId="73" xfId="13" applyNumberFormat="1" applyFont="1" applyFill="1" applyBorder="1" applyAlignment="1">
      <alignment wrapText="1"/>
    </xf>
    <xf numFmtId="174" fontId="9" fillId="0" borderId="17" xfId="13" applyNumberFormat="1" applyFont="1" applyFill="1" applyBorder="1" applyAlignment="1">
      <alignment horizontal="center" wrapText="1"/>
    </xf>
    <xf numFmtId="174" fontId="9" fillId="0" borderId="41" xfId="13" applyNumberFormat="1" applyFont="1" applyBorder="1" applyAlignment="1"/>
    <xf numFmtId="174" fontId="9" fillId="0" borderId="41" xfId="13" applyNumberFormat="1" applyFont="1" applyBorder="1" applyAlignment="1">
      <alignment wrapText="1"/>
    </xf>
    <xf numFmtId="174" fontId="9" fillId="0" borderId="45" xfId="13" applyNumberFormat="1" applyFont="1" applyBorder="1" applyAlignment="1">
      <alignment wrapText="1"/>
    </xf>
    <xf numFmtId="174" fontId="9" fillId="0" borderId="40" xfId="13" applyNumberFormat="1" applyFont="1" applyBorder="1" applyAlignment="1">
      <alignment wrapText="1"/>
    </xf>
    <xf numFmtId="174" fontId="9" fillId="0" borderId="73" xfId="13" applyNumberFormat="1" applyFont="1" applyBorder="1" applyAlignment="1">
      <alignment wrapText="1"/>
    </xf>
    <xf numFmtId="174" fontId="9" fillId="5" borderId="40" xfId="13" applyNumberFormat="1" applyFont="1" applyFill="1" applyBorder="1" applyAlignment="1">
      <alignment horizontal="center" wrapText="1"/>
    </xf>
    <xf numFmtId="174" fontId="9" fillId="10" borderId="41" xfId="13" applyNumberFormat="1" applyFont="1" applyFill="1" applyBorder="1" applyAlignment="1"/>
    <xf numFmtId="174" fontId="9" fillId="10" borderId="41" xfId="13" applyNumberFormat="1" applyFont="1" applyFill="1" applyBorder="1" applyAlignment="1">
      <alignment wrapText="1"/>
    </xf>
    <xf numFmtId="174" fontId="9" fillId="10" borderId="45" xfId="13" applyNumberFormat="1" applyFont="1" applyFill="1" applyBorder="1" applyAlignment="1">
      <alignment wrapText="1"/>
    </xf>
    <xf numFmtId="174" fontId="9" fillId="10" borderId="40" xfId="13" applyNumberFormat="1" applyFont="1" applyFill="1" applyBorder="1" applyAlignment="1">
      <alignment wrapText="1"/>
    </xf>
    <xf numFmtId="174" fontId="9" fillId="10" borderId="73" xfId="13" applyNumberFormat="1" applyFont="1" applyFill="1" applyBorder="1" applyAlignment="1">
      <alignment wrapText="1"/>
    </xf>
    <xf numFmtId="174" fontId="9" fillId="10" borderId="17" xfId="13" applyNumberFormat="1" applyFont="1" applyFill="1" applyBorder="1" applyAlignment="1">
      <alignment horizontal="center" wrapText="1"/>
    </xf>
    <xf numFmtId="174" fontId="9" fillId="0" borderId="17" xfId="13" applyNumberFormat="1" applyFont="1" applyFill="1" applyBorder="1" applyAlignment="1">
      <alignment wrapText="1"/>
    </xf>
    <xf numFmtId="174" fontId="9" fillId="0" borderId="101" xfId="13" applyNumberFormat="1" applyFont="1" applyBorder="1" applyAlignment="1">
      <alignment wrapText="1"/>
    </xf>
    <xf numFmtId="174" fontId="9" fillId="0" borderId="17" xfId="13" applyNumberFormat="1" applyFont="1" applyBorder="1" applyAlignment="1">
      <alignment wrapText="1"/>
    </xf>
    <xf numFmtId="174" fontId="9" fillId="0" borderId="97" xfId="13" applyNumberFormat="1" applyFont="1" applyBorder="1" applyAlignment="1"/>
    <xf numFmtId="174" fontId="9" fillId="0" borderId="97" xfId="13" applyNumberFormat="1" applyFont="1" applyBorder="1" applyAlignment="1">
      <alignment wrapText="1"/>
    </xf>
    <xf numFmtId="174" fontId="9" fillId="0" borderId="15" xfId="13" applyNumberFormat="1" applyFont="1" applyBorder="1" applyAlignment="1">
      <alignment wrapText="1"/>
    </xf>
    <xf numFmtId="174" fontId="23" fillId="0" borderId="17" xfId="13" applyNumberFormat="1" applyFont="1" applyFill="1" applyBorder="1" applyAlignment="1"/>
    <xf numFmtId="174" fontId="13" fillId="0" borderId="17" xfId="13" applyNumberFormat="1" applyFont="1" applyFill="1" applyBorder="1" applyAlignment="1"/>
    <xf numFmtId="174" fontId="9" fillId="0" borderId="101" xfId="13" applyNumberFormat="1" applyFont="1" applyFill="1" applyBorder="1" applyAlignment="1">
      <alignment wrapText="1"/>
    </xf>
    <xf numFmtId="174" fontId="9" fillId="0" borderId="98" xfId="13" applyNumberFormat="1" applyFont="1" applyBorder="1" applyAlignment="1">
      <alignment wrapText="1"/>
    </xf>
    <xf numFmtId="174" fontId="9" fillId="0" borderId="17" xfId="13" applyNumberFormat="1" applyFont="1" applyFill="1" applyBorder="1" applyAlignment="1">
      <alignment horizontal="left" vertical="center" wrapText="1"/>
    </xf>
    <xf numFmtId="174" fontId="9" fillId="0" borderId="101" xfId="13" applyNumberFormat="1" applyFont="1" applyFill="1" applyBorder="1" applyAlignment="1">
      <alignment horizontal="left" vertical="center" wrapText="1"/>
    </xf>
    <xf numFmtId="174" fontId="9" fillId="0" borderId="17" xfId="13" applyNumberFormat="1" applyFont="1" applyFill="1" applyBorder="1" applyAlignment="1"/>
    <xf numFmtId="174" fontId="33" fillId="0" borderId="97" xfId="13" applyNumberFormat="1" applyFont="1" applyBorder="1" applyAlignment="1"/>
    <xf numFmtId="174" fontId="13" fillId="0" borderId="39" xfId="13" applyNumberFormat="1" applyFont="1" applyFill="1" applyBorder="1" applyAlignment="1"/>
    <xf numFmtId="174" fontId="9" fillId="0" borderId="70" xfId="13" applyNumberFormat="1" applyFont="1" applyFill="1" applyBorder="1" applyAlignment="1">
      <alignment wrapText="1"/>
    </xf>
    <xf numFmtId="174" fontId="30" fillId="0" borderId="97" xfId="13" applyNumberFormat="1" applyFont="1" applyBorder="1" applyAlignment="1"/>
    <xf numFmtId="174" fontId="9" fillId="0" borderId="52" xfId="13" applyNumberFormat="1" applyFont="1" applyFill="1" applyBorder="1" applyAlignment="1">
      <alignment vertical="center" wrapText="1"/>
    </xf>
    <xf numFmtId="174" fontId="9" fillId="0" borderId="101" xfId="13" applyNumberFormat="1" applyFont="1" applyFill="1" applyBorder="1" applyAlignment="1">
      <alignment vertical="center" wrapText="1"/>
    </xf>
    <xf numFmtId="174" fontId="9" fillId="0" borderId="97" xfId="13" applyNumberFormat="1" applyFont="1" applyFill="1" applyBorder="1" applyAlignment="1"/>
    <xf numFmtId="174" fontId="49" fillId="0" borderId="17" xfId="13" applyNumberFormat="1" applyFont="1" applyBorder="1"/>
    <xf numFmtId="174" fontId="49" fillId="0" borderId="15" xfId="13" applyNumberFormat="1" applyFont="1" applyBorder="1"/>
    <xf numFmtId="174" fontId="49" fillId="0" borderId="97" xfId="13" applyNumberFormat="1" applyFont="1" applyBorder="1"/>
    <xf numFmtId="49" fontId="9" fillId="0" borderId="7" xfId="0" applyNumberFormat="1" applyFont="1" applyFill="1" applyBorder="1" applyAlignment="1">
      <alignment vertical="center" wrapText="1"/>
    </xf>
    <xf numFmtId="174" fontId="23" fillId="0" borderId="39" xfId="13" applyNumberFormat="1" applyFont="1" applyFill="1" applyBorder="1" applyAlignment="1"/>
    <xf numFmtId="174" fontId="9" fillId="0" borderId="70" xfId="13" applyNumberFormat="1" applyFont="1" applyFill="1" applyBorder="1" applyAlignment="1">
      <alignment vertical="center" wrapText="1"/>
    </xf>
    <xf numFmtId="174" fontId="9" fillId="0" borderId="39" xfId="13" applyNumberFormat="1" applyFont="1" applyFill="1" applyBorder="1" applyAlignment="1">
      <alignment wrapText="1"/>
    </xf>
    <xf numFmtId="174" fontId="13" fillId="0" borderId="31" xfId="13" applyNumberFormat="1" applyFont="1" applyFill="1" applyBorder="1" applyAlignment="1"/>
    <xf numFmtId="174" fontId="9" fillId="0" borderId="31" xfId="13" applyNumberFormat="1" applyFont="1" applyBorder="1" applyAlignment="1">
      <alignment wrapText="1"/>
    </xf>
    <xf numFmtId="174" fontId="9" fillId="0" borderId="16" xfId="13" applyNumberFormat="1" applyFont="1" applyBorder="1" applyAlignment="1">
      <alignment wrapText="1"/>
    </xf>
    <xf numFmtId="49" fontId="9" fillId="0" borderId="5" xfId="0" applyNumberFormat="1" applyFont="1" applyFill="1" applyBorder="1" applyAlignment="1">
      <alignment vertical="center" wrapText="1"/>
    </xf>
    <xf numFmtId="174" fontId="9" fillId="0" borderId="38" xfId="13" applyNumberFormat="1" applyFont="1" applyFill="1" applyBorder="1" applyAlignment="1"/>
    <xf numFmtId="174" fontId="9" fillId="0" borderId="64" xfId="13" applyNumberFormat="1" applyFont="1" applyBorder="1" applyAlignment="1">
      <alignment wrapText="1"/>
    </xf>
    <xf numFmtId="174" fontId="102" fillId="0" borderId="17" xfId="13" applyNumberFormat="1" applyFont="1" applyFill="1" applyBorder="1" applyAlignment="1"/>
    <xf numFmtId="174" fontId="49" fillId="0" borderId="98" xfId="13" applyNumberFormat="1" applyFont="1" applyBorder="1"/>
    <xf numFmtId="174" fontId="9" fillId="0" borderId="17" xfId="13" applyNumberFormat="1" applyFont="1" applyBorder="1" applyAlignment="1"/>
    <xf numFmtId="174" fontId="13" fillId="0" borderId="17" xfId="13" applyNumberFormat="1" applyFont="1" applyBorder="1" applyAlignment="1"/>
    <xf numFmtId="174" fontId="13" fillId="0" borderId="97" xfId="13" applyNumberFormat="1" applyFont="1" applyBorder="1" applyAlignment="1"/>
    <xf numFmtId="174" fontId="9" fillId="0" borderId="39" xfId="13" applyNumberFormat="1" applyFont="1" applyBorder="1" applyAlignment="1">
      <alignment wrapText="1"/>
    </xf>
    <xf numFmtId="174" fontId="49" fillId="0" borderId="48" xfId="13" applyNumberFormat="1" applyFont="1" applyBorder="1"/>
    <xf numFmtId="174" fontId="49" fillId="0" borderId="31" xfId="13" applyNumberFormat="1" applyFont="1" applyBorder="1"/>
    <xf numFmtId="174" fontId="49" fillId="0" borderId="16" xfId="13" applyNumberFormat="1" applyFont="1" applyBorder="1"/>
    <xf numFmtId="0" fontId="9" fillId="0" borderId="7" xfId="0" applyFont="1" applyFill="1" applyBorder="1" applyAlignment="1">
      <alignment wrapText="1"/>
    </xf>
    <xf numFmtId="174" fontId="49" fillId="0" borderId="39" xfId="13" applyNumberFormat="1" applyFont="1" applyBorder="1"/>
    <xf numFmtId="14" fontId="4" fillId="7" borderId="0" xfId="0" applyNumberFormat="1" applyFont="1" applyFill="1" applyBorder="1" applyAlignment="1">
      <alignment horizontal="center" vertical="center" wrapText="1"/>
    </xf>
    <xf numFmtId="49" fontId="25" fillId="0" borderId="60" xfId="0" applyNumberFormat="1" applyFont="1" applyFill="1" applyBorder="1" applyAlignment="1">
      <alignment horizontal="center" wrapText="1"/>
    </xf>
    <xf numFmtId="49" fontId="25" fillId="0" borderId="21" xfId="0" applyNumberFormat="1" applyFont="1" applyFill="1" applyBorder="1" applyAlignment="1">
      <alignment horizontal="center" wrapText="1"/>
    </xf>
    <xf numFmtId="49" fontId="25" fillId="0" borderId="24" xfId="0" applyNumberFormat="1" applyFont="1" applyFill="1" applyBorder="1" applyAlignment="1">
      <alignment horizontal="center" wrapText="1"/>
    </xf>
    <xf numFmtId="0" fontId="103" fillId="0" borderId="72" xfId="0" applyFont="1" applyFill="1" applyBorder="1" applyAlignment="1">
      <alignment horizontal="center" vertical="center" wrapText="1"/>
    </xf>
    <xf numFmtId="171" fontId="51" fillId="0" borderId="97" xfId="30" applyNumberFormat="1" applyFont="1" applyFill="1" applyBorder="1" applyAlignment="1"/>
    <xf numFmtId="0" fontId="104" fillId="0" borderId="97" xfId="0" applyFont="1" applyBorder="1" applyAlignment="1">
      <alignment horizontal="left"/>
    </xf>
    <xf numFmtId="49" fontId="51" fillId="0" borderId="97" xfId="0" applyNumberFormat="1" applyFont="1" applyFill="1" applyBorder="1" applyAlignment="1"/>
    <xf numFmtId="172" fontId="51" fillId="0" borderId="97" xfId="30" applyNumberFormat="1" applyFont="1" applyFill="1" applyBorder="1" applyAlignment="1"/>
    <xf numFmtId="174" fontId="51" fillId="0" borderId="97" xfId="30" applyNumberFormat="1" applyFont="1" applyFill="1" applyBorder="1" applyAlignment="1"/>
    <xf numFmtId="0" fontId="104" fillId="0" borderId="97" xfId="0" applyFont="1" applyBorder="1"/>
    <xf numFmtId="0" fontId="51" fillId="0" borderId="97" xfId="0" applyFont="1" applyFill="1" applyBorder="1" applyAlignment="1">
      <alignment vertical="center" wrapText="1"/>
    </xf>
    <xf numFmtId="171" fontId="51" fillId="0" borderId="97" xfId="30" applyNumberFormat="1" applyFont="1" applyFill="1" applyBorder="1" applyAlignment="1">
      <alignment vertical="center" wrapText="1"/>
    </xf>
    <xf numFmtId="0" fontId="104" fillId="0" borderId="97" xfId="0" applyFont="1" applyBorder="1" applyAlignment="1">
      <alignment vertical="center" wrapText="1"/>
    </xf>
    <xf numFmtId="0" fontId="104" fillId="0" borderId="98" xfId="0" applyFont="1" applyBorder="1" applyAlignment="1">
      <alignment vertical="center" wrapText="1"/>
    </xf>
    <xf numFmtId="171" fontId="85" fillId="0" borderId="97" xfId="30" applyNumberFormat="1" applyFont="1" applyFill="1" applyBorder="1" applyAlignment="1"/>
    <xf numFmtId="172" fontId="85" fillId="0" borderId="97" xfId="30" applyNumberFormat="1" applyFont="1" applyFill="1" applyBorder="1" applyAlignment="1"/>
    <xf numFmtId="14" fontId="4" fillId="7" borderId="56" xfId="0" applyNumberFormat="1" applyFont="1" applyFill="1" applyBorder="1" applyAlignment="1">
      <alignment horizontal="left" vertical="center" wrapText="1"/>
    </xf>
    <xf numFmtId="0" fontId="12" fillId="0" borderId="48" xfId="0" applyFont="1" applyBorder="1" applyAlignment="1">
      <alignment horizontal="left" vertical="center" wrapText="1"/>
    </xf>
    <xf numFmtId="14" fontId="4" fillId="7" borderId="8" xfId="0" applyNumberFormat="1" applyFont="1" applyFill="1" applyBorder="1" applyAlignment="1">
      <alignment horizontal="left" vertical="center" wrapText="1"/>
    </xf>
    <xf numFmtId="170" fontId="9" fillId="18" borderId="41" xfId="0" applyNumberFormat="1" applyFont="1" applyFill="1" applyBorder="1" applyAlignment="1">
      <alignment horizontal="center" vertical="center" wrapText="1"/>
    </xf>
    <xf numFmtId="49" fontId="9" fillId="18" borderId="28" xfId="0" applyNumberFormat="1" applyFont="1" applyFill="1" applyBorder="1" applyAlignment="1">
      <alignment horizontal="center" vertical="center" wrapText="1"/>
    </xf>
    <xf numFmtId="0" fontId="9" fillId="0" borderId="98" xfId="0" applyFont="1" applyBorder="1" applyAlignment="1">
      <alignment horizontal="left" vertical="center" wrapText="1"/>
    </xf>
    <xf numFmtId="14" fontId="4" fillId="7" borderId="12" xfId="0" applyNumberFormat="1" applyFont="1" applyFill="1" applyBorder="1" applyAlignment="1">
      <alignment vertical="center" wrapText="1"/>
    </xf>
    <xf numFmtId="178" fontId="2" fillId="0" borderId="41" xfId="0" applyNumberFormat="1" applyFont="1" applyFill="1" applyBorder="1" applyAlignment="1">
      <alignment horizontal="right" vertical="center" wrapText="1"/>
    </xf>
    <xf numFmtId="49" fontId="9" fillId="0" borderId="28" xfId="0" applyNumberFormat="1" applyFont="1" applyFill="1" applyBorder="1" applyAlignment="1">
      <alignment horizontal="center" vertical="center" wrapText="1"/>
    </xf>
    <xf numFmtId="0" fontId="0" fillId="7" borderId="25" xfId="0" applyFill="1" applyBorder="1"/>
    <xf numFmtId="0" fontId="0" fillId="7" borderId="12" xfId="0" applyFill="1" applyBorder="1"/>
    <xf numFmtId="14" fontId="9" fillId="7" borderId="29" xfId="0" applyNumberFormat="1" applyFont="1" applyFill="1" applyBorder="1" applyAlignment="1">
      <alignment horizontal="center" vertical="center"/>
    </xf>
    <xf numFmtId="0" fontId="0" fillId="7" borderId="7" xfId="0" applyFill="1" applyBorder="1"/>
    <xf numFmtId="0" fontId="0" fillId="7" borderId="3" xfId="0" applyFill="1" applyBorder="1"/>
    <xf numFmtId="14" fontId="9" fillId="7" borderId="33" xfId="0" applyNumberFormat="1" applyFont="1" applyFill="1" applyBorder="1" applyAlignment="1">
      <alignment horizontal="center" vertical="center"/>
    </xf>
    <xf numFmtId="0" fontId="9" fillId="0" borderId="34" xfId="0" applyFont="1" applyFill="1" applyBorder="1" applyAlignment="1">
      <alignment horizontal="center" wrapText="1"/>
    </xf>
    <xf numFmtId="49" fontId="2" fillId="0" borderId="58" xfId="0" applyNumberFormat="1" applyFont="1" applyFill="1" applyBorder="1" applyAlignment="1">
      <alignment vertical="center"/>
    </xf>
    <xf numFmtId="0" fontId="3" fillId="0" borderId="0" xfId="2" applyBorder="1" applyAlignment="1" applyProtection="1"/>
    <xf numFmtId="0" fontId="2" fillId="0" borderId="29" xfId="0" applyFont="1" applyBorder="1" applyAlignment="1">
      <alignment horizontal="center" vertical="center"/>
    </xf>
    <xf numFmtId="0" fontId="4" fillId="0" borderId="55" xfId="0" applyFont="1" applyBorder="1" applyAlignment="1">
      <alignment vertical="center"/>
    </xf>
    <xf numFmtId="0" fontId="2" fillId="0" borderId="53" xfId="0" applyFont="1" applyBorder="1" applyAlignment="1">
      <alignment horizontal="center" vertical="center"/>
    </xf>
    <xf numFmtId="49" fontId="4" fillId="7" borderId="58" xfId="0" applyNumberFormat="1" applyFont="1" applyFill="1" applyBorder="1" applyAlignment="1">
      <alignment vertical="center"/>
    </xf>
    <xf numFmtId="0" fontId="3" fillId="7" borderId="0" xfId="2" applyFill="1" applyBorder="1" applyAlignment="1" applyProtection="1"/>
    <xf numFmtId="0" fontId="4" fillId="7" borderId="53" xfId="0" applyFont="1" applyFill="1" applyBorder="1" applyAlignment="1">
      <alignment horizontal="center" vertical="center"/>
    </xf>
    <xf numFmtId="0" fontId="4" fillId="7" borderId="55" xfId="0" applyFont="1" applyFill="1" applyBorder="1" applyAlignment="1">
      <alignment vertical="center"/>
    </xf>
    <xf numFmtId="49" fontId="4" fillId="0" borderId="58" xfId="0" applyNumberFormat="1" applyFont="1" applyFill="1" applyBorder="1" applyAlignment="1">
      <alignment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9" fillId="0" borderId="53" xfId="0" applyFont="1" applyBorder="1" applyAlignment="1">
      <alignment horizontal="center"/>
    </xf>
    <xf numFmtId="49" fontId="4" fillId="5" borderId="0" xfId="0" applyNumberFormat="1" applyFont="1" applyFill="1" applyBorder="1" applyAlignment="1">
      <alignment horizontal="left" vertical="center" wrapText="1"/>
    </xf>
    <xf numFmtId="0" fontId="0" fillId="5" borderId="0" xfId="0" applyFill="1"/>
    <xf numFmtId="0" fontId="0" fillId="0" borderId="0" xfId="0" applyFill="1" applyAlignment="1">
      <alignment vertical="center" wrapText="1"/>
    </xf>
    <xf numFmtId="0" fontId="0" fillId="0" borderId="0" xfId="0" applyBorder="1" applyAlignment="1">
      <alignment vertical="center" wrapText="1"/>
    </xf>
    <xf numFmtId="0" fontId="3" fillId="0" borderId="0" xfId="2" applyAlignment="1" applyProtection="1">
      <alignment horizontal="justify" vertical="center"/>
    </xf>
    <xf numFmtId="0" fontId="107" fillId="0" borderId="0" xfId="0" applyFont="1" applyAlignment="1">
      <alignment horizontal="justify" vertical="center"/>
    </xf>
    <xf numFmtId="0" fontId="108" fillId="0" borderId="0" xfId="0" applyFont="1" applyAlignment="1">
      <alignment horizontal="justify" vertical="center"/>
    </xf>
    <xf numFmtId="0" fontId="3" fillId="0" borderId="0" xfId="2" applyAlignment="1" applyProtection="1">
      <alignment vertical="center"/>
    </xf>
    <xf numFmtId="49" fontId="1" fillId="15" borderId="25" xfId="0" applyNumberFormat="1" applyFont="1" applyFill="1" applyBorder="1" applyAlignment="1">
      <alignment horizontal="left"/>
    </xf>
    <xf numFmtId="49" fontId="1" fillId="15" borderId="12" xfId="0" applyNumberFormat="1" applyFont="1" applyFill="1" applyBorder="1" applyAlignment="1">
      <alignment horizontal="left"/>
    </xf>
    <xf numFmtId="49" fontId="1" fillId="15" borderId="58" xfId="0" applyNumberFormat="1" applyFont="1" applyFill="1" applyBorder="1" applyAlignment="1">
      <alignment horizontal="left"/>
    </xf>
    <xf numFmtId="49" fontId="1" fillId="15"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4" fillId="0" borderId="99" xfId="0" applyFont="1" applyBorder="1" applyAlignment="1">
      <alignment horizontal="left" wrapText="1"/>
    </xf>
    <xf numFmtId="0" fontId="24" fillId="0" borderId="98" xfId="0" applyFont="1" applyBorder="1" applyAlignment="1">
      <alignment horizontal="left" wrapText="1"/>
    </xf>
    <xf numFmtId="0" fontId="65" fillId="0" borderId="99" xfId="0" applyFont="1" applyBorder="1" applyAlignment="1">
      <alignment horizontal="left" wrapText="1"/>
    </xf>
    <xf numFmtId="0" fontId="2" fillId="0" borderId="98" xfId="0" applyFont="1" applyBorder="1" applyAlignment="1">
      <alignment horizontal="left"/>
    </xf>
    <xf numFmtId="0" fontId="24" fillId="0" borderId="46" xfId="0" applyFont="1" applyBorder="1" applyAlignment="1">
      <alignment horizontal="left" wrapText="1"/>
    </xf>
    <xf numFmtId="0" fontId="24" fillId="0" borderId="64" xfId="0" applyFont="1" applyBorder="1" applyAlignment="1">
      <alignment horizontal="left" wrapText="1"/>
    </xf>
    <xf numFmtId="0" fontId="65" fillId="0" borderId="33" xfId="0" applyFont="1" applyBorder="1" applyAlignment="1">
      <alignment horizontal="left" wrapText="1"/>
    </xf>
    <xf numFmtId="0" fontId="2" fillId="0" borderId="48" xfId="0" applyFont="1" applyBorder="1" applyAlignment="1">
      <alignment horizontal="left"/>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0" borderId="44" xfId="0" applyFont="1" applyBorder="1" applyAlignment="1">
      <alignment horizontal="left"/>
    </xf>
    <xf numFmtId="0" fontId="2" fillId="0" borderId="50" xfId="0" applyFont="1" applyBorder="1" applyAlignment="1">
      <alignment horizontal="left"/>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2" fillId="0" borderId="7" xfId="0" applyFont="1" applyBorder="1" applyAlignment="1">
      <alignment horizontal="left" wrapText="1"/>
    </xf>
    <xf numFmtId="0" fontId="2" fillId="0" borderId="3" xfId="0" applyFont="1" applyBorder="1" applyAlignment="1">
      <alignment horizontal="left" wrapText="1"/>
    </xf>
    <xf numFmtId="0" fontId="2" fillId="0" borderId="48" xfId="0" applyFont="1" applyBorder="1" applyAlignment="1">
      <alignment horizontal="left" wrapText="1"/>
    </xf>
    <xf numFmtId="0" fontId="65" fillId="0" borderId="38" xfId="0" applyFont="1" applyBorder="1" applyAlignment="1">
      <alignment horizontal="center" vertical="center" wrapText="1"/>
    </xf>
    <xf numFmtId="0" fontId="65" fillId="0" borderId="30" xfId="0" applyFont="1" applyBorder="1" applyAlignment="1">
      <alignment horizontal="center" vertical="center" wrapText="1"/>
    </xf>
    <xf numFmtId="0" fontId="2" fillId="0" borderId="33" xfId="0" applyFont="1" applyBorder="1" applyAlignment="1">
      <alignment horizontal="left"/>
    </xf>
    <xf numFmtId="0" fontId="2" fillId="0" borderId="99" xfId="0" applyFont="1" applyBorder="1" applyAlignment="1">
      <alignment horizontal="left" wrapText="1"/>
    </xf>
    <xf numFmtId="0" fontId="2" fillId="0" borderId="98" xfId="0" applyFont="1" applyBorder="1" applyAlignment="1">
      <alignment horizontal="left" wrapText="1"/>
    </xf>
    <xf numFmtId="0" fontId="2" fillId="0" borderId="99" xfId="0" applyFont="1" applyBorder="1" applyAlignment="1">
      <alignment wrapText="1"/>
    </xf>
    <xf numFmtId="0" fontId="2" fillId="0" borderId="98" xfId="0" applyFont="1" applyBorder="1" applyAlignment="1"/>
    <xf numFmtId="0" fontId="2" fillId="0" borderId="44" xfId="0" applyFont="1" applyBorder="1" applyAlignment="1">
      <alignment horizontal="left" vertical="center" wrapText="1"/>
    </xf>
    <xf numFmtId="0" fontId="2" fillId="0" borderId="10" xfId="0" applyFont="1" applyBorder="1" applyAlignment="1">
      <alignment horizontal="left" vertical="center" wrapText="1"/>
    </xf>
    <xf numFmtId="0" fontId="2" fillId="0" borderId="50" xfId="0" applyFont="1" applyBorder="1" applyAlignment="1">
      <alignment horizontal="left" vertical="center" wrapText="1"/>
    </xf>
    <xf numFmtId="0" fontId="2" fillId="0" borderId="46" xfId="0" applyFont="1" applyBorder="1" applyAlignment="1">
      <alignment horizontal="left" vertical="center" wrapText="1"/>
    </xf>
    <xf numFmtId="0" fontId="2" fillId="0" borderId="1" xfId="0" applyFont="1" applyBorder="1" applyAlignment="1">
      <alignment horizontal="left" vertical="center" wrapText="1"/>
    </xf>
    <xf numFmtId="0" fontId="2" fillId="0" borderId="64" xfId="0" applyFont="1" applyBorder="1" applyAlignment="1">
      <alignment horizontal="left" vertical="center" wrapText="1"/>
    </xf>
    <xf numFmtId="0" fontId="2" fillId="4" borderId="37"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49" fontId="1" fillId="15" borderId="37" xfId="0" applyNumberFormat="1" applyFont="1" applyFill="1" applyBorder="1" applyAlignment="1">
      <alignment horizontal="left"/>
    </xf>
    <xf numFmtId="0" fontId="65" fillId="0" borderId="5" xfId="0" applyFont="1" applyBorder="1" applyAlignment="1">
      <alignment horizontal="center" vertical="center" wrapText="1"/>
    </xf>
    <xf numFmtId="0" fontId="65"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9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65" fillId="0" borderId="17" xfId="0" applyFont="1" applyBorder="1" applyAlignment="1">
      <alignment horizontal="center" vertical="center" wrapText="1"/>
    </xf>
    <xf numFmtId="0" fontId="65" fillId="0" borderId="97" xfId="0" applyFont="1" applyBorder="1" applyAlignment="1">
      <alignment horizontal="center"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8" xfId="0" applyFont="1" applyBorder="1" applyAlignment="1">
      <alignment horizontal="left"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65" fillId="0" borderId="25"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32" xfId="0" applyFont="1" applyBorder="1" applyAlignment="1">
      <alignment horizontal="center" vertical="center" wrapText="1"/>
    </xf>
    <xf numFmtId="0" fontId="65" fillId="0" borderId="43" xfId="0" applyFont="1" applyBorder="1" applyAlignment="1">
      <alignment horizontal="center" vertical="center" wrapText="1"/>
    </xf>
    <xf numFmtId="0" fontId="65" fillId="0" borderId="56" xfId="0" applyFont="1" applyBorder="1" applyAlignment="1">
      <alignment horizontal="center" vertical="center" wrapText="1"/>
    </xf>
    <xf numFmtId="0" fontId="65" fillId="0" borderId="49" xfId="0" applyFont="1" applyBorder="1" applyAlignment="1">
      <alignment horizontal="center" vertical="center" wrapText="1"/>
    </xf>
    <xf numFmtId="0" fontId="2" fillId="0" borderId="9" xfId="0" applyFont="1" applyBorder="1" applyAlignment="1">
      <alignment horizontal="left" vertical="center" wrapText="1"/>
    </xf>
    <xf numFmtId="0" fontId="52" fillId="0" borderId="11" xfId="0" applyFont="1" applyBorder="1" applyAlignment="1">
      <alignment horizontal="left" vertical="center"/>
    </xf>
    <xf numFmtId="0" fontId="52" fillId="0" borderId="47" xfId="0" applyFont="1" applyBorder="1" applyAlignment="1">
      <alignment horizontal="left" vertical="center"/>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3" fillId="0" borderId="17" xfId="0" applyFont="1" applyBorder="1" applyAlignment="1">
      <alignment horizontal="left"/>
    </xf>
    <xf numFmtId="0" fontId="23" fillId="0" borderId="13" xfId="0" applyFont="1" applyBorder="1" applyAlignment="1">
      <alignment horizontal="left"/>
    </xf>
    <xf numFmtId="0" fontId="23" fillId="0" borderId="11" xfId="0" applyFont="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2" borderId="54" xfId="0" applyFill="1" applyBorder="1" applyAlignment="1">
      <alignment horizontal="center" vertical="center"/>
    </xf>
    <xf numFmtId="0" fontId="15"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65" fillId="0" borderId="11" xfId="0" applyFont="1" applyBorder="1" applyAlignment="1">
      <alignment horizontal="center" vertical="center"/>
    </xf>
    <xf numFmtId="0" fontId="65"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49" fontId="2" fillId="0" borderId="0" xfId="0" applyNumberFormat="1" applyFont="1" applyBorder="1" applyAlignment="1">
      <alignment horizontal="center" vertical="center" wrapText="1"/>
    </xf>
    <xf numFmtId="49" fontId="39" fillId="15" borderId="12" xfId="2" applyNumberFormat="1" applyFont="1" applyFill="1" applyBorder="1" applyAlignment="1" applyProtection="1">
      <alignment horizontal="left" vertical="top" wrapText="1"/>
    </xf>
    <xf numFmtId="49" fontId="39" fillId="15" borderId="37" xfId="2" applyNumberFormat="1" applyFont="1" applyFill="1" applyBorder="1" applyAlignment="1" applyProtection="1">
      <alignment horizontal="left" vertical="top" wrapText="1"/>
    </xf>
    <xf numFmtId="49" fontId="39" fillId="15" borderId="0" xfId="2" applyNumberFormat="1" applyFont="1" applyFill="1" applyBorder="1" applyAlignment="1" applyProtection="1">
      <alignment horizontal="left" vertical="top" wrapText="1"/>
    </xf>
    <xf numFmtId="49" fontId="39" fillId="15" borderId="42" xfId="2" applyNumberFormat="1" applyFont="1" applyFill="1" applyBorder="1" applyAlignment="1" applyProtection="1">
      <alignment horizontal="left" vertical="top" wrapText="1"/>
    </xf>
    <xf numFmtId="0" fontId="9" fillId="0" borderId="17" xfId="0" applyFont="1" applyBorder="1" applyAlignment="1">
      <alignment horizontal="left" vertical="center" wrapText="1"/>
    </xf>
    <xf numFmtId="0" fontId="9" fillId="0" borderId="13" xfId="0" applyFont="1" applyBorder="1" applyAlignment="1">
      <alignment horizontal="left" vertical="center" wrapText="1"/>
    </xf>
    <xf numFmtId="0" fontId="9" fillId="0" borderId="99" xfId="0" applyFont="1" applyBorder="1" applyAlignment="1">
      <alignment horizontal="left" vertical="center" wrapText="1"/>
    </xf>
    <xf numFmtId="0" fontId="9" fillId="0" borderId="15" xfId="0" applyFont="1" applyBorder="1" applyAlignment="1">
      <alignment horizontal="left" vertical="center" wrapText="1"/>
    </xf>
    <xf numFmtId="0" fontId="9" fillId="0" borderId="39" xfId="0" applyFont="1" applyBorder="1" applyAlignment="1">
      <alignment horizontal="left" vertical="center" wrapText="1"/>
    </xf>
    <xf numFmtId="0" fontId="9" fillId="0" borderId="31" xfId="0" applyFont="1" applyBorder="1" applyAlignment="1">
      <alignment horizontal="left" vertical="center" wrapText="1"/>
    </xf>
    <xf numFmtId="0" fontId="9" fillId="0" borderId="33" xfId="0" applyFont="1" applyBorder="1" applyAlignment="1">
      <alignment horizontal="left" vertical="center" wrapText="1"/>
    </xf>
    <xf numFmtId="0" fontId="9" fillId="0" borderId="16" xfId="0" applyFont="1" applyBorder="1" applyAlignment="1">
      <alignment horizontal="left" vertical="center" wrapText="1"/>
    </xf>
    <xf numFmtId="0" fontId="9" fillId="0" borderId="38" xfId="0" applyFont="1" applyBorder="1" applyAlignment="1">
      <alignment horizontal="left" vertical="center" wrapText="1"/>
    </xf>
    <xf numFmtId="0" fontId="9" fillId="0" borderId="30" xfId="0" applyFont="1" applyBorder="1" applyAlignment="1">
      <alignment horizontal="left" vertical="center" wrapText="1"/>
    </xf>
    <xf numFmtId="0" fontId="9" fillId="0" borderId="32" xfId="0" applyFont="1" applyBorder="1" applyAlignment="1">
      <alignment horizontal="left" vertical="center" wrapText="1"/>
    </xf>
    <xf numFmtId="0" fontId="9" fillId="0" borderId="14" xfId="0" applyFont="1" applyBorder="1" applyAlignment="1">
      <alignment horizontal="left" vertical="center" wrapText="1"/>
    </xf>
    <xf numFmtId="0" fontId="24" fillId="5" borderId="25" xfId="0" applyFont="1" applyFill="1" applyBorder="1" applyAlignment="1">
      <alignment horizontal="left" vertical="center" wrapText="1"/>
    </xf>
    <xf numFmtId="0" fontId="24" fillId="5" borderId="12" xfId="0" applyFont="1" applyFill="1" applyBorder="1" applyAlignment="1">
      <alignment horizontal="left" vertical="center" wrapText="1"/>
    </xf>
    <xf numFmtId="0" fontId="24" fillId="5" borderId="61" xfId="0" applyFont="1" applyFill="1" applyBorder="1" applyAlignment="1">
      <alignment horizontal="left" vertical="center" wrapText="1"/>
    </xf>
    <xf numFmtId="0" fontId="24" fillId="5" borderId="27" xfId="0" applyFont="1" applyFill="1" applyBorder="1" applyAlignment="1">
      <alignment horizontal="left" vertical="center" wrapText="1"/>
    </xf>
    <xf numFmtId="0" fontId="24" fillId="5" borderId="23" xfId="0" applyFont="1" applyFill="1" applyBorder="1" applyAlignment="1">
      <alignment horizontal="left" vertical="center" wrapText="1"/>
    </xf>
    <xf numFmtId="0" fontId="24" fillId="5" borderId="62" xfId="0" applyFont="1" applyFill="1" applyBorder="1" applyAlignment="1">
      <alignment horizontal="left" vertical="center" wrapText="1"/>
    </xf>
    <xf numFmtId="0" fontId="24" fillId="4" borderId="36" xfId="0" applyFont="1" applyFill="1" applyBorder="1" applyAlignment="1">
      <alignment horizontal="center" vertical="center"/>
    </xf>
    <xf numFmtId="0" fontId="24" fillId="4" borderId="51" xfId="0" applyFont="1" applyFill="1" applyBorder="1" applyAlignment="1">
      <alignment horizontal="center" vertical="center"/>
    </xf>
    <xf numFmtId="0" fontId="9" fillId="0" borderId="27" xfId="0" applyFont="1" applyFill="1" applyBorder="1" applyAlignment="1">
      <alignment horizontal="left"/>
    </xf>
    <xf numFmtId="0" fontId="9" fillId="0" borderId="23" xfId="0" applyFont="1" applyFill="1" applyBorder="1" applyAlignment="1">
      <alignment horizontal="left"/>
    </xf>
    <xf numFmtId="0" fontId="9" fillId="0" borderId="35" xfId="0" applyFont="1" applyFill="1" applyBorder="1" applyAlignment="1">
      <alignment horizontal="left"/>
    </xf>
    <xf numFmtId="0" fontId="14" fillId="9" borderId="25" xfId="0" applyFont="1" applyFill="1" applyBorder="1" applyAlignment="1">
      <alignment horizontal="center" vertical="center" wrapText="1"/>
    </xf>
    <xf numFmtId="0" fontId="14" fillId="9" borderId="12" xfId="0" applyFont="1" applyFill="1" applyBorder="1" applyAlignment="1">
      <alignment horizontal="center" vertical="center" wrapText="1"/>
    </xf>
    <xf numFmtId="0" fontId="14" fillId="9" borderId="61" xfId="0" applyFont="1" applyFill="1" applyBorder="1" applyAlignment="1">
      <alignment horizontal="center" vertical="center" wrapText="1"/>
    </xf>
    <xf numFmtId="0" fontId="14" fillId="9" borderId="58" xfId="0" applyFont="1" applyFill="1" applyBorder="1" applyAlignment="1">
      <alignment horizontal="center" vertical="center" wrapText="1"/>
    </xf>
    <xf numFmtId="0" fontId="14" fillId="9" borderId="0" xfId="0" applyFont="1" applyFill="1" applyBorder="1" applyAlignment="1">
      <alignment horizontal="center" vertical="center" wrapText="1"/>
    </xf>
    <xf numFmtId="0" fontId="14" fillId="9" borderId="63" xfId="0" applyFont="1" applyFill="1" applyBorder="1" applyAlignment="1">
      <alignment horizontal="center" vertical="center" wrapText="1"/>
    </xf>
    <xf numFmtId="0" fontId="14" fillId="9" borderId="14" xfId="0" applyFont="1" applyFill="1" applyBorder="1" applyAlignment="1">
      <alignment horizontal="center" vertical="center" wrapText="1"/>
    </xf>
    <xf numFmtId="0" fontId="14" fillId="9" borderId="65" xfId="0" applyFont="1" applyFill="1" applyBorder="1" applyAlignment="1">
      <alignment horizontal="center" vertical="center" wrapText="1"/>
    </xf>
    <xf numFmtId="49" fontId="1" fillId="15" borderId="25" xfId="0" applyNumberFormat="1" applyFont="1" applyFill="1" applyBorder="1" applyAlignment="1">
      <alignment horizontal="left" vertical="center"/>
    </xf>
    <xf numFmtId="49" fontId="1" fillId="15" borderId="12" xfId="0" applyNumberFormat="1" applyFont="1" applyFill="1" applyBorder="1" applyAlignment="1">
      <alignment horizontal="left" vertical="center"/>
    </xf>
    <xf numFmtId="49" fontId="1" fillId="15" borderId="58" xfId="0" applyNumberFormat="1" applyFont="1" applyFill="1" applyBorder="1" applyAlignment="1">
      <alignment horizontal="left" vertical="center"/>
    </xf>
    <xf numFmtId="49" fontId="1" fillId="15" borderId="0" xfId="0" applyNumberFormat="1" applyFont="1" applyFill="1" applyBorder="1" applyAlignment="1">
      <alignment horizontal="left" vertical="center"/>
    </xf>
    <xf numFmtId="49" fontId="9" fillId="0" borderId="41" xfId="0" applyNumberFormat="1" applyFont="1" applyBorder="1" applyAlignment="1">
      <alignment horizontal="left" vertical="center" wrapText="1"/>
    </xf>
    <xf numFmtId="49" fontId="9" fillId="0" borderId="13" xfId="0" applyNumberFormat="1" applyFont="1" applyBorder="1" applyAlignment="1">
      <alignment horizontal="left" vertical="center" wrapText="1"/>
    </xf>
    <xf numFmtId="49" fontId="9" fillId="0" borderId="11" xfId="0" applyNumberFormat="1" applyFont="1" applyBorder="1" applyAlignment="1">
      <alignment horizontal="left" vertical="center" wrapText="1"/>
    </xf>
    <xf numFmtId="49" fontId="9" fillId="0" borderId="2" xfId="0" applyNumberFormat="1" applyFont="1" applyBorder="1" applyAlignment="1">
      <alignment horizontal="left" vertical="center" wrapText="1"/>
    </xf>
    <xf numFmtId="49" fontId="9" fillId="0" borderId="47" xfId="0" applyNumberFormat="1" applyFont="1" applyBorder="1" applyAlignment="1">
      <alignment horizontal="left" vertical="center" wrapText="1"/>
    </xf>
    <xf numFmtId="49" fontId="9"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21" fillId="0" borderId="12" xfId="0" applyFont="1" applyBorder="1" applyAlignment="1">
      <alignment horizontal="center" vertical="center" wrapText="1"/>
    </xf>
    <xf numFmtId="0" fontId="21" fillId="0" borderId="37" xfId="0" applyFont="1" applyBorder="1" applyAlignment="1">
      <alignment horizontal="center" vertical="center" wrapText="1"/>
    </xf>
    <xf numFmtId="0" fontId="14" fillId="9" borderId="27" xfId="0" applyFont="1" applyFill="1" applyBorder="1" applyAlignment="1">
      <alignment horizontal="center" vertical="center" wrapText="1"/>
    </xf>
    <xf numFmtId="0" fontId="14" fillId="9" borderId="23" xfId="0" applyFont="1" applyFill="1" applyBorder="1" applyAlignment="1">
      <alignment horizontal="center" vertical="center" wrapText="1"/>
    </xf>
    <xf numFmtId="0" fontId="21" fillId="0" borderId="23" xfId="0" applyFont="1" applyBorder="1" applyAlignment="1">
      <alignment horizontal="center" vertical="center" wrapText="1"/>
    </xf>
    <xf numFmtId="0" fontId="21"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9" fillId="0" borderId="15" xfId="0" applyNumberFormat="1" applyFont="1" applyBorder="1" applyAlignment="1">
      <alignment horizontal="left" vertical="center" wrapText="1"/>
    </xf>
    <xf numFmtId="49" fontId="9" fillId="0" borderId="25" xfId="0" applyNumberFormat="1" applyFont="1" applyBorder="1" applyAlignment="1">
      <alignment horizontal="center" wrapText="1"/>
    </xf>
    <xf numFmtId="49" fontId="9" fillId="0" borderId="12" xfId="0" applyNumberFormat="1" applyFont="1" applyBorder="1" applyAlignment="1">
      <alignment horizontal="center" wrapText="1"/>
    </xf>
    <xf numFmtId="49" fontId="9" fillId="0" borderId="37" xfId="0" applyNumberFormat="1" applyFont="1" applyBorder="1" applyAlignment="1">
      <alignment horizontal="center" wrapText="1"/>
    </xf>
    <xf numFmtId="49" fontId="14" fillId="9" borderId="38" xfId="0" applyNumberFormat="1" applyFont="1" applyFill="1" applyBorder="1" applyAlignment="1">
      <alignment horizontal="center" wrapText="1"/>
    </xf>
    <xf numFmtId="49" fontId="14" fillId="9" borderId="30" xfId="0" applyNumberFormat="1" applyFont="1" applyFill="1" applyBorder="1" applyAlignment="1">
      <alignment horizontal="center" wrapText="1"/>
    </xf>
    <xf numFmtId="49" fontId="14" fillId="9" borderId="14" xfId="0" applyNumberFormat="1" applyFont="1" applyFill="1" applyBorder="1" applyAlignment="1">
      <alignment horizontal="center" wrapText="1"/>
    </xf>
    <xf numFmtId="49" fontId="9" fillId="0" borderId="17" xfId="0" applyNumberFormat="1" applyFont="1" applyBorder="1" applyAlignment="1">
      <alignment horizontal="left" vertical="center" wrapText="1"/>
    </xf>
    <xf numFmtId="49" fontId="9" fillId="0" borderId="39" xfId="0" applyNumberFormat="1" applyFont="1" applyBorder="1" applyAlignment="1">
      <alignment horizontal="left" vertical="center" wrapText="1"/>
    </xf>
    <xf numFmtId="49" fontId="9" fillId="0" borderId="31"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9" fillId="0" borderId="4" xfId="0" applyNumberFormat="1" applyFont="1" applyBorder="1" applyAlignment="1">
      <alignment horizontal="center" wrapText="1"/>
    </xf>
    <xf numFmtId="49" fontId="9" fillId="0" borderId="8" xfId="0" applyNumberFormat="1" applyFont="1" applyBorder="1" applyAlignment="1">
      <alignment horizontal="center" wrapText="1"/>
    </xf>
    <xf numFmtId="49" fontId="9" fillId="0" borderId="22" xfId="0" applyNumberFormat="1" applyFont="1" applyBorder="1" applyAlignment="1">
      <alignment horizontal="center" wrapText="1"/>
    </xf>
    <xf numFmtId="0" fontId="9" fillId="0" borderId="0" xfId="0" applyFont="1" applyBorder="1" applyAlignment="1">
      <alignment horizontal="left" vertical="center" wrapText="1"/>
    </xf>
    <xf numFmtId="0" fontId="0" fillId="15" borderId="23" xfId="0" applyFill="1" applyBorder="1" applyAlignment="1">
      <alignment horizontal="center" vertical="center" wrapText="1"/>
    </xf>
    <xf numFmtId="49" fontId="1" fillId="15" borderId="4" xfId="0" applyNumberFormat="1" applyFont="1" applyFill="1" applyBorder="1" applyAlignment="1">
      <alignment horizontal="left" vertical="center"/>
    </xf>
    <xf numFmtId="49" fontId="1" fillId="15" borderId="8" xfId="0" applyNumberFormat="1" applyFont="1" applyFill="1" applyBorder="1" applyAlignment="1">
      <alignment horizontal="left" vertical="center"/>
    </xf>
    <xf numFmtId="49" fontId="1" fillId="15"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15" fillId="0" borderId="4" xfId="0" applyFont="1" applyFill="1" applyBorder="1" applyAlignment="1">
      <alignment horizontal="left" vertical="top"/>
    </xf>
    <xf numFmtId="0" fontId="15" fillId="0" borderId="59" xfId="0" applyFont="1" applyFill="1" applyBorder="1" applyAlignment="1">
      <alignment horizontal="left" vertical="top"/>
    </xf>
    <xf numFmtId="49" fontId="4" fillId="7" borderId="53" xfId="0" applyNumberFormat="1" applyFont="1" applyFill="1" applyBorder="1" applyAlignment="1">
      <alignment horizontal="left" vertical="center" wrapText="1"/>
    </xf>
    <xf numFmtId="49" fontId="4" fillId="7" borderId="0" xfId="0" applyNumberFormat="1" applyFont="1" applyFill="1" applyBorder="1" applyAlignment="1">
      <alignment horizontal="left" vertical="center" wrapText="1"/>
    </xf>
    <xf numFmtId="0" fontId="2" fillId="0" borderId="0" xfId="0" applyFont="1" applyBorder="1" applyAlignment="1">
      <alignment horizontal="center" vertical="center"/>
    </xf>
    <xf numFmtId="49" fontId="9" fillId="0" borderId="11" xfId="0" applyNumberFormat="1" applyFont="1" applyBorder="1" applyAlignment="1">
      <alignment horizontal="left" vertical="top" wrapText="1"/>
    </xf>
    <xf numFmtId="49" fontId="9" fillId="0" borderId="2" xfId="0" applyNumberFormat="1" applyFont="1" applyBorder="1" applyAlignment="1">
      <alignment horizontal="left" vertical="top" wrapText="1"/>
    </xf>
    <xf numFmtId="49" fontId="9" fillId="0" borderId="100" xfId="0" applyNumberFormat="1" applyFont="1" applyBorder="1" applyAlignment="1">
      <alignment horizontal="left" vertical="top" wrapText="1"/>
    </xf>
    <xf numFmtId="49" fontId="9" fillId="0" borderId="71" xfId="0" applyNumberFormat="1" applyFont="1" applyBorder="1" applyAlignment="1">
      <alignment horizontal="left" vertical="top" wrapText="1"/>
    </xf>
    <xf numFmtId="49" fontId="9" fillId="0" borderId="33" xfId="0" applyNumberFormat="1" applyFont="1" applyBorder="1" applyAlignment="1">
      <alignment horizontal="left" vertical="top" wrapText="1"/>
    </xf>
    <xf numFmtId="49" fontId="9" fillId="0" borderId="3" xfId="0" applyNumberFormat="1" applyFont="1" applyBorder="1" applyAlignment="1">
      <alignment horizontal="left" vertical="top" wrapText="1"/>
    </xf>
    <xf numFmtId="49" fontId="9" fillId="0" borderId="70" xfId="0" applyNumberFormat="1" applyFont="1" applyBorder="1" applyAlignment="1">
      <alignment horizontal="left" vertical="top" wrapText="1"/>
    </xf>
    <xf numFmtId="0" fontId="11" fillId="6" borderId="43" xfId="0" applyFont="1" applyFill="1" applyBorder="1" applyAlignment="1">
      <alignment horizontal="center"/>
    </xf>
    <xf numFmtId="0" fontId="11" fillId="6" borderId="56" xfId="0" applyFont="1" applyFill="1" applyBorder="1" applyAlignment="1">
      <alignment horizontal="center"/>
    </xf>
    <xf numFmtId="0" fontId="11" fillId="6" borderId="52" xfId="0" applyFont="1" applyFill="1" applyBorder="1" applyAlignment="1">
      <alignment horizontal="center"/>
    </xf>
    <xf numFmtId="49" fontId="9" fillId="0" borderId="11" xfId="0" applyNumberFormat="1" applyFont="1" applyBorder="1" applyAlignment="1">
      <alignment horizontal="center" vertical="center" wrapText="1"/>
    </xf>
    <xf numFmtId="49" fontId="9" fillId="0" borderId="2" xfId="0" applyNumberFormat="1" applyFont="1" applyBorder="1" applyAlignment="1">
      <alignment horizontal="center" vertical="center" wrapText="1"/>
    </xf>
    <xf numFmtId="49" fontId="9" fillId="0" borderId="100" xfId="0" applyNumberFormat="1" applyFont="1" applyBorder="1" applyAlignment="1">
      <alignment horizontal="center" vertical="center" wrapText="1"/>
    </xf>
    <xf numFmtId="49" fontId="9" fillId="0" borderId="71" xfId="0" applyNumberFormat="1" applyFont="1" applyBorder="1" applyAlignment="1">
      <alignment horizontal="center" vertical="center" wrapText="1"/>
    </xf>
    <xf numFmtId="49" fontId="9" fillId="0" borderId="6" xfId="0" applyNumberFormat="1" applyFont="1" applyBorder="1" applyAlignment="1">
      <alignment horizontal="center" vertical="center" wrapText="1"/>
    </xf>
    <xf numFmtId="0" fontId="9" fillId="0" borderId="6" xfId="0" applyFont="1" applyBorder="1" applyAlignment="1">
      <alignment horizontal="left" vertical="top" wrapText="1"/>
    </xf>
    <xf numFmtId="0" fontId="9" fillId="0" borderId="2" xfId="0" applyFont="1" applyBorder="1" applyAlignment="1">
      <alignment horizontal="left" vertical="top" wrapText="1"/>
    </xf>
    <xf numFmtId="0" fontId="9" fillId="0" borderId="100" xfId="0" applyFont="1" applyBorder="1" applyAlignment="1">
      <alignment horizontal="left" vertical="top" wrapText="1"/>
    </xf>
    <xf numFmtId="0" fontId="9" fillId="0" borderId="71" xfId="0" applyFont="1" applyBorder="1" applyAlignment="1">
      <alignment horizontal="left" vertical="top" wrapText="1"/>
    </xf>
    <xf numFmtId="0" fontId="9" fillId="0" borderId="7" xfId="0" applyFont="1" applyBorder="1" applyAlignment="1">
      <alignment horizontal="left" vertical="top" wrapText="1"/>
    </xf>
    <xf numFmtId="0" fontId="9" fillId="0" borderId="3" xfId="0" applyFont="1" applyBorder="1" applyAlignment="1">
      <alignment horizontal="left" vertical="top" wrapText="1"/>
    </xf>
    <xf numFmtId="0" fontId="9" fillId="0" borderId="70" xfId="0" applyFont="1" applyBorder="1" applyAlignment="1">
      <alignment horizontal="left" vertical="top" wrapText="1"/>
    </xf>
    <xf numFmtId="0" fontId="9" fillId="0" borderId="11" xfId="0" applyFont="1" applyBorder="1" applyAlignment="1">
      <alignment horizontal="left" vertical="center" wrapText="1"/>
    </xf>
    <xf numFmtId="0" fontId="9" fillId="0" borderId="47" xfId="0" applyFont="1" applyBorder="1" applyAlignment="1">
      <alignment horizontal="left" vertical="center" wrapText="1"/>
    </xf>
    <xf numFmtId="0" fontId="12" fillId="0" borderId="33" xfId="0" applyFont="1" applyBorder="1" applyAlignment="1">
      <alignment horizontal="left" vertical="center" wrapText="1"/>
    </xf>
    <xf numFmtId="0" fontId="12" fillId="0" borderId="48" xfId="0" applyFont="1" applyBorder="1" applyAlignment="1">
      <alignment horizontal="left" vertical="center" wrapText="1"/>
    </xf>
    <xf numFmtId="0" fontId="9" fillId="7" borderId="11" xfId="0" applyFont="1" applyFill="1" applyBorder="1" applyAlignment="1">
      <alignment horizontal="left" vertical="center" wrapText="1"/>
    </xf>
    <xf numFmtId="0" fontId="9" fillId="7" borderId="47" xfId="0"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0" fontId="12" fillId="0" borderId="11" xfId="0" applyFont="1" applyBorder="1" applyAlignment="1">
      <alignment horizontal="left" vertical="center" wrapText="1"/>
    </xf>
    <xf numFmtId="0" fontId="12" fillId="0" borderId="47" xfId="0" applyFont="1" applyBorder="1" applyAlignment="1">
      <alignment horizontal="left" vertical="center" wrapText="1"/>
    </xf>
    <xf numFmtId="0" fontId="12" fillId="0" borderId="13" xfId="0" applyFont="1" applyBorder="1" applyAlignment="1">
      <alignment horizontal="left" vertical="center" wrapText="1"/>
    </xf>
    <xf numFmtId="49" fontId="13" fillId="8" borderId="17" xfId="0" applyNumberFormat="1" applyFont="1" applyFill="1" applyBorder="1" applyAlignment="1">
      <alignment horizontal="left" vertical="center" wrapText="1"/>
    </xf>
    <xf numFmtId="49" fontId="13" fillId="8" borderId="13" xfId="0" applyNumberFormat="1" applyFont="1" applyFill="1" applyBorder="1" applyAlignment="1">
      <alignment horizontal="left" vertical="center" wrapText="1"/>
    </xf>
    <xf numFmtId="49" fontId="13" fillId="8" borderId="97" xfId="0" applyNumberFormat="1" applyFont="1" applyFill="1" applyBorder="1" applyAlignment="1">
      <alignment horizontal="left" vertical="center" wrapText="1"/>
    </xf>
    <xf numFmtId="49" fontId="13" fillId="8" borderId="15" xfId="0" applyNumberFormat="1" applyFont="1" applyFill="1" applyBorder="1" applyAlignment="1">
      <alignment horizontal="left" vertical="center" wrapText="1"/>
    </xf>
    <xf numFmtId="49" fontId="9" fillId="8" borderId="57" xfId="0" applyNumberFormat="1" applyFont="1" applyFill="1" applyBorder="1" applyAlignment="1">
      <alignment horizontal="center" vertical="center" wrapText="1"/>
    </xf>
    <xf numFmtId="49" fontId="9" fillId="8" borderId="41" xfId="0" applyNumberFormat="1" applyFont="1" applyFill="1" applyBorder="1" applyAlignment="1">
      <alignment horizontal="center" vertical="center" wrapText="1"/>
    </xf>
    <xf numFmtId="49" fontId="9" fillId="8" borderId="36"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9" fillId="0" borderId="13" xfId="0" applyNumberFormat="1" applyFont="1" applyFill="1" applyBorder="1" applyAlignment="1">
      <alignment horizontal="left" vertical="center" wrapText="1"/>
    </xf>
    <xf numFmtId="49" fontId="1" fillId="15" borderId="61" xfId="0" applyNumberFormat="1" applyFont="1" applyFill="1" applyBorder="1" applyAlignment="1">
      <alignment horizontal="left" vertical="center"/>
    </xf>
    <xf numFmtId="49" fontId="1" fillId="15" borderId="63" xfId="0" applyNumberFormat="1" applyFont="1" applyFill="1" applyBorder="1" applyAlignment="1">
      <alignment horizontal="left" vertical="center"/>
    </xf>
    <xf numFmtId="49" fontId="39" fillId="15" borderId="29" xfId="2" applyNumberFormat="1" applyFont="1" applyFill="1" applyBorder="1" applyAlignment="1" applyProtection="1">
      <alignment horizontal="left" vertical="top" wrapText="1"/>
    </xf>
    <xf numFmtId="49" fontId="39" fillId="15" borderId="53" xfId="2" applyNumberFormat="1" applyFont="1" applyFill="1" applyBorder="1" applyAlignment="1" applyProtection="1">
      <alignment horizontal="left" vertical="top" wrapText="1"/>
    </xf>
    <xf numFmtId="0" fontId="23" fillId="0" borderId="4" xfId="2" applyFont="1" applyFill="1" applyBorder="1" applyAlignment="1" applyProtection="1">
      <alignment horizontal="left" vertical="center"/>
    </xf>
    <xf numFmtId="0" fontId="23" fillId="0" borderId="8" xfId="2" applyFont="1" applyFill="1" applyBorder="1" applyAlignment="1" applyProtection="1">
      <alignment horizontal="left" vertical="center"/>
    </xf>
    <xf numFmtId="0" fontId="23" fillId="0" borderId="22" xfId="2" applyFont="1" applyFill="1" applyBorder="1" applyAlignment="1" applyProtection="1">
      <alignment horizontal="left" vertical="center"/>
    </xf>
    <xf numFmtId="49" fontId="9" fillId="8" borderId="25" xfId="0" applyNumberFormat="1" applyFont="1" applyFill="1" applyBorder="1" applyAlignment="1">
      <alignment horizontal="center" vertical="center" wrapText="1"/>
    </xf>
    <xf numFmtId="49" fontId="9" fillId="8" borderId="12" xfId="0" applyNumberFormat="1" applyFont="1" applyFill="1" applyBorder="1" applyAlignment="1">
      <alignment horizontal="center" vertical="center" wrapText="1"/>
    </xf>
    <xf numFmtId="49" fontId="9" fillId="8" borderId="61"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1" xfId="0" applyNumberFormat="1" applyFont="1" applyFill="1" applyBorder="1" applyAlignment="1">
      <alignment horizontal="center" vertical="center" wrapText="1"/>
    </xf>
    <xf numFmtId="49" fontId="9"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0" fillId="0" borderId="12" xfId="0" applyBorder="1" applyAlignment="1">
      <alignment horizontal="center"/>
    </xf>
    <xf numFmtId="49" fontId="13" fillId="8" borderId="6" xfId="0" applyNumberFormat="1" applyFont="1" applyFill="1" applyBorder="1" applyAlignment="1">
      <alignment horizontal="left" vertical="center" wrapText="1"/>
    </xf>
    <xf numFmtId="49" fontId="13" fillId="8" borderId="2" xfId="0" applyNumberFormat="1" applyFont="1" applyFill="1" applyBorder="1" applyAlignment="1">
      <alignment horizontal="left" vertical="center" wrapText="1"/>
    </xf>
    <xf numFmtId="49" fontId="13" fillId="8" borderId="100" xfId="0" applyNumberFormat="1" applyFont="1" applyFill="1" applyBorder="1" applyAlignment="1">
      <alignment horizontal="left" vertical="center" wrapText="1"/>
    </xf>
    <xf numFmtId="49" fontId="13" fillId="8" borderId="71" xfId="0" applyNumberFormat="1" applyFont="1" applyFill="1" applyBorder="1" applyAlignment="1">
      <alignment horizontal="left" vertical="center" wrapText="1"/>
    </xf>
    <xf numFmtId="0" fontId="13" fillId="8" borderId="6" xfId="0" applyFont="1" applyFill="1" applyBorder="1" applyAlignment="1">
      <alignment horizontal="left" vertical="center" wrapText="1"/>
    </xf>
    <xf numFmtId="0" fontId="13" fillId="8" borderId="2" xfId="0" applyFont="1" applyFill="1" applyBorder="1" applyAlignment="1">
      <alignment horizontal="left" vertical="center" wrapText="1"/>
    </xf>
    <xf numFmtId="0" fontId="13" fillId="8" borderId="100" xfId="0" applyFont="1" applyFill="1" applyBorder="1" applyAlignment="1">
      <alignment horizontal="left" vertical="center" wrapText="1"/>
    </xf>
    <xf numFmtId="0" fontId="13"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0" fontId="25" fillId="0" borderId="25" xfId="0" applyFont="1" applyFill="1" applyBorder="1" applyAlignment="1">
      <alignment horizontal="center" vertical="center" wrapText="1"/>
    </xf>
    <xf numFmtId="0" fontId="25" fillId="0" borderId="61" xfId="0" applyFont="1" applyFill="1" applyBorder="1" applyAlignment="1">
      <alignment horizontal="center" vertical="center" wrapText="1"/>
    </xf>
    <xf numFmtId="0" fontId="25" fillId="0" borderId="27" xfId="0" applyFont="1" applyFill="1" applyBorder="1" applyAlignment="1">
      <alignment horizontal="center" vertical="center" wrapText="1"/>
    </xf>
    <xf numFmtId="0" fontId="25" fillId="0" borderId="62"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1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6"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14" fillId="9" borderId="43" xfId="0" applyNumberFormat="1" applyFont="1" applyFill="1" applyBorder="1" applyAlignment="1">
      <alignment horizontal="center" vertical="center" wrapText="1"/>
    </xf>
    <xf numFmtId="49" fontId="14" fillId="9" borderId="56" xfId="0" applyNumberFormat="1" applyFont="1" applyFill="1" applyBorder="1" applyAlignment="1">
      <alignment horizontal="center" vertical="center" wrapText="1"/>
    </xf>
    <xf numFmtId="49" fontId="13" fillId="8" borderId="40" xfId="0" applyNumberFormat="1" applyFont="1" applyFill="1" applyBorder="1" applyAlignment="1">
      <alignment horizontal="center" vertical="center" wrapText="1"/>
    </xf>
    <xf numFmtId="49" fontId="13" fillId="8" borderId="41" xfId="0" applyNumberFormat="1" applyFont="1" applyFill="1" applyBorder="1" applyAlignment="1">
      <alignment horizontal="center" vertical="center" wrapText="1"/>
    </xf>
    <xf numFmtId="49" fontId="13" fillId="8" borderId="17" xfId="0" applyNumberFormat="1" applyFont="1" applyFill="1" applyBorder="1" applyAlignment="1">
      <alignment horizontal="center" vertical="center" wrapText="1"/>
    </xf>
    <xf numFmtId="49" fontId="13" fillId="8" borderId="13" xfId="0" applyNumberFormat="1" applyFont="1" applyFill="1" applyBorder="1" applyAlignment="1">
      <alignment horizontal="center" vertical="center" wrapText="1"/>
    </xf>
    <xf numFmtId="0" fontId="23" fillId="0" borderId="58" xfId="2" applyFont="1" applyFill="1" applyBorder="1" applyAlignment="1" applyProtection="1">
      <alignment horizontal="left" vertical="center"/>
    </xf>
    <xf numFmtId="0" fontId="23" fillId="0" borderId="0" xfId="2" applyFont="1" applyFill="1" applyBorder="1" applyAlignment="1" applyProtection="1">
      <alignment horizontal="left" vertical="center"/>
    </xf>
    <xf numFmtId="0" fontId="23" fillId="0" borderId="42" xfId="2"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9" fillId="8" borderId="15" xfId="0" applyNumberFormat="1" applyFont="1" applyFill="1" applyBorder="1" applyAlignment="1">
      <alignment horizontal="center" vertical="center" wrapText="1"/>
    </xf>
    <xf numFmtId="0" fontId="9"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3" fillId="0" borderId="58" xfId="2" applyFont="1" applyFill="1" applyBorder="1" applyAlignment="1" applyProtection="1">
      <alignment horizontal="left" vertical="top"/>
    </xf>
    <xf numFmtId="0" fontId="23" fillId="0" borderId="0" xfId="2" applyFont="1" applyFill="1" applyBorder="1" applyAlignment="1" applyProtection="1">
      <alignment horizontal="left" vertical="top"/>
    </xf>
    <xf numFmtId="0" fontId="23" fillId="0" borderId="42" xfId="2" applyFont="1" applyFill="1" applyBorder="1" applyAlignment="1" applyProtection="1">
      <alignment horizontal="left" vertical="top"/>
    </xf>
    <xf numFmtId="49" fontId="2" fillId="0" borderId="58"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49" fontId="2" fillId="0" borderId="63" xfId="0" applyNumberFormat="1" applyFont="1" applyFill="1" applyBorder="1" applyAlignment="1">
      <alignment horizontal="left" vertical="top" wrapText="1"/>
    </xf>
    <xf numFmtId="49" fontId="2" fillId="4" borderId="51" xfId="0" applyNumberFormat="1" applyFont="1" applyFill="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0" fontId="23" fillId="0" borderId="0" xfId="2" applyFont="1" applyBorder="1" applyAlignment="1" applyProtection="1">
      <alignment horizontal="left"/>
    </xf>
    <xf numFmtId="49" fontId="2" fillId="5" borderId="9" xfId="0" applyNumberFormat="1" applyFont="1" applyFill="1" applyBorder="1" applyAlignment="1">
      <alignment horizontal="left" vertical="top" wrapText="1"/>
    </xf>
    <xf numFmtId="49" fontId="2" fillId="5" borderId="10" xfId="0" applyNumberFormat="1" applyFont="1" applyFill="1" applyBorder="1" applyAlignment="1">
      <alignment horizontal="left" vertical="top" wrapText="1"/>
    </xf>
    <xf numFmtId="49" fontId="2" fillId="5" borderId="50" xfId="0" applyNumberFormat="1" applyFont="1" applyFill="1" applyBorder="1" applyAlignment="1">
      <alignment horizontal="left" vertical="top" wrapText="1"/>
    </xf>
    <xf numFmtId="49" fontId="2" fillId="5" borderId="58" xfId="0" applyNumberFormat="1" applyFont="1" applyFill="1" applyBorder="1" applyAlignment="1">
      <alignment horizontal="center" vertical="top" wrapText="1"/>
    </xf>
    <xf numFmtId="49" fontId="2" fillId="5" borderId="0" xfId="0" applyNumberFormat="1" applyFont="1" applyFill="1" applyBorder="1" applyAlignment="1">
      <alignment horizontal="center" vertical="top" wrapText="1"/>
    </xf>
    <xf numFmtId="49" fontId="2" fillId="5" borderId="63" xfId="0" applyNumberFormat="1" applyFont="1" applyFill="1" applyBorder="1" applyAlignment="1">
      <alignment horizontal="center" vertical="top" wrapText="1"/>
    </xf>
    <xf numFmtId="49" fontId="2" fillId="5" borderId="5" xfId="0" applyNumberFormat="1" applyFont="1" applyFill="1" applyBorder="1" applyAlignment="1">
      <alignment horizontal="center" vertical="top" wrapText="1"/>
    </xf>
    <xf numFmtId="49" fontId="2" fillId="5" borderId="1" xfId="0" applyNumberFormat="1" applyFont="1" applyFill="1" applyBorder="1" applyAlignment="1">
      <alignment horizontal="center" vertical="top" wrapText="1"/>
    </xf>
    <xf numFmtId="49" fontId="2" fillId="5" borderId="64" xfId="0" applyNumberFormat="1" applyFont="1" applyFill="1" applyBorder="1" applyAlignment="1">
      <alignment horizontal="center" vertical="top" wrapText="1"/>
    </xf>
    <xf numFmtId="49" fontId="2" fillId="0" borderId="9" xfId="0" applyNumberFormat="1"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49" fontId="2" fillId="0" borderId="50" xfId="0" applyNumberFormat="1" applyFont="1" applyFill="1" applyBorder="1" applyAlignment="1">
      <alignment horizontal="left" vertical="top" wrapText="1"/>
    </xf>
    <xf numFmtId="49" fontId="2" fillId="0" borderId="11" xfId="0" applyNumberFormat="1" applyFont="1" applyFill="1" applyBorder="1" applyAlignment="1">
      <alignment horizontal="left" vertical="center"/>
    </xf>
    <xf numFmtId="49" fontId="2" fillId="0" borderId="2" xfId="0" applyNumberFormat="1" applyFont="1" applyFill="1" applyBorder="1" applyAlignment="1">
      <alignment horizontal="left" vertical="center"/>
    </xf>
    <xf numFmtId="49" fontId="2" fillId="0" borderId="47" xfId="0" applyNumberFormat="1" applyFont="1" applyFill="1" applyBorder="1" applyAlignment="1">
      <alignment horizontal="left" vertical="center"/>
    </xf>
    <xf numFmtId="49" fontId="2" fillId="4" borderId="42" xfId="0" applyNumberFormat="1" applyFont="1" applyFill="1" applyBorder="1" applyAlignment="1">
      <alignment horizontal="center" vertical="center" wrapText="1"/>
    </xf>
    <xf numFmtId="49" fontId="2" fillId="4" borderId="35" xfId="0" applyNumberFormat="1" applyFont="1" applyFill="1" applyBorder="1" applyAlignment="1">
      <alignment horizontal="center" vertical="center" wrapText="1"/>
    </xf>
    <xf numFmtId="49" fontId="2" fillId="0" borderId="44" xfId="0" applyNumberFormat="1" applyFont="1" applyFill="1" applyBorder="1" applyAlignment="1">
      <alignment horizontal="left" vertical="top" wrapText="1"/>
    </xf>
    <xf numFmtId="49" fontId="2" fillId="0" borderId="53" xfId="0" applyNumberFormat="1" applyFont="1" applyFill="1" applyBorder="1" applyAlignment="1">
      <alignment horizontal="center" vertical="top" wrapText="1"/>
    </xf>
    <xf numFmtId="49" fontId="2" fillId="0" borderId="0" xfId="0" applyNumberFormat="1" applyFont="1" applyFill="1" applyBorder="1" applyAlignment="1">
      <alignment horizontal="center" vertical="top" wrapText="1"/>
    </xf>
    <xf numFmtId="49" fontId="2" fillId="0" borderId="63" xfId="0" applyNumberFormat="1" applyFont="1" applyFill="1" applyBorder="1" applyAlignment="1">
      <alignment horizontal="center" vertical="top" wrapText="1"/>
    </xf>
    <xf numFmtId="49" fontId="2" fillId="0" borderId="46"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49" fontId="2" fillId="0" borderId="64" xfId="0" applyNumberFormat="1" applyFont="1" applyFill="1" applyBorder="1" applyAlignment="1">
      <alignment horizontal="center" vertical="top" wrapText="1"/>
    </xf>
    <xf numFmtId="49" fontId="52" fillId="0" borderId="58" xfId="0" applyNumberFormat="1" applyFont="1" applyFill="1" applyBorder="1" applyAlignment="1">
      <alignment horizontal="left" vertical="top" wrapText="1"/>
    </xf>
    <xf numFmtId="49" fontId="52" fillId="0" borderId="0" xfId="0" applyNumberFormat="1" applyFont="1" applyFill="1" applyBorder="1" applyAlignment="1">
      <alignment horizontal="left" vertical="top" wrapText="1"/>
    </xf>
    <xf numFmtId="49" fontId="52" fillId="0" borderId="63" xfId="0" applyNumberFormat="1" applyFont="1" applyFill="1" applyBorder="1" applyAlignment="1">
      <alignment horizontal="left" vertical="top" wrapText="1"/>
    </xf>
    <xf numFmtId="49" fontId="2" fillId="0" borderId="58" xfId="0" applyNumberFormat="1" applyFont="1" applyFill="1" applyBorder="1" applyAlignment="1">
      <alignment horizontal="center" vertical="top" wrapText="1"/>
    </xf>
    <xf numFmtId="49" fontId="2" fillId="0" borderId="5" xfId="0" applyNumberFormat="1" applyFont="1" applyFill="1" applyBorder="1" applyAlignment="1">
      <alignment horizontal="center" vertical="top" wrapText="1"/>
    </xf>
    <xf numFmtId="49" fontId="65" fillId="0" borderId="9" xfId="0" applyNumberFormat="1" applyFont="1" applyFill="1" applyBorder="1" applyAlignment="1">
      <alignment horizontal="left" vertical="top" wrapText="1"/>
    </xf>
    <xf numFmtId="49" fontId="65" fillId="0" borderId="10" xfId="0" applyNumberFormat="1" applyFont="1" applyFill="1" applyBorder="1" applyAlignment="1">
      <alignment horizontal="left" vertical="top" wrapText="1"/>
    </xf>
    <xf numFmtId="49" fontId="65" fillId="0" borderId="50" xfId="0" applyNumberFormat="1" applyFont="1" applyFill="1" applyBorder="1" applyAlignment="1">
      <alignment horizontal="left" vertical="top"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65" fillId="0" borderId="58" xfId="0" applyFont="1" applyBorder="1" applyAlignment="1">
      <alignment horizontal="left" vertical="center" wrapText="1"/>
    </xf>
    <xf numFmtId="0" fontId="65" fillId="0" borderId="0" xfId="0" applyFont="1" applyBorder="1" applyAlignment="1">
      <alignment horizontal="left"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24" fillId="0" borderId="6" xfId="0" applyFont="1" applyBorder="1" applyAlignment="1">
      <alignment horizontal="left" vertical="center" wrapText="1"/>
    </xf>
    <xf numFmtId="0" fontId="24" fillId="0" borderId="100" xfId="0" applyFont="1" applyBorder="1" applyAlignment="1">
      <alignment horizontal="left" vertical="center" wrapText="1"/>
    </xf>
    <xf numFmtId="0" fontId="24" fillId="0" borderId="98" xfId="0" applyFont="1" applyBorder="1" applyAlignment="1">
      <alignment horizontal="left" vertical="center" wrapText="1"/>
    </xf>
    <xf numFmtId="0" fontId="65" fillId="0" borderId="6" xfId="0" applyFont="1" applyBorder="1" applyAlignment="1">
      <alignment horizontal="left" vertical="center" wrapText="1"/>
    </xf>
    <xf numFmtId="0" fontId="65" fillId="0" borderId="100" xfId="0" applyFont="1" applyBorder="1" applyAlignment="1">
      <alignment horizontal="left" vertical="center" wrapText="1"/>
    </xf>
    <xf numFmtId="49" fontId="65" fillId="0" borderId="38" xfId="0" applyNumberFormat="1" applyFont="1" applyBorder="1" applyAlignment="1">
      <alignment horizontal="center" wrapText="1"/>
    </xf>
    <xf numFmtId="49" fontId="65" fillId="0" borderId="30" xfId="0" applyNumberFormat="1" applyFont="1" applyBorder="1" applyAlignment="1">
      <alignment horizontal="center" wrapText="1"/>
    </xf>
    <xf numFmtId="49" fontId="65" fillId="0" borderId="32" xfId="0" applyNumberFormat="1" applyFont="1" applyBorder="1" applyAlignment="1">
      <alignment horizontal="center" wrapText="1"/>
    </xf>
    <xf numFmtId="0" fontId="65" fillId="0" borderId="38" xfId="0" applyFont="1" applyBorder="1" applyAlignment="1">
      <alignment horizontal="center"/>
    </xf>
    <xf numFmtId="0" fontId="65" fillId="0" borderId="30" xfId="0" applyFont="1" applyBorder="1" applyAlignment="1">
      <alignment horizontal="center"/>
    </xf>
    <xf numFmtId="0" fontId="65" fillId="0" borderId="32" xfId="0" applyFont="1" applyBorder="1" applyAlignment="1">
      <alignment horizontal="center"/>
    </xf>
    <xf numFmtId="0" fontId="65" fillId="0" borderId="43" xfId="0" applyFont="1" applyBorder="1" applyAlignment="1">
      <alignment horizontal="center"/>
    </xf>
    <xf numFmtId="0" fontId="65" fillId="0" borderId="56" xfId="0" applyFont="1" applyBorder="1" applyAlignment="1">
      <alignment horizontal="center"/>
    </xf>
    <xf numFmtId="0" fontId="2" fillId="0" borderId="3" xfId="0" applyFont="1" applyBorder="1" applyAlignment="1"/>
    <xf numFmtId="0" fontId="2" fillId="0" borderId="48" xfId="0" applyFont="1" applyBorder="1" applyAlignment="1"/>
    <xf numFmtId="0" fontId="2" fillId="0" borderId="3" xfId="0" applyFont="1" applyBorder="1" applyAlignment="1">
      <alignment horizontal="left"/>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97"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97" xfId="0" applyNumberFormat="1" applyFont="1" applyBorder="1" applyAlignment="1">
      <alignment horizontal="center" vertical="center" wrapText="1"/>
    </xf>
    <xf numFmtId="49" fontId="2" fillId="0" borderId="9" xfId="0" applyNumberFormat="1" applyFont="1" applyBorder="1" applyAlignment="1">
      <alignment horizontal="left" vertical="center" wrapText="1"/>
    </xf>
    <xf numFmtId="49" fontId="2" fillId="0" borderId="27" xfId="0" applyNumberFormat="1" applyFont="1" applyBorder="1" applyAlignment="1">
      <alignment horizontal="left" vertical="center" wrapText="1"/>
    </xf>
    <xf numFmtId="0" fontId="65" fillId="0" borderId="38" xfId="0" applyFont="1" applyBorder="1" applyAlignment="1">
      <alignment horizontal="left" wrapText="1"/>
    </xf>
    <xf numFmtId="0" fontId="65" fillId="0" borderId="30" xfId="0" applyFont="1" applyBorder="1" applyAlignment="1">
      <alignment horizontal="left" wrapText="1"/>
    </xf>
    <xf numFmtId="0" fontId="65" fillId="0" borderId="32" xfId="0" applyFont="1" applyBorder="1" applyAlignment="1">
      <alignment horizontal="left" wrapText="1"/>
    </xf>
    <xf numFmtId="0" fontId="2" fillId="0" borderId="7" xfId="0" applyFont="1" applyBorder="1" applyAlignment="1">
      <alignment horizontal="left"/>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17" xfId="0" applyNumberFormat="1" applyFont="1" applyFill="1" applyBorder="1" applyAlignment="1">
      <alignment horizontal="left"/>
    </xf>
    <xf numFmtId="49" fontId="2" fillId="0" borderId="13" xfId="0" applyNumberFormat="1" applyFont="1" applyFill="1" applyBorder="1" applyAlignment="1">
      <alignment horizontal="left"/>
    </xf>
    <xf numFmtId="49" fontId="2" fillId="0" borderId="39" xfId="0" applyNumberFormat="1" applyFont="1" applyFill="1" applyBorder="1" applyAlignment="1">
      <alignment horizontal="left"/>
    </xf>
    <xf numFmtId="49" fontId="2" fillId="0" borderId="31" xfId="0" applyNumberFormat="1" applyFont="1" applyFill="1" applyBorder="1" applyAlignment="1">
      <alignment horizontal="left"/>
    </xf>
    <xf numFmtId="49" fontId="2" fillId="0" borderId="13" xfId="0" applyNumberFormat="1" applyFont="1" applyBorder="1" applyAlignment="1">
      <alignment horizontal="center" vertical="center" wrapText="1"/>
    </xf>
    <xf numFmtId="49" fontId="2" fillId="0" borderId="40" xfId="0" applyNumberFormat="1" applyFont="1" applyFill="1" applyBorder="1" applyAlignment="1">
      <alignment horizontal="left"/>
    </xf>
    <xf numFmtId="49" fontId="2" fillId="0" borderId="41" xfId="0" applyNumberFormat="1" applyFont="1" applyFill="1" applyBorder="1" applyAlignment="1">
      <alignment horizontal="left"/>
    </xf>
    <xf numFmtId="49" fontId="65" fillId="0" borderId="38" xfId="0" applyNumberFormat="1" applyFont="1" applyBorder="1" applyAlignment="1">
      <alignment horizontal="center" vertical="center" wrapText="1"/>
    </xf>
    <xf numFmtId="49" fontId="65" fillId="0" borderId="30" xfId="0" applyNumberFormat="1" applyFont="1" applyBorder="1" applyAlignment="1">
      <alignment horizontal="center" vertical="center" wrapText="1"/>
    </xf>
    <xf numFmtId="49" fontId="65" fillId="0" borderId="32" xfId="0" applyNumberFormat="1" applyFont="1" applyBorder="1" applyAlignment="1">
      <alignment horizontal="center" vertical="center" wrapText="1"/>
    </xf>
    <xf numFmtId="0" fontId="65" fillId="0" borderId="60" xfId="0" applyFont="1" applyBorder="1" applyAlignment="1">
      <alignment horizontal="center" vertical="center" wrapText="1"/>
    </xf>
    <xf numFmtId="0" fontId="65" fillId="0" borderId="21" xfId="0" applyFont="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17" xfId="0" applyNumberFormat="1" applyFont="1" applyFill="1" applyBorder="1" applyAlignment="1">
      <alignment horizontal="center" wrapText="1"/>
    </xf>
    <xf numFmtId="49" fontId="2" fillId="0" borderId="13" xfId="0" applyNumberFormat="1" applyFont="1" applyFill="1" applyBorder="1" applyAlignment="1">
      <alignment horizontal="center" wrapText="1"/>
    </xf>
    <xf numFmtId="49" fontId="2" fillId="0" borderId="18" xfId="0" applyNumberFormat="1" applyFont="1" applyFill="1" applyBorder="1" applyAlignment="1">
      <alignment horizontal="center" wrapText="1"/>
    </xf>
    <xf numFmtId="49" fontId="2" fillId="0" borderId="19" xfId="0" applyNumberFormat="1" applyFont="1" applyFill="1" applyBorder="1" applyAlignment="1">
      <alignment horizontal="center" wrapText="1"/>
    </xf>
    <xf numFmtId="0" fontId="9" fillId="0" borderId="9" xfId="0" applyNumberFormat="1" applyFont="1" applyBorder="1" applyAlignment="1">
      <alignment horizontal="center" wrapText="1"/>
    </xf>
    <xf numFmtId="0" fontId="9" fillId="0" borderId="10" xfId="0" applyNumberFormat="1" applyFont="1" applyBorder="1" applyAlignment="1">
      <alignment horizontal="center" wrapText="1"/>
    </xf>
    <xf numFmtId="0" fontId="9" fillId="0" borderId="7" xfId="0" applyNumberFormat="1" applyFont="1" applyBorder="1" applyAlignment="1">
      <alignment horizontal="center" wrapText="1"/>
    </xf>
    <xf numFmtId="0" fontId="9" fillId="0" borderId="3" xfId="0" applyNumberFormat="1" applyFont="1" applyBorder="1" applyAlignment="1">
      <alignment horizontal="center" wrapText="1"/>
    </xf>
    <xf numFmtId="0" fontId="9" fillId="0" borderId="58" xfId="0" applyNumberFormat="1" applyFont="1" applyBorder="1" applyAlignment="1">
      <alignment horizontal="center" wrapText="1"/>
    </xf>
    <xf numFmtId="0" fontId="9" fillId="0" borderId="0" xfId="0" applyNumberFormat="1" applyFont="1" applyBorder="1" applyAlignment="1">
      <alignment horizontal="center" wrapText="1"/>
    </xf>
    <xf numFmtId="49" fontId="9" fillId="4" borderId="37" xfId="0" applyNumberFormat="1" applyFont="1" applyFill="1" applyBorder="1" applyAlignment="1">
      <alignment horizontal="center" vertical="center" wrapText="1"/>
    </xf>
    <xf numFmtId="49" fontId="9" fillId="4" borderId="42" xfId="0" applyNumberFormat="1" applyFont="1" applyFill="1" applyBorder="1" applyAlignment="1">
      <alignment horizontal="center" vertical="center" wrapText="1"/>
    </xf>
    <xf numFmtId="49" fontId="9" fillId="4" borderId="35" xfId="0" applyNumberFormat="1" applyFont="1" applyFill="1" applyBorder="1" applyAlignment="1">
      <alignment horizontal="center" vertical="center" wrapText="1"/>
    </xf>
    <xf numFmtId="49" fontId="77" fillId="0" borderId="17" xfId="0" applyNumberFormat="1" applyFont="1" applyBorder="1" applyAlignment="1">
      <alignment horizontal="center" wrapText="1"/>
    </xf>
    <xf numFmtId="49" fontId="77" fillId="0" borderId="13" xfId="0" applyNumberFormat="1" applyFont="1" applyBorder="1" applyAlignment="1">
      <alignment horizontal="center" wrapText="1"/>
    </xf>
    <xf numFmtId="49" fontId="9" fillId="0" borderId="4" xfId="0" applyNumberFormat="1" applyFont="1" applyBorder="1" applyAlignment="1">
      <alignment horizontal="center" vertical="center" wrapText="1"/>
    </xf>
    <xf numFmtId="49" fontId="9" fillId="0" borderId="59" xfId="0" applyNumberFormat="1" applyFont="1" applyBorder="1" applyAlignment="1">
      <alignment horizontal="center" vertical="center" wrapText="1"/>
    </xf>
    <xf numFmtId="49" fontId="77" fillId="0" borderId="38" xfId="0" applyNumberFormat="1" applyFont="1" applyBorder="1" applyAlignment="1">
      <alignment horizontal="center" wrapText="1"/>
    </xf>
    <xf numFmtId="49" fontId="77" fillId="0" borderId="30" xfId="0" applyNumberFormat="1" applyFont="1" applyBorder="1" applyAlignment="1">
      <alignment horizontal="center" wrapText="1"/>
    </xf>
    <xf numFmtId="49" fontId="77" fillId="0" borderId="14"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0" fontId="9" fillId="4" borderId="36" xfId="0" applyFont="1" applyFill="1" applyBorder="1" applyAlignment="1">
      <alignment horizontal="center" vertical="center" wrapText="1"/>
    </xf>
    <xf numFmtId="0" fontId="9" fillId="4" borderId="54" xfId="0" applyFont="1" applyFill="1" applyBorder="1" applyAlignment="1">
      <alignment horizontal="center" vertical="center" wrapText="1"/>
    </xf>
    <xf numFmtId="0" fontId="105" fillId="0" borderId="18" xfId="0" applyFont="1" applyBorder="1" applyAlignment="1">
      <alignment horizontal="center" vertical="center"/>
    </xf>
    <xf numFmtId="0" fontId="105" fillId="0" borderId="69" xfId="0" applyFont="1" applyBorder="1" applyAlignment="1">
      <alignment horizontal="center" vertical="center"/>
    </xf>
    <xf numFmtId="0" fontId="85" fillId="0" borderId="19" xfId="0" applyFont="1" applyFill="1" applyBorder="1" applyAlignment="1">
      <alignment horizontal="center" vertical="center" wrapText="1"/>
    </xf>
    <xf numFmtId="0" fontId="85" fillId="0" borderId="41" xfId="0" applyFont="1" applyFill="1" applyBorder="1" applyAlignment="1">
      <alignment horizontal="center" vertical="center" wrapText="1"/>
    </xf>
    <xf numFmtId="49" fontId="85" fillId="0" borderId="19" xfId="0" applyNumberFormat="1" applyFont="1" applyFill="1" applyBorder="1" applyAlignment="1">
      <alignment horizontal="center" vertical="center" wrapText="1"/>
    </xf>
    <xf numFmtId="49" fontId="85" fillId="0" borderId="41" xfId="0" applyNumberFormat="1" applyFont="1" applyFill="1" applyBorder="1" applyAlignment="1">
      <alignment horizontal="center" vertical="center" wrapText="1"/>
    </xf>
    <xf numFmtId="0" fontId="85" fillId="0" borderId="68" xfId="0" applyFont="1" applyFill="1" applyBorder="1" applyAlignment="1">
      <alignment horizontal="center" vertical="center" wrapText="1"/>
    </xf>
    <xf numFmtId="49" fontId="85" fillId="0" borderId="53" xfId="0" applyNumberFormat="1" applyFont="1" applyFill="1" applyBorder="1" applyAlignment="1">
      <alignment horizontal="center" vertical="center" wrapText="1"/>
    </xf>
    <xf numFmtId="0" fontId="85" fillId="0" borderId="46" xfId="0" applyFont="1" applyFill="1" applyBorder="1" applyAlignment="1">
      <alignment horizontal="center" vertical="center" wrapText="1"/>
    </xf>
    <xf numFmtId="0" fontId="104" fillId="0" borderId="97" xfId="0" applyFont="1" applyBorder="1" applyAlignment="1">
      <alignment horizontal="left"/>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49" fontId="9" fillId="4" borderId="36" xfId="0" applyNumberFormat="1" applyFont="1" applyFill="1" applyBorder="1" applyAlignment="1">
      <alignment horizontal="center" vertical="center"/>
    </xf>
    <xf numFmtId="49" fontId="9" fillId="4" borderId="54" xfId="0" applyNumberFormat="1" applyFont="1" applyFill="1" applyBorder="1" applyAlignment="1">
      <alignment horizontal="center" vertical="center"/>
    </xf>
    <xf numFmtId="49" fontId="15" fillId="0" borderId="17" xfId="0" applyNumberFormat="1" applyFont="1" applyFill="1" applyBorder="1" applyAlignment="1">
      <alignment horizontal="center" vertical="center" wrapText="1"/>
    </xf>
    <xf numFmtId="49" fontId="15" fillId="0" borderId="97" xfId="0" applyNumberFormat="1" applyFont="1" applyFill="1" applyBorder="1" applyAlignment="1">
      <alignment horizontal="center" vertical="center" wrapText="1"/>
    </xf>
    <xf numFmtId="49" fontId="15" fillId="0" borderId="19" xfId="0" applyNumberFormat="1" applyFont="1" applyFill="1" applyBorder="1" applyAlignment="1">
      <alignment horizontal="center" vertical="center" wrapText="1"/>
    </xf>
    <xf numFmtId="49" fontId="15" fillId="0" borderId="41" xfId="0" applyNumberFormat="1" applyFont="1" applyFill="1" applyBorder="1" applyAlignment="1">
      <alignment horizontal="center" vertical="center" wrapText="1"/>
    </xf>
    <xf numFmtId="0" fontId="100" fillId="0" borderId="41" xfId="0" applyFont="1" applyFill="1" applyBorder="1" applyAlignment="1">
      <alignment horizontal="center" vertical="center" wrapText="1"/>
    </xf>
    <xf numFmtId="0" fontId="51" fillId="0" borderId="43" xfId="0" applyFont="1" applyFill="1" applyBorder="1" applyAlignment="1">
      <alignment horizontal="center" vertical="center" wrapText="1"/>
    </xf>
    <xf numFmtId="0" fontId="51" fillId="0" borderId="56" xfId="0" applyFont="1" applyFill="1" applyBorder="1" applyAlignment="1">
      <alignment horizontal="center" vertical="center" wrapText="1"/>
    </xf>
    <xf numFmtId="0" fontId="51" fillId="0" borderId="49" xfId="0"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49" fontId="4" fillId="0" borderId="48" xfId="0" applyNumberFormat="1" applyFont="1" applyFill="1" applyBorder="1" applyAlignment="1">
      <alignment horizontal="center" vertical="center" wrapText="1"/>
    </xf>
    <xf numFmtId="0" fontId="98" fillId="0" borderId="58" xfId="0" applyFont="1" applyBorder="1" applyAlignment="1">
      <alignment horizontal="center"/>
    </xf>
    <xf numFmtId="0" fontId="98" fillId="0" borderId="63" xfId="0" applyFont="1" applyBorder="1" applyAlignment="1">
      <alignment horizontal="center"/>
    </xf>
    <xf numFmtId="0" fontId="98" fillId="0" borderId="97" xfId="0" applyFont="1" applyBorder="1" applyAlignment="1">
      <alignment horizontal="center"/>
    </xf>
    <xf numFmtId="49" fontId="15" fillId="0" borderId="17" xfId="0" applyNumberFormat="1" applyFont="1" applyFill="1" applyBorder="1" applyAlignment="1">
      <alignment horizontal="left" wrapText="1"/>
    </xf>
    <xf numFmtId="49" fontId="15" fillId="0" borderId="97" xfId="0" applyNumberFormat="1" applyFont="1" applyFill="1" applyBorder="1" applyAlignment="1">
      <alignment horizontal="left" wrapText="1"/>
    </xf>
    <xf numFmtId="49" fontId="15" fillId="0" borderId="17" xfId="0" applyNumberFormat="1" applyFont="1" applyFill="1" applyBorder="1" applyAlignment="1">
      <alignment horizontal="left" vertical="center" wrapText="1"/>
    </xf>
    <xf numFmtId="49" fontId="15" fillId="0" borderId="97" xfId="0" applyNumberFormat="1"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97"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97" xfId="0" applyFont="1" applyFill="1" applyBorder="1" applyAlignment="1">
      <alignment horizontal="left" vertical="center"/>
    </xf>
    <xf numFmtId="49" fontId="1" fillId="15" borderId="0" xfId="0" applyNumberFormat="1" applyFont="1" applyFill="1" applyAlignment="1">
      <alignment horizontal="left"/>
    </xf>
    <xf numFmtId="49" fontId="9" fillId="4" borderId="14" xfId="0" applyNumberFormat="1" applyFont="1" applyFill="1" applyBorder="1" applyAlignment="1">
      <alignment horizontal="center" vertical="center" wrapText="1"/>
    </xf>
    <xf numFmtId="49" fontId="9" fillId="4" borderId="15" xfId="0" applyNumberFormat="1" applyFont="1" applyFill="1" applyBorder="1" applyAlignment="1">
      <alignment horizontal="center" vertical="center" wrapText="1"/>
    </xf>
    <xf numFmtId="49" fontId="9" fillId="4" borderId="65" xfId="0" applyNumberFormat="1" applyFont="1" applyFill="1" applyBorder="1" applyAlignment="1">
      <alignment horizontal="center" vertical="center" wrapText="1"/>
    </xf>
    <xf numFmtId="0" fontId="23" fillId="0" borderId="18" xfId="0" applyFont="1" applyBorder="1" applyAlignment="1">
      <alignment horizontal="left" wrapText="1"/>
    </xf>
    <xf numFmtId="0" fontId="23" fillId="0" borderId="19" xfId="0" applyFont="1" applyBorder="1" applyAlignment="1">
      <alignment horizontal="left" wrapText="1"/>
    </xf>
    <xf numFmtId="0" fontId="23" fillId="0" borderId="44" xfId="0" applyFont="1" applyBorder="1" applyAlignment="1">
      <alignment horizontal="left" wrapText="1"/>
    </xf>
    <xf numFmtId="49" fontId="77" fillId="0" borderId="38" xfId="0" applyNumberFormat="1" applyFont="1" applyBorder="1" applyAlignment="1">
      <alignment horizontal="left" wrapText="1"/>
    </xf>
    <xf numFmtId="49" fontId="77" fillId="0" borderId="30" xfId="0" applyNumberFormat="1" applyFont="1" applyBorder="1" applyAlignment="1">
      <alignment horizontal="left" wrapText="1"/>
    </xf>
    <xf numFmtId="49" fontId="77" fillId="0" borderId="32" xfId="0" applyNumberFormat="1" applyFont="1" applyBorder="1" applyAlignment="1">
      <alignment horizontal="left" wrapText="1"/>
    </xf>
    <xf numFmtId="49" fontId="9" fillId="4" borderId="36" xfId="0" applyNumberFormat="1" applyFont="1" applyFill="1" applyBorder="1" applyAlignment="1">
      <alignment horizontal="center" vertical="center" wrapText="1"/>
    </xf>
    <xf numFmtId="49" fontId="9" fillId="4" borderId="54" xfId="0" applyNumberFormat="1" applyFont="1" applyFill="1" applyBorder="1" applyAlignment="1">
      <alignment horizontal="center" vertical="center" wrapText="1"/>
    </xf>
    <xf numFmtId="49" fontId="9" fillId="4" borderId="51" xfId="0" applyNumberFormat="1" applyFont="1" applyFill="1" applyBorder="1" applyAlignment="1">
      <alignment horizontal="center" vertical="center" wrapText="1"/>
    </xf>
    <xf numFmtId="0" fontId="23" fillId="0" borderId="6" xfId="0" applyFont="1" applyBorder="1" applyAlignment="1">
      <alignment horizontal="left" wrapText="1"/>
    </xf>
    <xf numFmtId="0" fontId="23" fillId="0" borderId="100" xfId="0" applyFont="1" applyBorder="1" applyAlignment="1">
      <alignment horizontal="left" wrapText="1"/>
    </xf>
    <xf numFmtId="0" fontId="23" fillId="0" borderId="98" xfId="0" applyFont="1" applyBorder="1" applyAlignment="1">
      <alignment horizontal="left" wrapText="1"/>
    </xf>
    <xf numFmtId="0" fontId="9" fillId="0" borderId="23" xfId="0" applyFont="1" applyBorder="1" applyAlignment="1">
      <alignment horizontal="left" vertical="center"/>
    </xf>
    <xf numFmtId="49" fontId="77" fillId="0" borderId="17" xfId="0" applyNumberFormat="1" applyFont="1" applyBorder="1" applyAlignment="1">
      <alignment horizontal="left" vertical="center" wrapText="1"/>
    </xf>
    <xf numFmtId="49" fontId="77" fillId="0" borderId="97" xfId="0" applyNumberFormat="1" applyFont="1" applyBorder="1" applyAlignment="1">
      <alignment horizontal="left" vertical="center" wrapText="1"/>
    </xf>
    <xf numFmtId="49" fontId="77" fillId="0" borderId="99" xfId="0" applyNumberFormat="1" applyFont="1" applyBorder="1" applyAlignment="1">
      <alignment horizontal="left"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23" fillId="0" borderId="9" xfId="0" applyFont="1" applyBorder="1" applyAlignment="1">
      <alignment horizontal="left" vertical="top" wrapText="1"/>
    </xf>
    <xf numFmtId="0" fontId="23" fillId="0" borderId="10" xfId="0" applyFont="1" applyBorder="1" applyAlignment="1">
      <alignment horizontal="left" vertical="top" wrapText="1"/>
    </xf>
    <xf numFmtId="0" fontId="23" fillId="0" borderId="50" xfId="0" applyFont="1" applyBorder="1" applyAlignment="1">
      <alignment horizontal="left" vertical="top" wrapText="1"/>
    </xf>
    <xf numFmtId="0" fontId="23" fillId="0" borderId="27" xfId="0" applyFont="1" applyBorder="1" applyAlignment="1">
      <alignment horizontal="left" vertical="top" wrapText="1"/>
    </xf>
    <xf numFmtId="0" fontId="23" fillId="0" borderId="23" xfId="0" applyFont="1" applyBorder="1" applyAlignment="1">
      <alignment horizontal="left" vertical="top" wrapText="1"/>
    </xf>
    <xf numFmtId="0" fontId="23" fillId="0" borderId="62" xfId="0" applyFont="1" applyBorder="1" applyAlignment="1">
      <alignment horizontal="left" vertical="top" wrapText="1"/>
    </xf>
    <xf numFmtId="0" fontId="10" fillId="0" borderId="9" xfId="0" applyFont="1" applyBorder="1" applyAlignment="1">
      <alignment horizontal="center"/>
    </xf>
    <xf numFmtId="0" fontId="10" fillId="0" borderId="50"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0" fontId="0" fillId="0" borderId="40" xfId="0" applyBorder="1" applyAlignment="1">
      <alignment horizontal="left"/>
    </xf>
    <xf numFmtId="0" fontId="0" fillId="0" borderId="41" xfId="0" applyBorder="1" applyAlignment="1">
      <alignment horizontal="left"/>
    </xf>
    <xf numFmtId="0" fontId="98" fillId="0" borderId="97" xfId="0" applyFont="1" applyFill="1" applyBorder="1" applyAlignment="1">
      <alignment horizontal="center"/>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49" fontId="4" fillId="0" borderId="56" xfId="0" applyNumberFormat="1" applyFont="1" applyFill="1" applyBorder="1" applyAlignment="1">
      <alignment horizontal="center" wrapText="1"/>
    </xf>
    <xf numFmtId="49" fontId="4" fillId="0" borderId="49" xfId="0" applyNumberFormat="1" applyFont="1" applyFill="1" applyBorder="1" applyAlignment="1">
      <alignment horizontal="center" wrapText="1"/>
    </xf>
    <xf numFmtId="49" fontId="9"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9" fillId="0" borderId="7" xfId="0" applyNumberFormat="1" applyFont="1" applyBorder="1" applyAlignment="1">
      <alignment wrapText="1"/>
    </xf>
    <xf numFmtId="49" fontId="9" fillId="0" borderId="6" xfId="0" applyNumberFormat="1" applyFont="1" applyBorder="1" applyAlignment="1">
      <alignment wrapText="1"/>
    </xf>
    <xf numFmtId="0" fontId="0" fillId="0" borderId="47" xfId="0" applyBorder="1" applyAlignment="1">
      <alignment wrapText="1"/>
    </xf>
    <xf numFmtId="49" fontId="9" fillId="0" borderId="11" xfId="0" applyNumberFormat="1" applyFont="1" applyBorder="1" applyAlignment="1">
      <alignment wrapText="1"/>
    </xf>
    <xf numFmtId="0" fontId="0" fillId="0" borderId="71" xfId="0" applyBorder="1" applyAlignment="1">
      <alignment wrapText="1"/>
    </xf>
    <xf numFmtId="49" fontId="9" fillId="0" borderId="3" xfId="0" applyNumberFormat="1" applyFont="1" applyBorder="1" applyAlignment="1">
      <alignment wrapText="1"/>
    </xf>
    <xf numFmtId="0" fontId="0" fillId="0" borderId="2" xfId="0" applyBorder="1" applyAlignment="1">
      <alignment wrapText="1"/>
    </xf>
    <xf numFmtId="49" fontId="9" fillId="0" borderId="2" xfId="0" applyNumberFormat="1" applyFont="1" applyBorder="1" applyAlignment="1">
      <alignment wrapText="1"/>
    </xf>
    <xf numFmtId="49" fontId="9" fillId="0" borderId="43" xfId="0" applyNumberFormat="1" applyFont="1" applyFill="1" applyBorder="1" applyAlignment="1">
      <alignment wrapText="1"/>
    </xf>
    <xf numFmtId="0" fontId="0" fillId="0" borderId="49" xfId="0" applyFont="1" applyFill="1" applyBorder="1" applyAlignment="1">
      <alignment wrapText="1"/>
    </xf>
    <xf numFmtId="49" fontId="9"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9" fillId="0" borderId="4"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22" xfId="0" applyFont="1" applyFill="1" applyBorder="1" applyAlignment="1">
      <alignment horizontal="center" vertical="center" wrapText="1"/>
    </xf>
    <xf numFmtId="49" fontId="9"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9" fillId="0" borderId="7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4" fillId="9" borderId="74" xfId="0" applyFont="1" applyFill="1" applyBorder="1" applyAlignment="1">
      <alignment horizontal="center" vertical="center" wrapText="1"/>
    </xf>
    <xf numFmtId="0" fontId="14"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15"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00" fillId="0" borderId="72" xfId="0" applyFont="1" applyFill="1" applyBorder="1" applyAlignment="1">
      <alignment horizontal="center" vertical="center" wrapText="1"/>
    </xf>
    <xf numFmtId="170" fontId="9" fillId="0" borderId="33" xfId="30" applyNumberFormat="1" applyFont="1" applyBorder="1" applyAlignment="1">
      <alignment horizontal="right" wrapText="1"/>
    </xf>
    <xf numFmtId="170" fontId="9" fillId="0" borderId="48" xfId="30" applyNumberFormat="1" applyFont="1" applyBorder="1" applyAlignment="1">
      <alignment horizontal="right" wrapText="1"/>
    </xf>
    <xf numFmtId="49" fontId="9" fillId="0" borderId="99" xfId="0" applyNumberFormat="1" applyFont="1" applyBorder="1" applyAlignment="1">
      <alignment wrapText="1"/>
    </xf>
    <xf numFmtId="49" fontId="9" fillId="0" borderId="101" xfId="0" applyNumberFormat="1" applyFont="1" applyBorder="1" applyAlignment="1">
      <alignment wrapText="1"/>
    </xf>
    <xf numFmtId="49" fontId="9" fillId="0" borderId="70" xfId="0" applyNumberFormat="1" applyFont="1" applyBorder="1" applyAlignment="1">
      <alignment wrapText="1"/>
    </xf>
    <xf numFmtId="170" fontId="9" fillId="0" borderId="99" xfId="0" applyNumberFormat="1" applyFont="1" applyBorder="1" applyAlignment="1">
      <alignment wrapText="1"/>
    </xf>
    <xf numFmtId="170" fontId="9" fillId="0" borderId="98" xfId="0" applyNumberFormat="1" applyFont="1" applyBorder="1" applyAlignment="1">
      <alignment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5" fillId="16" borderId="65" xfId="5" applyFont="1" applyFill="1" applyBorder="1" applyAlignment="1" applyProtection="1">
      <alignment horizontal="center" vertical="center" wrapText="1"/>
    </xf>
    <xf numFmtId="0" fontId="15" fillId="16" borderId="54" xfId="5" applyFont="1" applyFill="1" applyBorder="1" applyAlignment="1" applyProtection="1">
      <alignment horizontal="center" vertical="center" wrapText="1"/>
    </xf>
    <xf numFmtId="0" fontId="15" fillId="16" borderId="45" xfId="5" applyFont="1" applyFill="1" applyBorder="1" applyAlignment="1" applyProtection="1">
      <alignment horizontal="center" vertical="center" wrapText="1"/>
    </xf>
    <xf numFmtId="0" fontId="15" fillId="16" borderId="19" xfId="5" applyFont="1" applyFill="1" applyBorder="1" applyAlignment="1" applyProtection="1">
      <alignment horizontal="center" vertical="center" wrapText="1"/>
    </xf>
    <xf numFmtId="0" fontId="15" fillId="16" borderId="68" xfId="5" applyFont="1" applyFill="1" applyBorder="1" applyAlignment="1" applyProtection="1">
      <alignment horizontal="center" vertical="center" wrapText="1"/>
    </xf>
    <xf numFmtId="0" fontId="15" fillId="16" borderId="41" xfId="5"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14" fontId="4" fillId="7" borderId="8" xfId="0" applyNumberFormat="1" applyFont="1" applyFill="1" applyBorder="1" applyAlignment="1">
      <alignment horizontal="left" vertical="center" wrapText="1"/>
    </xf>
    <xf numFmtId="0" fontId="2" fillId="0" borderId="30" xfId="0" applyNumberFormat="1" applyFont="1" applyFill="1" applyBorder="1" applyAlignment="1">
      <alignment horizontal="center" vertical="center" wrapText="1"/>
    </xf>
    <xf numFmtId="49" fontId="2" fillId="0" borderId="19" xfId="0" applyNumberFormat="1" applyFont="1" applyBorder="1" applyAlignment="1">
      <alignment horizontal="left" vertical="center" wrapText="1"/>
    </xf>
    <xf numFmtId="49" fontId="2" fillId="0" borderId="68" xfId="0" applyNumberFormat="1" applyFont="1" applyBorder="1" applyAlignment="1">
      <alignment horizontal="left" vertical="center" wrapText="1"/>
    </xf>
    <xf numFmtId="49" fontId="2" fillId="0" borderId="28" xfId="0" applyNumberFormat="1" applyFont="1" applyBorder="1" applyAlignment="1">
      <alignment horizontal="left" vertical="center" wrapText="1"/>
    </xf>
    <xf numFmtId="49" fontId="2" fillId="0" borderId="18"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4" fillId="7" borderId="4"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0" fontId="9" fillId="4" borderId="36" xfId="0" applyFont="1" applyFill="1" applyBorder="1" applyAlignment="1">
      <alignment horizontal="center" vertical="center"/>
    </xf>
    <xf numFmtId="0" fontId="9" fillId="4" borderId="54" xfId="0" applyFont="1" applyFill="1" applyBorder="1" applyAlignment="1">
      <alignment horizontal="center" vertical="center"/>
    </xf>
    <xf numFmtId="0" fontId="9" fillId="4" borderId="51" xfId="0" applyFont="1" applyFill="1" applyBorder="1" applyAlignment="1">
      <alignment horizontal="center" vertical="center"/>
    </xf>
    <xf numFmtId="49" fontId="2" fillId="0" borderId="31"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49" fontId="65" fillId="0" borderId="56" xfId="0" applyNumberFormat="1" applyFont="1" applyBorder="1" applyAlignment="1">
      <alignment horizontal="center" vertical="center" wrapText="1"/>
    </xf>
    <xf numFmtId="49" fontId="23" fillId="0" borderId="17" xfId="0" applyNumberFormat="1" applyFont="1" applyBorder="1" applyAlignment="1">
      <alignment horizontal="left" wrapText="1"/>
    </xf>
    <xf numFmtId="49" fontId="23" fillId="0" borderId="2" xfId="0" applyNumberFormat="1" applyFont="1" applyBorder="1" applyAlignment="1">
      <alignment horizontal="left" wrapText="1"/>
    </xf>
    <xf numFmtId="49" fontId="23" fillId="0" borderId="11" xfId="0" applyNumberFormat="1" applyFont="1" applyBorder="1" applyAlignment="1">
      <alignment horizontal="left" wrapText="1"/>
    </xf>
    <xf numFmtId="49" fontId="24" fillId="0" borderId="9" xfId="0" applyNumberFormat="1" applyFont="1" applyBorder="1" applyAlignment="1">
      <alignment horizontal="left" vertical="top" wrapText="1"/>
    </xf>
    <xf numFmtId="49" fontId="24" fillId="0" borderId="10" xfId="0" applyNumberFormat="1" applyFont="1" applyBorder="1" applyAlignment="1">
      <alignment horizontal="left" vertical="top" wrapText="1"/>
    </xf>
    <xf numFmtId="49" fontId="24" fillId="0" borderId="50" xfId="0" applyNumberFormat="1" applyFont="1" applyBorder="1" applyAlignment="1">
      <alignment horizontal="left" vertical="top" wrapText="1"/>
    </xf>
    <xf numFmtId="49" fontId="24" fillId="0" borderId="58" xfId="0" applyNumberFormat="1" applyFont="1" applyBorder="1" applyAlignment="1">
      <alignment horizontal="left" vertical="top" wrapText="1"/>
    </xf>
    <xf numFmtId="49" fontId="24" fillId="0" borderId="0" xfId="0" applyNumberFormat="1" applyFont="1" applyBorder="1" applyAlignment="1">
      <alignment horizontal="left" vertical="top" wrapText="1"/>
    </xf>
    <xf numFmtId="49" fontId="24" fillId="0" borderId="63" xfId="0" applyNumberFormat="1" applyFont="1" applyBorder="1" applyAlignment="1">
      <alignment horizontal="left" vertical="top" wrapText="1"/>
    </xf>
    <xf numFmtId="49" fontId="24" fillId="0" borderId="5" xfId="0" applyNumberFormat="1" applyFont="1" applyBorder="1" applyAlignment="1">
      <alignment horizontal="left" vertical="top" wrapText="1"/>
    </xf>
    <xf numFmtId="49" fontId="24" fillId="0" borderId="1" xfId="0" applyNumberFormat="1" applyFont="1" applyBorder="1" applyAlignment="1">
      <alignment horizontal="left" vertical="top" wrapText="1"/>
    </xf>
    <xf numFmtId="49" fontId="24" fillId="0" borderId="64" xfId="0" applyNumberFormat="1" applyFont="1" applyBorder="1" applyAlignment="1">
      <alignment horizontal="left" vertical="top" wrapText="1"/>
    </xf>
    <xf numFmtId="4" fontId="24" fillId="0" borderId="57" xfId="0" applyNumberFormat="1" applyFont="1" applyBorder="1" applyAlignment="1">
      <alignment horizontal="center" vertical="center" wrapText="1"/>
    </xf>
    <xf numFmtId="4" fontId="24" fillId="0" borderId="68" xfId="0" applyNumberFormat="1" applyFont="1" applyBorder="1" applyAlignment="1">
      <alignment horizontal="center" vertical="center" wrapText="1"/>
    </xf>
    <xf numFmtId="4" fontId="24" fillId="0" borderId="28" xfId="0" applyNumberFormat="1" applyFont="1" applyBorder="1" applyAlignment="1">
      <alignment horizontal="center" vertical="center" wrapText="1"/>
    </xf>
    <xf numFmtId="49" fontId="95" fillId="15" borderId="25" xfId="0" applyNumberFormat="1" applyFont="1" applyFill="1" applyBorder="1" applyAlignment="1">
      <alignment horizontal="left"/>
    </xf>
    <xf numFmtId="49" fontId="95" fillId="15" borderId="12" xfId="0" applyNumberFormat="1" applyFont="1" applyFill="1" applyBorder="1" applyAlignment="1">
      <alignment horizontal="left"/>
    </xf>
    <xf numFmtId="49" fontId="95" fillId="15" borderId="58" xfId="0" applyNumberFormat="1" applyFont="1" applyFill="1" applyBorder="1" applyAlignment="1">
      <alignment horizontal="left"/>
    </xf>
    <xf numFmtId="49" fontId="95" fillId="15" borderId="0" xfId="0" applyNumberFormat="1" applyFont="1" applyFill="1" applyBorder="1" applyAlignment="1">
      <alignment horizontal="left"/>
    </xf>
    <xf numFmtId="0" fontId="24" fillId="0" borderId="27" xfId="0" applyFont="1" applyBorder="1" applyAlignment="1">
      <alignment horizontal="center"/>
    </xf>
    <xf numFmtId="0" fontId="24" fillId="0" borderId="23" xfId="0" applyFont="1" applyBorder="1" applyAlignment="1">
      <alignment horizontal="center"/>
    </xf>
    <xf numFmtId="0" fontId="24" fillId="0" borderId="35" xfId="0" applyFont="1" applyBorder="1" applyAlignment="1">
      <alignment horizontal="center"/>
    </xf>
    <xf numFmtId="0" fontId="95" fillId="9" borderId="25" xfId="0" applyFont="1" applyFill="1" applyBorder="1" applyAlignment="1">
      <alignment horizontal="center" vertical="center" wrapText="1"/>
    </xf>
    <xf numFmtId="0" fontId="95" fillId="9" borderId="12" xfId="0" applyFont="1" applyFill="1" applyBorder="1" applyAlignment="1">
      <alignment horizontal="center" vertical="center" wrapText="1"/>
    </xf>
    <xf numFmtId="0" fontId="95" fillId="9" borderId="27" xfId="0" applyFont="1" applyFill="1" applyBorder="1" applyAlignment="1">
      <alignment horizontal="center" vertical="center" wrapText="1"/>
    </xf>
    <xf numFmtId="0" fontId="95" fillId="9" borderId="23" xfId="0" applyFont="1" applyFill="1" applyBorder="1" applyAlignment="1">
      <alignment horizontal="center" vertical="center" wrapText="1"/>
    </xf>
    <xf numFmtId="0" fontId="95" fillId="9" borderId="36" xfId="0" applyFont="1" applyFill="1" applyBorder="1" applyAlignment="1">
      <alignment horizontal="center" vertical="center" wrapText="1"/>
    </xf>
    <xf numFmtId="0" fontId="95" fillId="9" borderId="54" xfId="0" applyFont="1" applyFill="1" applyBorder="1" applyAlignment="1">
      <alignment horizontal="center" vertical="center" wrapText="1"/>
    </xf>
    <xf numFmtId="0" fontId="24" fillId="4" borderId="54" xfId="0" applyFont="1" applyFill="1" applyBorder="1" applyAlignment="1">
      <alignment horizontal="center" vertical="center" wrapText="1"/>
    </xf>
    <xf numFmtId="0" fontId="24" fillId="4" borderId="54" xfId="0" applyFont="1" applyFill="1" applyBorder="1" applyAlignment="1">
      <alignment horizontal="center" vertical="center"/>
    </xf>
    <xf numFmtId="49" fontId="65" fillId="0" borderId="43" xfId="0" applyNumberFormat="1" applyFont="1" applyBorder="1" applyAlignment="1">
      <alignment horizontal="center" wrapText="1"/>
    </xf>
    <xf numFmtId="49" fontId="65" fillId="0" borderId="56" xfId="0" applyNumberFormat="1" applyFont="1" applyBorder="1" applyAlignment="1">
      <alignment horizontal="center" wrapText="1"/>
    </xf>
    <xf numFmtId="49" fontId="65" fillId="0" borderId="66" xfId="0" applyNumberFormat="1" applyFont="1" applyBorder="1" applyAlignment="1">
      <alignment horizontal="center" vertical="center" wrapText="1"/>
    </xf>
    <xf numFmtId="49" fontId="65" fillId="0" borderId="57" xfId="0" applyNumberFormat="1" applyFont="1" applyBorder="1" applyAlignment="1">
      <alignment horizontal="center" vertical="center" wrapText="1"/>
    </xf>
    <xf numFmtId="49" fontId="65" fillId="0" borderId="29" xfId="0" applyNumberFormat="1" applyFont="1" applyBorder="1" applyAlignment="1">
      <alignment horizontal="center" vertical="center" wrapText="1"/>
    </xf>
    <xf numFmtId="0" fontId="24" fillId="0" borderId="40" xfId="0" applyFont="1" applyBorder="1" applyAlignment="1">
      <alignment horizontal="left"/>
    </xf>
    <xf numFmtId="0" fontId="24" fillId="0" borderId="41" xfId="0" applyFont="1" applyBorder="1" applyAlignment="1">
      <alignment horizontal="left"/>
    </xf>
    <xf numFmtId="0" fontId="24" fillId="0" borderId="67" xfId="0" applyFont="1" applyBorder="1" applyAlignment="1">
      <alignment horizontal="left" vertical="center"/>
    </xf>
    <xf numFmtId="0" fontId="24" fillId="0" borderId="28" xfId="0" applyFont="1" applyBorder="1" applyAlignment="1">
      <alignment horizontal="left" vertical="center"/>
    </xf>
    <xf numFmtId="49" fontId="24" fillId="0" borderId="6" xfId="0" applyNumberFormat="1" applyFont="1" applyBorder="1" applyAlignment="1">
      <alignment horizontal="left"/>
    </xf>
    <xf numFmtId="49" fontId="24" fillId="0" borderId="47" xfId="0" applyNumberFormat="1" applyFont="1" applyBorder="1" applyAlignment="1">
      <alignment horizontal="left"/>
    </xf>
    <xf numFmtId="49" fontId="24" fillId="0" borderId="7" xfId="0" applyNumberFormat="1" applyFont="1" applyBorder="1" applyAlignment="1">
      <alignment horizontal="left"/>
    </xf>
    <xf numFmtId="49" fontId="24" fillId="0" borderId="48" xfId="0" applyNumberFormat="1" applyFont="1" applyBorder="1" applyAlignment="1">
      <alignment horizontal="left"/>
    </xf>
    <xf numFmtId="0" fontId="24" fillId="0" borderId="17" xfId="0" applyFont="1" applyBorder="1" applyAlignment="1">
      <alignment horizontal="left" vertical="center"/>
    </xf>
    <xf numFmtId="0" fontId="24" fillId="0" borderId="13" xfId="0" applyFont="1" applyBorder="1" applyAlignment="1">
      <alignment horizontal="left" vertical="center"/>
    </xf>
    <xf numFmtId="0" fontId="24" fillId="4" borderId="36" xfId="0" applyFont="1" applyFill="1" applyBorder="1" applyAlignment="1">
      <alignment horizontal="center" vertical="center" wrapText="1"/>
    </xf>
    <xf numFmtId="0" fontId="24" fillId="4" borderId="37" xfId="0" applyFont="1" applyFill="1" applyBorder="1" applyAlignment="1">
      <alignment horizontal="center" vertical="center" wrapText="1"/>
    </xf>
    <xf numFmtId="49" fontId="24" fillId="0" borderId="43" xfId="0" applyNumberFormat="1" applyFont="1" applyBorder="1" applyAlignment="1">
      <alignment horizontal="left"/>
    </xf>
    <xf numFmtId="49" fontId="24" fillId="0" borderId="49" xfId="0" applyNumberFormat="1" applyFont="1" applyBorder="1" applyAlignment="1">
      <alignment horizontal="left"/>
    </xf>
    <xf numFmtId="49" fontId="24" fillId="4" borderId="37" xfId="0" applyNumberFormat="1" applyFont="1" applyFill="1" applyBorder="1" applyAlignment="1">
      <alignment horizontal="center" vertical="center" wrapText="1"/>
    </xf>
    <xf numFmtId="49" fontId="24" fillId="4" borderId="42" xfId="0" applyNumberFormat="1" applyFont="1" applyFill="1" applyBorder="1" applyAlignment="1">
      <alignment horizontal="center" vertical="center" wrapText="1"/>
    </xf>
    <xf numFmtId="49" fontId="24" fillId="4" borderId="35" xfId="0" applyNumberFormat="1" applyFont="1" applyFill="1" applyBorder="1" applyAlignment="1">
      <alignment horizontal="center" vertical="center" wrapText="1"/>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0" xfId="0" applyFont="1" applyBorder="1" applyAlignment="1">
      <alignment horizontal="center"/>
    </xf>
    <xf numFmtId="49" fontId="65" fillId="0" borderId="49" xfId="0" applyNumberFormat="1" applyFont="1" applyBorder="1" applyAlignment="1">
      <alignment horizontal="center" vertical="center" wrapText="1"/>
    </xf>
    <xf numFmtId="0" fontId="23" fillId="0" borderId="6" xfId="0" applyFont="1" applyBorder="1" applyAlignment="1">
      <alignment horizontal="left" vertical="top" wrapText="1"/>
    </xf>
    <xf numFmtId="0" fontId="23" fillId="0" borderId="2" xfId="0" applyFont="1" applyBorder="1" applyAlignment="1">
      <alignment horizontal="left" vertical="top" wrapText="1"/>
    </xf>
    <xf numFmtId="49" fontId="24" fillId="0" borderId="44" xfId="0" applyNumberFormat="1" applyFont="1" applyBorder="1" applyAlignment="1">
      <alignment horizontal="left" vertical="center" wrapText="1"/>
    </xf>
    <xf numFmtId="49" fontId="24" fillId="0" borderId="50" xfId="0" applyNumberFormat="1" applyFont="1" applyBorder="1" applyAlignment="1">
      <alignment horizontal="left"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49"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36" xfId="0" applyFont="1" applyFill="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0" fillId="0" borderId="3" xfId="0" applyBorder="1" applyAlignment="1">
      <alignment horizont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0" fontId="2" fillId="0" borderId="13" xfId="0" applyFont="1" applyBorder="1" applyAlignment="1">
      <alignment horizontal="center" vertical="center" wrapText="1"/>
    </xf>
    <xf numFmtId="0" fontId="2" fillId="0" borderId="30" xfId="0"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49" fontId="2" fillId="0" borderId="47" xfId="0" applyNumberFormat="1" applyFont="1" applyBorder="1" applyAlignment="1">
      <alignment horizontal="center" vertical="center" wrapText="1"/>
    </xf>
    <xf numFmtId="0" fontId="2" fillId="0" borderId="47" xfId="0" applyFont="1" applyBorder="1" applyAlignment="1">
      <alignment horizontal="center" vertical="center"/>
    </xf>
    <xf numFmtId="0" fontId="2" fillId="0" borderId="28" xfId="0" applyFont="1" applyBorder="1" applyAlignment="1">
      <alignment horizontal="center" vertic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11" xfId="0" applyFont="1" applyBorder="1" applyAlignment="1">
      <alignment horizontal="left"/>
    </xf>
    <xf numFmtId="0" fontId="2" fillId="0" borderId="2" xfId="0" applyFont="1" applyBorder="1" applyAlignment="1">
      <alignment horizontal="left"/>
    </xf>
    <xf numFmtId="0" fontId="2" fillId="0" borderId="47" xfId="0" applyFont="1" applyBorder="1" applyAlignment="1">
      <alignment horizontal="left"/>
    </xf>
    <xf numFmtId="0" fontId="2" fillId="0" borderId="31" xfId="0" applyFont="1" applyBorder="1" applyAlignment="1">
      <alignment horizontal="left"/>
    </xf>
    <xf numFmtId="0" fontId="9" fillId="0" borderId="43" xfId="0" applyFont="1" applyBorder="1" applyAlignment="1">
      <alignment horizontal="center"/>
    </xf>
    <xf numFmtId="0" fontId="9" fillId="0" borderId="56" xfId="0" applyFont="1" applyBorder="1" applyAlignment="1">
      <alignment horizontal="center"/>
    </xf>
    <xf numFmtId="0" fontId="9" fillId="0" borderId="49" xfId="0" applyFont="1" applyBorder="1" applyAlignment="1">
      <alignment horizontal="center"/>
    </xf>
    <xf numFmtId="0" fontId="2" fillId="0" borderId="32" xfId="0" applyFont="1" applyBorder="1" applyAlignment="1">
      <alignment horizontal="left"/>
    </xf>
    <xf numFmtId="0" fontId="2" fillId="0" borderId="56" xfId="0" applyFont="1" applyBorder="1" applyAlignment="1">
      <alignment horizontal="left"/>
    </xf>
    <xf numFmtId="0" fontId="2" fillId="0" borderId="49"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28" fillId="5" borderId="17" xfId="0" applyFont="1" applyFill="1" applyBorder="1" applyAlignment="1">
      <alignment horizontal="left" vertical="center" wrapText="1"/>
    </xf>
    <xf numFmtId="0" fontId="28" fillId="5" borderId="13" xfId="0" applyFont="1" applyFill="1" applyBorder="1" applyAlignment="1">
      <alignment horizontal="left" vertical="center" wrapText="1"/>
    </xf>
    <xf numFmtId="0" fontId="28"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left" vertical="center" wrapText="1"/>
    </xf>
    <xf numFmtId="49" fontId="4" fillId="0" borderId="31" xfId="0" applyNumberFormat="1" applyFont="1" applyFill="1" applyBorder="1" applyAlignment="1" applyProtection="1">
      <alignment horizontal="left" vertical="center" wrapText="1"/>
    </xf>
    <xf numFmtId="49" fontId="28" fillId="0" borderId="17" xfId="0" applyNumberFormat="1" applyFont="1" applyFill="1" applyBorder="1" applyAlignment="1" applyProtection="1">
      <alignment horizontal="left" vertical="center" wrapText="1"/>
    </xf>
    <xf numFmtId="49" fontId="28"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28" fillId="0" borderId="6" xfId="0" applyFont="1" applyFill="1" applyBorder="1" applyAlignment="1">
      <alignment horizontal="left" vertical="center"/>
    </xf>
    <xf numFmtId="0" fontId="28" fillId="0" borderId="2" xfId="0" applyFont="1" applyFill="1" applyBorder="1" applyAlignment="1">
      <alignment horizontal="left" vertical="center"/>
    </xf>
    <xf numFmtId="0" fontId="28" fillId="0" borderId="47" xfId="0" applyFont="1" applyFill="1" applyBorder="1" applyAlignment="1">
      <alignment horizontal="left" vertical="center"/>
    </xf>
    <xf numFmtId="0" fontId="4" fillId="0" borderId="13" xfId="0" applyFont="1" applyFill="1" applyBorder="1" applyAlignment="1">
      <alignment horizontal="left" vertical="center"/>
    </xf>
    <xf numFmtId="49" fontId="4" fillId="0" borderId="6" xfId="0" applyNumberFormat="1" applyFont="1" applyFill="1" applyBorder="1" applyAlignment="1" applyProtection="1">
      <alignment horizontal="left" vertical="center" wrapText="1"/>
    </xf>
    <xf numFmtId="49" fontId="4" fillId="0" borderId="100" xfId="0" applyNumberFormat="1" applyFont="1" applyFill="1" applyBorder="1" applyAlignment="1" applyProtection="1">
      <alignment horizontal="left" vertical="center" wrapText="1"/>
    </xf>
    <xf numFmtId="49" fontId="4" fillId="0" borderId="98" xfId="0" applyNumberFormat="1" applyFont="1" applyFill="1" applyBorder="1" applyAlignment="1" applyProtection="1">
      <alignment horizontal="left" vertical="center" wrapText="1"/>
    </xf>
    <xf numFmtId="0" fontId="4" fillId="0" borderId="6" xfId="0" applyFont="1" applyFill="1" applyBorder="1" applyAlignment="1">
      <alignment horizontal="left" vertical="center" wrapText="1"/>
    </xf>
    <xf numFmtId="0" fontId="4" fillId="0" borderId="100" xfId="0" applyFont="1" applyFill="1" applyBorder="1" applyAlignment="1">
      <alignment horizontal="left" vertical="center" wrapText="1"/>
    </xf>
    <xf numFmtId="0" fontId="4" fillId="0" borderId="98" xfId="0" applyFont="1" applyFill="1" applyBorder="1" applyAlignment="1">
      <alignment horizontal="left" vertical="center" wrapText="1"/>
    </xf>
    <xf numFmtId="49" fontId="28" fillId="0" borderId="38" xfId="0" applyNumberFormat="1" applyFont="1" applyFill="1" applyBorder="1" applyAlignment="1" applyProtection="1">
      <alignment horizontal="left" vertical="center" wrapText="1"/>
    </xf>
    <xf numFmtId="49" fontId="28"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28" fillId="0" borderId="43" xfId="0" applyNumberFormat="1" applyFont="1" applyFill="1" applyBorder="1" applyAlignment="1" applyProtection="1">
      <alignment horizontal="left" vertical="center" wrapText="1"/>
    </xf>
    <xf numFmtId="49" fontId="28" fillId="0" borderId="56" xfId="0" applyNumberFormat="1" applyFont="1" applyFill="1" applyBorder="1" applyAlignment="1" applyProtection="1">
      <alignment horizontal="left" vertical="center" wrapText="1"/>
    </xf>
    <xf numFmtId="49" fontId="28"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39" fillId="15" borderId="0" xfId="2" applyNumberFormat="1" applyFont="1" applyFill="1" applyBorder="1" applyAlignment="1" applyProtection="1">
      <alignment horizontal="left" vertical="center" wrapText="1"/>
    </xf>
    <xf numFmtId="49" fontId="39" fillId="15" borderId="42" xfId="2" applyNumberFormat="1" applyFont="1" applyFill="1" applyBorder="1" applyAlignment="1" applyProtection="1">
      <alignment horizontal="left" vertical="center" wrapText="1"/>
    </xf>
    <xf numFmtId="49" fontId="39" fillId="15" borderId="0" xfId="2" applyNumberFormat="1" applyFont="1" applyFill="1" applyBorder="1" applyAlignment="1" applyProtection="1">
      <alignment horizontal="left" wrapText="1"/>
    </xf>
    <xf numFmtId="49" fontId="39" fillId="15" borderId="42" xfId="2" applyNumberFormat="1" applyFont="1" applyFill="1" applyBorder="1" applyAlignment="1" applyProtection="1">
      <alignment horizontal="left" wrapText="1"/>
    </xf>
    <xf numFmtId="0" fontId="25" fillId="0" borderId="27" xfId="0" applyFont="1" applyFill="1" applyBorder="1" applyAlignment="1">
      <alignment horizontal="left" vertical="center" wrapText="1"/>
    </xf>
    <xf numFmtId="0" fontId="25" fillId="0" borderId="23" xfId="0" applyFont="1" applyFill="1" applyBorder="1" applyAlignment="1">
      <alignment horizontal="left" vertical="center"/>
    </xf>
    <xf numFmtId="0" fontId="25" fillId="0" borderId="62" xfId="0" applyFont="1" applyFill="1" applyBorder="1" applyAlignment="1">
      <alignment horizontal="left" vertical="center"/>
    </xf>
    <xf numFmtId="0" fontId="25" fillId="0" borderId="27" xfId="0" applyFont="1" applyFill="1" applyBorder="1" applyAlignment="1">
      <alignment horizontal="left" vertical="center"/>
    </xf>
    <xf numFmtId="0" fontId="25" fillId="0" borderId="23" xfId="0" applyFont="1" applyFill="1" applyBorder="1" applyAlignment="1">
      <alignment horizontal="left" vertical="center" wrapText="1"/>
    </xf>
    <xf numFmtId="0" fontId="25" fillId="0" borderId="62" xfId="0" applyFont="1" applyFill="1" applyBorder="1" applyAlignment="1">
      <alignment horizontal="left" vertical="center" wrapText="1"/>
    </xf>
    <xf numFmtId="0" fontId="28" fillId="0" borderId="38" xfId="0" applyFont="1" applyFill="1" applyBorder="1" applyAlignment="1">
      <alignment horizontal="left" vertical="center" wrapText="1"/>
    </xf>
    <xf numFmtId="0" fontId="28" fillId="0" borderId="30" xfId="0" applyFont="1" applyFill="1" applyBorder="1" applyAlignment="1">
      <alignment horizontal="left" vertical="center" wrapText="1"/>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4" fillId="0" borderId="50" xfId="0" applyFont="1" applyFill="1" applyBorder="1" applyAlignment="1">
      <alignment horizontal="left" vertical="center"/>
    </xf>
    <xf numFmtId="0" fontId="4" fillId="0" borderId="27" xfId="0" applyFont="1" applyFill="1" applyBorder="1" applyAlignment="1">
      <alignment horizontal="left" vertical="center"/>
    </xf>
    <xf numFmtId="0" fontId="4" fillId="0" borderId="23" xfId="0" applyFont="1" applyFill="1" applyBorder="1" applyAlignment="1">
      <alignment horizontal="left" vertical="center"/>
    </xf>
    <xf numFmtId="0" fontId="4" fillId="0" borderId="62" xfId="0" applyFont="1" applyFill="1" applyBorder="1" applyAlignment="1">
      <alignment horizontal="left" vertical="center"/>
    </xf>
    <xf numFmtId="49" fontId="28" fillId="0" borderId="5" xfId="0" applyNumberFormat="1" applyFont="1" applyFill="1" applyBorder="1" applyAlignment="1" applyProtection="1">
      <alignment horizontal="left" vertical="center" wrapText="1"/>
    </xf>
    <xf numFmtId="49" fontId="28" fillId="0" borderId="1" xfId="0" applyNumberFormat="1" applyFont="1" applyFill="1" applyBorder="1" applyAlignment="1" applyProtection="1">
      <alignment horizontal="left" vertical="center" wrapText="1"/>
    </xf>
    <xf numFmtId="49" fontId="28" fillId="0" borderId="64" xfId="0" applyNumberFormat="1" applyFont="1" applyFill="1" applyBorder="1" applyAlignment="1" applyProtection="1">
      <alignment horizontal="left" vertical="center" wrapText="1"/>
    </xf>
    <xf numFmtId="0" fontId="77" fillId="5" borderId="38" xfId="0" applyFont="1" applyFill="1" applyBorder="1" applyAlignment="1">
      <alignment horizontal="left" vertical="center" wrapText="1"/>
    </xf>
    <xf numFmtId="0" fontId="77" fillId="5" borderId="30" xfId="0" applyFont="1" applyFill="1" applyBorder="1" applyAlignment="1">
      <alignment horizontal="left" vertical="center" wrapText="1"/>
    </xf>
    <xf numFmtId="0" fontId="77" fillId="5" borderId="32" xfId="0" applyFont="1" applyFill="1" applyBorder="1" applyAlignment="1">
      <alignment horizontal="left" vertical="center" wrapText="1"/>
    </xf>
    <xf numFmtId="49" fontId="4" fillId="0" borderId="17" xfId="0" applyNumberFormat="1" applyFont="1" applyFill="1" applyBorder="1" applyAlignment="1" applyProtection="1">
      <alignment horizontal="left" vertical="center"/>
    </xf>
    <xf numFmtId="49" fontId="4" fillId="0" borderId="13" xfId="0" applyNumberFormat="1" applyFont="1" applyFill="1" applyBorder="1" applyAlignment="1" applyProtection="1">
      <alignment horizontal="left" vertical="center"/>
    </xf>
    <xf numFmtId="0" fontId="25" fillId="0" borderId="7" xfId="0" applyFont="1" applyFill="1" applyBorder="1" applyAlignment="1">
      <alignment horizontal="left" vertical="center" wrapText="1"/>
    </xf>
    <xf numFmtId="0" fontId="25" fillId="0" borderId="3" xfId="0" applyFont="1" applyFill="1" applyBorder="1" applyAlignment="1">
      <alignment horizontal="left" vertical="center"/>
    </xf>
    <xf numFmtId="0" fontId="36" fillId="0" borderId="0" xfId="0" applyFont="1" applyAlignment="1">
      <alignment horizontal="left" vertical="top" wrapText="1"/>
    </xf>
    <xf numFmtId="49" fontId="9" fillId="0" borderId="74"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39" fillId="15" borderId="0" xfId="2"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9" fillId="0" borderId="69" xfId="0" applyNumberFormat="1" applyFont="1" applyFill="1" applyBorder="1" applyAlignment="1">
      <alignment horizontal="center" vertical="center" wrapText="1"/>
    </xf>
    <xf numFmtId="49" fontId="9"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3" fillId="0" borderId="25" xfId="0" applyNumberFormat="1" applyFont="1" applyFill="1" applyBorder="1" applyAlignment="1">
      <alignment horizontal="center" vertical="center" wrapText="1"/>
    </xf>
    <xf numFmtId="49" fontId="13" fillId="0" borderId="37" xfId="0" applyNumberFormat="1" applyFont="1" applyFill="1" applyBorder="1" applyAlignment="1">
      <alignment horizontal="center" vertical="center" wrapText="1"/>
    </xf>
    <xf numFmtId="49" fontId="13" fillId="0" borderId="5" xfId="0" applyNumberFormat="1" applyFont="1" applyFill="1" applyBorder="1" applyAlignment="1">
      <alignment horizontal="center" vertical="center" wrapText="1"/>
    </xf>
    <xf numFmtId="49" fontId="13" fillId="0" borderId="73" xfId="0" applyNumberFormat="1" applyFont="1" applyFill="1" applyBorder="1" applyAlignment="1">
      <alignment horizontal="center" vertical="center" wrapText="1"/>
    </xf>
    <xf numFmtId="49" fontId="14" fillId="9" borderId="52" xfId="0" applyNumberFormat="1" applyFont="1" applyFill="1" applyBorder="1" applyAlignment="1">
      <alignment horizontal="center" vertical="center" wrapText="1"/>
    </xf>
    <xf numFmtId="49" fontId="9" fillId="0" borderId="46" xfId="0" applyNumberFormat="1" applyFont="1" applyFill="1" applyBorder="1" applyAlignment="1">
      <alignment horizontal="center" vertical="center" wrapText="1"/>
    </xf>
    <xf numFmtId="49" fontId="9" fillId="0" borderId="64" xfId="0" applyNumberFormat="1" applyFont="1" applyFill="1" applyBorder="1" applyAlignment="1">
      <alignment horizontal="center" vertical="center" wrapText="1"/>
    </xf>
    <xf numFmtId="49" fontId="9" fillId="0" borderId="32" xfId="0" applyNumberFormat="1" applyFont="1" applyFill="1" applyBorder="1" applyAlignment="1">
      <alignment horizontal="center" vertical="center" wrapText="1"/>
    </xf>
    <xf numFmtId="49" fontId="9" fillId="0" borderId="49" xfId="0" applyNumberFormat="1" applyFont="1" applyFill="1" applyBorder="1" applyAlignment="1">
      <alignment horizontal="center" vertical="center" wrapText="1"/>
    </xf>
    <xf numFmtId="49" fontId="9" fillId="0" borderId="73" xfId="0" applyNumberFormat="1" applyFont="1" applyFill="1" applyBorder="1" applyAlignment="1">
      <alignment horizontal="center" vertical="center" wrapText="1"/>
    </xf>
    <xf numFmtId="0" fontId="36" fillId="0" borderId="0" xfId="0" applyFont="1" applyAlignment="1">
      <alignment horizontal="center" wrapText="1"/>
    </xf>
    <xf numFmtId="49" fontId="9" fillId="5" borderId="32" xfId="0" applyNumberFormat="1" applyFont="1" applyFill="1" applyBorder="1" applyAlignment="1">
      <alignment horizontal="center" vertical="center" wrapText="1"/>
    </xf>
    <xf numFmtId="49" fontId="9" fillId="5" borderId="49"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0" fontId="1" fillId="9" borderId="88"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4" borderId="88"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105" xfId="0" applyNumberFormat="1" applyFont="1" applyFill="1" applyBorder="1" applyAlignment="1">
      <alignment horizontal="center" vertical="center" wrapText="1"/>
    </xf>
    <xf numFmtId="49" fontId="4" fillId="4" borderId="78" xfId="0" applyNumberFormat="1"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9" fontId="23" fillId="0" borderId="99" xfId="14" applyFont="1" applyBorder="1" applyAlignment="1">
      <alignment horizontal="left"/>
    </xf>
    <xf numFmtId="9" fontId="23" fillId="0" borderId="2" xfId="14" applyFont="1" applyBorder="1" applyAlignment="1">
      <alignment horizontal="left"/>
    </xf>
    <xf numFmtId="9" fontId="23" fillId="0" borderId="101" xfId="14" applyFont="1" applyBorder="1" applyAlignment="1">
      <alignment horizontal="left"/>
    </xf>
    <xf numFmtId="0" fontId="0" fillId="0" borderId="99" xfId="0" applyFill="1" applyBorder="1" applyAlignment="1">
      <alignment horizontal="left"/>
    </xf>
    <xf numFmtId="0" fontId="0" fillId="0" borderId="2" xfId="0" applyFill="1" applyBorder="1" applyAlignment="1">
      <alignment horizontal="left"/>
    </xf>
    <xf numFmtId="0" fontId="0" fillId="0" borderId="101" xfId="0" applyFill="1" applyBorder="1" applyAlignment="1">
      <alignment horizontal="left"/>
    </xf>
    <xf numFmtId="49" fontId="39" fillId="15" borderId="12" xfId="2" applyNumberFormat="1" applyFont="1" applyFill="1" applyBorder="1" applyAlignment="1" applyProtection="1">
      <alignment horizontal="left" vertic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9" fillId="0" borderId="66" xfId="0" applyFont="1" applyFill="1" applyBorder="1" applyAlignment="1">
      <alignment horizontal="left" vertical="top" wrapText="1"/>
    </xf>
    <xf numFmtId="0" fontId="9" fillId="0" borderId="69" xfId="0" applyFont="1" applyFill="1" applyBorder="1" applyAlignment="1">
      <alignment horizontal="left" vertical="top" wrapText="1"/>
    </xf>
    <xf numFmtId="0" fontId="9"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49" fontId="4" fillId="0" borderId="97" xfId="0" applyNumberFormat="1" applyFont="1" applyFill="1" applyBorder="1" applyAlignment="1">
      <alignment horizontal="center" vertical="center" wrapText="1"/>
    </xf>
    <xf numFmtId="49" fontId="25" fillId="0" borderId="97" xfId="0" applyNumberFormat="1" applyFont="1" applyFill="1" applyBorder="1" applyAlignment="1">
      <alignment horizontal="center" vertical="center" wrapText="1"/>
    </xf>
    <xf numFmtId="49" fontId="25" fillId="0" borderId="19" xfId="0" applyNumberFormat="1" applyFont="1" applyFill="1" applyBorder="1" applyAlignment="1">
      <alignment horizontal="center" vertical="center" wrapText="1"/>
    </xf>
    <xf numFmtId="0" fontId="9" fillId="0" borderId="43"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23" fillId="0" borderId="99" xfId="0" applyFont="1" applyBorder="1" applyAlignment="1">
      <alignment horizontal="left"/>
    </xf>
    <xf numFmtId="0" fontId="23" fillId="0" borderId="2" xfId="0" applyFont="1" applyBorder="1" applyAlignment="1">
      <alignment horizontal="left"/>
    </xf>
    <xf numFmtId="0" fontId="23" fillId="0" borderId="101" xfId="0" applyFont="1" applyBorder="1" applyAlignment="1">
      <alignment horizontal="left"/>
    </xf>
    <xf numFmtId="49" fontId="19" fillId="0" borderId="97" xfId="0" applyNumberFormat="1" applyFont="1" applyFill="1" applyBorder="1" applyAlignment="1">
      <alignment horizontal="center" vertical="center" wrapText="1"/>
    </xf>
    <xf numFmtId="0" fontId="9" fillId="0" borderId="40" xfId="0" applyFont="1" applyFill="1" applyBorder="1" applyAlignment="1">
      <alignment horizontal="left" vertical="top" wrapText="1"/>
    </xf>
    <xf numFmtId="0" fontId="9" fillId="0" borderId="18" xfId="0" applyFont="1" applyFill="1" applyBorder="1" applyAlignment="1">
      <alignment horizontal="left" vertical="top" wrapText="1"/>
    </xf>
    <xf numFmtId="49" fontId="19" fillId="0" borderId="19" xfId="0" applyNumberFormat="1" applyFont="1" applyFill="1" applyBorder="1" applyAlignment="1">
      <alignment horizontal="center" vertical="center" wrapText="1"/>
    </xf>
    <xf numFmtId="49" fontId="4" fillId="4" borderId="73" xfId="0" applyNumberFormat="1" applyFont="1" applyFill="1" applyBorder="1" applyAlignment="1">
      <alignment horizontal="center" vertical="center" wrapText="1"/>
    </xf>
    <xf numFmtId="49" fontId="4" fillId="4" borderId="10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0" fontId="9" fillId="5" borderId="18" xfId="0" applyFont="1" applyFill="1" applyBorder="1" applyAlignment="1">
      <alignment horizontal="left" vertical="top" wrapText="1"/>
    </xf>
    <xf numFmtId="0" fontId="9" fillId="5" borderId="69" xfId="0" applyFont="1" applyFill="1" applyBorder="1" applyAlignment="1">
      <alignment horizontal="left" vertical="top" wrapText="1"/>
    </xf>
    <xf numFmtId="0" fontId="9" fillId="5" borderId="40" xfId="0" applyFont="1" applyFill="1" applyBorder="1" applyAlignment="1">
      <alignment horizontal="left" vertical="top" wrapText="1"/>
    </xf>
    <xf numFmtId="49" fontId="19" fillId="0" borderId="31"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171" fontId="0" fillId="0" borderId="100" xfId="13" applyNumberFormat="1" applyFont="1" applyFill="1" applyBorder="1" applyAlignment="1">
      <alignment horizontal="center" vertical="center"/>
    </xf>
    <xf numFmtId="171" fontId="0" fillId="0" borderId="101" xfId="13" applyNumberFormat="1" applyFont="1" applyFill="1" applyBorder="1" applyAlignment="1">
      <alignment horizontal="center" vertic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36"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9" fillId="0" borderId="0" xfId="0" applyFont="1" applyAlignment="1">
      <alignment horizontal="left" wrapText="1"/>
    </xf>
    <xf numFmtId="49" fontId="9" fillId="0" borderId="12" xfId="0" applyNumberFormat="1" applyFont="1" applyFill="1" applyBorder="1" applyAlignment="1">
      <alignment horizontal="left" vertical="center" wrapText="1"/>
    </xf>
    <xf numFmtId="0" fontId="9" fillId="0" borderId="40" xfId="0" applyFont="1" applyBorder="1" applyAlignment="1">
      <alignment horizontal="left" vertical="center" wrapText="1"/>
    </xf>
    <xf numFmtId="0" fontId="9" fillId="0" borderId="41" xfId="0" applyFont="1" applyBorder="1" applyAlignment="1">
      <alignment horizontal="left" vertical="center" wrapText="1"/>
    </xf>
    <xf numFmtId="0" fontId="9" fillId="0" borderId="43" xfId="0" applyFont="1" applyBorder="1" applyAlignment="1">
      <alignment horizontal="center" vertical="center" wrapText="1"/>
    </xf>
    <xf numFmtId="0" fontId="9" fillId="0" borderId="56" xfId="0" applyFont="1" applyBorder="1" applyAlignment="1">
      <alignment horizontal="center" vertical="center" wrapText="1"/>
    </xf>
    <xf numFmtId="0" fontId="9" fillId="4" borderId="51"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30" xfId="0" applyFont="1" applyBorder="1" applyAlignment="1">
      <alignment horizontal="center" vertical="center" wrapText="1"/>
    </xf>
    <xf numFmtId="0" fontId="9" fillId="4" borderId="14"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0" borderId="13" xfId="0" applyFont="1" applyBorder="1" applyAlignment="1">
      <alignment horizontal="center" vertical="center"/>
    </xf>
    <xf numFmtId="0" fontId="9" fillId="0" borderId="13" xfId="0" applyFont="1" applyBorder="1" applyAlignment="1">
      <alignment horizontal="center" wrapText="1"/>
    </xf>
    <xf numFmtId="0" fontId="9" fillId="0" borderId="17" xfId="0" applyFont="1" applyBorder="1" applyAlignment="1">
      <alignment horizontal="center"/>
    </xf>
    <xf numFmtId="0" fontId="9" fillId="0" borderId="13" xfId="0" applyFont="1" applyBorder="1" applyAlignment="1">
      <alignment horizontal="center"/>
    </xf>
    <xf numFmtId="0" fontId="9" fillId="0" borderId="19"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17" xfId="0" applyFont="1" applyBorder="1" applyAlignment="1">
      <alignment horizontal="left" vertical="center"/>
    </xf>
    <xf numFmtId="0" fontId="9" fillId="0" borderId="13" xfId="0" applyFont="1" applyBorder="1" applyAlignment="1">
      <alignment horizontal="left" vertical="center"/>
    </xf>
    <xf numFmtId="0" fontId="9" fillId="0" borderId="43" xfId="0" applyFont="1" applyBorder="1" applyAlignment="1">
      <alignment horizontal="center" wrapText="1"/>
    </xf>
    <xf numFmtId="0" fontId="9" fillId="0" borderId="56" xfId="0" applyFont="1" applyBorder="1" applyAlignment="1">
      <alignment horizontal="center" wrapText="1"/>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9" fillId="4" borderId="73" xfId="0" applyFont="1" applyFill="1" applyBorder="1" applyAlignment="1">
      <alignment horizontal="center" vertical="center" wrapText="1"/>
    </xf>
    <xf numFmtId="0" fontId="9" fillId="4" borderId="71" xfId="0" applyFont="1" applyFill="1" applyBorder="1" applyAlignment="1">
      <alignment horizontal="center" vertical="center" wrapText="1"/>
    </xf>
    <xf numFmtId="0" fontId="9" fillId="4" borderId="70" xfId="0" applyFont="1" applyFill="1" applyBorder="1" applyAlignment="1">
      <alignment horizontal="center" vertical="center" wrapText="1"/>
    </xf>
    <xf numFmtId="0" fontId="9" fillId="4" borderId="45" xfId="0" applyFont="1" applyFill="1" applyBorder="1" applyAlignment="1">
      <alignment horizontal="center" vertical="center" wrapText="1"/>
    </xf>
    <xf numFmtId="0" fontId="9" fillId="0" borderId="32" xfId="0" applyFont="1" applyBorder="1" applyAlignment="1">
      <alignment horizontal="center" vertical="center" wrapText="1"/>
    </xf>
    <xf numFmtId="0" fontId="9" fillId="0" borderId="6" xfId="0" applyFont="1" applyBorder="1" applyAlignment="1">
      <alignment horizontal="left" vertical="center"/>
    </xf>
    <xf numFmtId="0" fontId="9" fillId="0" borderId="47" xfId="0" applyFont="1" applyBorder="1" applyAlignment="1">
      <alignment horizontal="left" vertical="center"/>
    </xf>
    <xf numFmtId="0" fontId="9" fillId="0" borderId="11" xfId="0" applyFont="1" applyBorder="1" applyAlignment="1">
      <alignment horizontal="center" vertical="center"/>
    </xf>
    <xf numFmtId="0" fontId="9" fillId="0" borderId="2" xfId="0" applyFont="1" applyBorder="1" applyAlignment="1">
      <alignment horizontal="center" vertical="center"/>
    </xf>
    <xf numFmtId="0" fontId="9" fillId="0" borderId="47" xfId="0" applyFont="1" applyBorder="1" applyAlignment="1">
      <alignment horizontal="center" vertical="center"/>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9" fillId="0" borderId="19" xfId="0" applyFont="1" applyBorder="1" applyAlignment="1">
      <alignment horizontal="center"/>
    </xf>
    <xf numFmtId="0" fontId="9" fillId="0" borderId="17" xfId="0" applyFont="1" applyBorder="1" applyAlignment="1">
      <alignment horizontal="center" wrapText="1"/>
    </xf>
    <xf numFmtId="0" fontId="9" fillId="0" borderId="66" xfId="0" applyFont="1" applyBorder="1" applyAlignment="1">
      <alignment horizontal="center"/>
    </xf>
    <xf numFmtId="0" fontId="9" fillId="0" borderId="57" xfId="0" applyFont="1" applyBorder="1" applyAlignment="1">
      <alignment horizontal="center"/>
    </xf>
    <xf numFmtId="0" fontId="9" fillId="0" borderId="18" xfId="0" applyFont="1" applyBorder="1" applyAlignment="1">
      <alignment horizontal="center"/>
    </xf>
    <xf numFmtId="0" fontId="9" fillId="4" borderId="75" xfId="0" applyFont="1" applyFill="1" applyBorder="1" applyAlignment="1">
      <alignment horizontal="center" vertical="center" wrapText="1"/>
    </xf>
    <xf numFmtId="0" fontId="9" fillId="0" borderId="38" xfId="0" applyFont="1" applyBorder="1" applyAlignment="1">
      <alignment horizontal="center"/>
    </xf>
    <xf numFmtId="0" fontId="9" fillId="0" borderId="30" xfId="0" applyFont="1" applyBorder="1" applyAlignment="1">
      <alignment horizontal="center"/>
    </xf>
    <xf numFmtId="0" fontId="9" fillId="0" borderId="31" xfId="0" applyFont="1" applyBorder="1" applyAlignment="1">
      <alignment horizontal="center"/>
    </xf>
    <xf numFmtId="0" fontId="9" fillId="0" borderId="41" xfId="0" applyFont="1" applyBorder="1" applyAlignment="1">
      <alignment horizontal="center"/>
    </xf>
    <xf numFmtId="0" fontId="9" fillId="0" borderId="39" xfId="0" applyFont="1" applyBorder="1" applyAlignment="1">
      <alignment horizontal="center"/>
    </xf>
    <xf numFmtId="0" fontId="9" fillId="0" borderId="40" xfId="0" applyFont="1" applyBorder="1" applyAlignment="1">
      <alignment horizontal="center"/>
    </xf>
    <xf numFmtId="0" fontId="9" fillId="4" borderId="65" xfId="0"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0" fontId="9"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50" xfId="0" applyBorder="1" applyAlignment="1">
      <alignment horizontal="center"/>
    </xf>
    <xf numFmtId="0" fontId="9" fillId="0" borderId="49" xfId="0" applyFont="1" applyBorder="1" applyAlignment="1">
      <alignment horizontal="center" wrapText="1"/>
    </xf>
    <xf numFmtId="0" fontId="9" fillId="0" borderId="66" xfId="0" applyFont="1" applyBorder="1" applyAlignment="1">
      <alignment horizontal="left" vertical="center" wrapText="1"/>
    </xf>
    <xf numFmtId="0" fontId="9" fillId="0" borderId="57" xfId="0" applyFont="1" applyBorder="1" applyAlignment="1">
      <alignment horizontal="left"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9" fillId="0" borderId="6" xfId="0" applyFont="1" applyBorder="1" applyAlignment="1">
      <alignment horizontal="left" wrapText="1"/>
    </xf>
    <xf numFmtId="0" fontId="9" fillId="0" borderId="100" xfId="0" applyFont="1" applyBorder="1" applyAlignment="1">
      <alignment horizontal="left" wrapText="1"/>
    </xf>
    <xf numFmtId="0" fontId="9" fillId="0" borderId="98" xfId="0" applyFont="1" applyBorder="1" applyAlignment="1">
      <alignment horizontal="left" wrapText="1"/>
    </xf>
    <xf numFmtId="0" fontId="9" fillId="0" borderId="7" xfId="0" applyFont="1" applyBorder="1" applyAlignment="1">
      <alignment wrapText="1"/>
    </xf>
    <xf numFmtId="0" fontId="9" fillId="0" borderId="3" xfId="0" applyFont="1" applyBorder="1" applyAlignment="1">
      <alignment wrapText="1"/>
    </xf>
    <xf numFmtId="0" fontId="9" fillId="0" borderId="48" xfId="0" applyFont="1" applyBorder="1" applyAlignment="1">
      <alignment wrapText="1"/>
    </xf>
    <xf numFmtId="0" fontId="9" fillId="0" borderId="6" xfId="0" quotePrefix="1" applyFont="1" applyBorder="1" applyAlignment="1">
      <alignment horizontal="left" wrapText="1"/>
    </xf>
    <xf numFmtId="0" fontId="9" fillId="0" borderId="6" xfId="0" applyFont="1" applyBorder="1" applyAlignment="1">
      <alignment wrapText="1"/>
    </xf>
    <xf numFmtId="0" fontId="9" fillId="0" borderId="100" xfId="0" applyFont="1" applyBorder="1" applyAlignment="1">
      <alignment wrapText="1"/>
    </xf>
    <xf numFmtId="0" fontId="9" fillId="0" borderId="98" xfId="0" applyFont="1" applyBorder="1" applyAlignment="1">
      <alignment wrapText="1"/>
    </xf>
    <xf numFmtId="0" fontId="65" fillId="0" borderId="40" xfId="0" applyFont="1" applyBorder="1" applyAlignment="1">
      <alignment horizontal="center" vertical="center" wrapText="1"/>
    </xf>
    <xf numFmtId="0" fontId="65"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77" fillId="0" borderId="38" xfId="0" applyFont="1" applyBorder="1" applyAlignment="1">
      <alignment horizontal="center" wrapText="1"/>
    </xf>
    <xf numFmtId="0" fontId="77" fillId="0" borderId="30" xfId="0" applyFont="1" applyBorder="1" applyAlignment="1">
      <alignment horizontal="center" wrapText="1"/>
    </xf>
    <xf numFmtId="0" fontId="77" fillId="0" borderId="17" xfId="0" applyFont="1" applyBorder="1" applyAlignment="1">
      <alignment horizontal="center" wrapText="1"/>
    </xf>
    <xf numFmtId="0" fontId="77" fillId="0" borderId="13" xfId="0" applyFont="1" applyBorder="1" applyAlignment="1">
      <alignment horizontal="center" wrapText="1"/>
    </xf>
    <xf numFmtId="0" fontId="9" fillId="0" borderId="6" xfId="32" applyFont="1" applyFill="1" applyBorder="1" applyAlignment="1" applyProtection="1">
      <alignment horizontal="center" wrapText="1"/>
      <protection locked="0"/>
    </xf>
    <xf numFmtId="0" fontId="9" fillId="0" borderId="100" xfId="32" applyFont="1" applyFill="1" applyBorder="1" applyAlignment="1" applyProtection="1">
      <alignment horizontal="center" wrapText="1"/>
      <protection locked="0"/>
    </xf>
    <xf numFmtId="0" fontId="9" fillId="0" borderId="98" xfId="32" applyFont="1" applyFill="1" applyBorder="1" applyAlignment="1" applyProtection="1">
      <alignment horizontal="center" wrapText="1"/>
      <protection locked="0"/>
    </xf>
    <xf numFmtId="3" fontId="9" fillId="0" borderId="97" xfId="32" applyNumberFormat="1" applyFont="1" applyFill="1" applyBorder="1" applyAlignment="1" applyProtection="1">
      <alignment horizontal="center" wrapText="1"/>
      <protection locked="0"/>
    </xf>
    <xf numFmtId="0" fontId="9" fillId="0" borderId="97" xfId="32" applyFont="1" applyFill="1" applyBorder="1" applyAlignment="1" applyProtection="1">
      <alignment horizontal="center" wrapText="1"/>
      <protection locked="0"/>
    </xf>
    <xf numFmtId="0" fontId="9" fillId="0" borderId="39" xfId="0" applyFont="1" applyBorder="1" applyAlignment="1">
      <alignment horizontal="center" wrapText="1"/>
    </xf>
    <xf numFmtId="0" fontId="9" fillId="0" borderId="31" xfId="0" applyFont="1" applyBorder="1" applyAlignment="1">
      <alignment horizontal="center" wrapText="1"/>
    </xf>
    <xf numFmtId="0" fontId="14" fillId="15" borderId="25" xfId="0" applyFont="1" applyFill="1" applyBorder="1" applyAlignment="1">
      <alignment horizontal="left"/>
    </xf>
    <xf numFmtId="0" fontId="14" fillId="15" borderId="12" xfId="0" applyFont="1" applyFill="1" applyBorder="1" applyAlignment="1">
      <alignment horizontal="left"/>
    </xf>
    <xf numFmtId="0" fontId="14" fillId="15" borderId="37" xfId="0" applyFont="1" applyFill="1" applyBorder="1" applyAlignment="1">
      <alignment horizontal="left"/>
    </xf>
    <xf numFmtId="0" fontId="14" fillId="15" borderId="58" xfId="0" applyFont="1" applyFill="1" applyBorder="1" applyAlignment="1">
      <alignment horizontal="left"/>
    </xf>
    <xf numFmtId="0" fontId="14" fillId="15" borderId="0" xfId="0" applyFont="1" applyFill="1" applyBorder="1" applyAlignment="1">
      <alignment horizontal="left"/>
    </xf>
    <xf numFmtId="0" fontId="14" fillId="15" borderId="42" xfId="0" applyFont="1" applyFill="1" applyBorder="1" applyAlignment="1">
      <alignment horizontal="left"/>
    </xf>
    <xf numFmtId="0" fontId="9" fillId="0" borderId="38" xfId="0" applyFont="1" applyBorder="1" applyAlignment="1">
      <alignment horizontal="center" wrapText="1"/>
    </xf>
    <xf numFmtId="0" fontId="9" fillId="0" borderId="30" xfId="0" applyFont="1" applyBorder="1" applyAlignment="1">
      <alignment horizontal="center" wrapText="1"/>
    </xf>
    <xf numFmtId="0" fontId="9" fillId="4" borderId="45" xfId="0" applyFont="1" applyFill="1" applyBorder="1" applyAlignment="1">
      <alignment horizontal="center" vertical="center"/>
    </xf>
    <xf numFmtId="0" fontId="9" fillId="4" borderId="15" xfId="0" applyFont="1" applyFill="1" applyBorder="1" applyAlignment="1">
      <alignment horizontal="center" vertical="center"/>
    </xf>
    <xf numFmtId="0" fontId="9" fillId="4" borderId="16" xfId="0" applyFont="1" applyFill="1" applyBorder="1" applyAlignment="1">
      <alignment horizontal="center" vertical="center"/>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9" fillId="0" borderId="27" xfId="0" applyFont="1" applyBorder="1" applyAlignment="1">
      <alignment horizontal="center"/>
    </xf>
    <xf numFmtId="0" fontId="9" fillId="0" borderId="23" xfId="0" applyFont="1" applyBorder="1" applyAlignment="1">
      <alignment horizontal="center"/>
    </xf>
    <xf numFmtId="0" fontId="9" fillId="0" borderId="35" xfId="0" applyFont="1" applyBorder="1" applyAlignment="1">
      <alignment horizontal="center"/>
    </xf>
    <xf numFmtId="0" fontId="9" fillId="0" borderId="11" xfId="0" applyFont="1" applyBorder="1" applyAlignment="1">
      <alignment horizontal="center" wrapText="1"/>
    </xf>
    <xf numFmtId="0" fontId="9"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9" fillId="4" borderId="14" xfId="0" applyFont="1" applyFill="1" applyBorder="1" applyAlignment="1">
      <alignment horizontal="center" wrapText="1"/>
    </xf>
    <xf numFmtId="0" fontId="9" fillId="4" borderId="16" xfId="0" applyFont="1" applyFill="1" applyBorder="1" applyAlignment="1">
      <alignment horizontal="center" wrapText="1"/>
    </xf>
    <xf numFmtId="0" fontId="9" fillId="4" borderId="42" xfId="0" applyFont="1" applyFill="1" applyBorder="1" applyAlignment="1">
      <alignment horizontal="center" vertical="center" wrapText="1"/>
    </xf>
    <xf numFmtId="0" fontId="9" fillId="0" borderId="38" xfId="0" applyFont="1" applyBorder="1" applyAlignment="1">
      <alignment horizontal="center" vertical="center"/>
    </xf>
    <xf numFmtId="0" fontId="9" fillId="0" borderId="30" xfId="0" applyFont="1" applyBorder="1" applyAlignment="1">
      <alignment horizontal="center" vertical="center"/>
    </xf>
    <xf numFmtId="0" fontId="9" fillId="0" borderId="11" xfId="0" applyFont="1" applyBorder="1" applyAlignment="1">
      <alignment horizontal="center"/>
    </xf>
    <xf numFmtId="0" fontId="9" fillId="0" borderId="33" xfId="0" applyFont="1" applyBorder="1" applyAlignment="1">
      <alignment horizontal="center"/>
    </xf>
    <xf numFmtId="0" fontId="9" fillId="0" borderId="46" xfId="0" applyFont="1" applyBorder="1" applyAlignment="1">
      <alignment horizontal="center"/>
    </xf>
    <xf numFmtId="0" fontId="9" fillId="0" borderId="44" xfId="0" applyFont="1" applyBorder="1" applyAlignment="1">
      <alignment horizontal="center"/>
    </xf>
    <xf numFmtId="0" fontId="9" fillId="0" borderId="10" xfId="0" applyFont="1" applyBorder="1" applyAlignment="1">
      <alignment horizontal="center"/>
    </xf>
    <xf numFmtId="0" fontId="9" fillId="0" borderId="50" xfId="0" applyFont="1" applyBorder="1" applyAlignment="1">
      <alignment horizontal="center"/>
    </xf>
    <xf numFmtId="0" fontId="9" fillId="0" borderId="9" xfId="0" applyFont="1" applyBorder="1" applyAlignment="1">
      <alignment horizontal="center"/>
    </xf>
    <xf numFmtId="0" fontId="9" fillId="4" borderId="35" xfId="0" applyFont="1" applyFill="1" applyBorder="1" applyAlignment="1">
      <alignment horizontal="center" vertical="center" wrapText="1"/>
    </xf>
    <xf numFmtId="0" fontId="9" fillId="0" borderId="27" xfId="0" applyFont="1" applyBorder="1" applyAlignment="1">
      <alignment horizontal="center" vertical="center"/>
    </xf>
    <xf numFmtId="0" fontId="9" fillId="0" borderId="23" xfId="0" applyFont="1" applyBorder="1" applyAlignment="1">
      <alignment horizontal="center" vertical="center"/>
    </xf>
    <xf numFmtId="0" fontId="9" fillId="0" borderId="62" xfId="0" applyFont="1" applyBorder="1" applyAlignment="1">
      <alignment horizontal="center" vertical="center"/>
    </xf>
    <xf numFmtId="0" fontId="9" fillId="4" borderId="15" xfId="0" applyFont="1" applyFill="1" applyBorder="1" applyAlignment="1">
      <alignment horizontal="center" wrapText="1"/>
    </xf>
    <xf numFmtId="0" fontId="9" fillId="0" borderId="58" xfId="0" applyFont="1" applyBorder="1" applyAlignment="1">
      <alignment horizontal="center" vertical="center"/>
    </xf>
    <xf numFmtId="0" fontId="9" fillId="0" borderId="0" xfId="0" applyFont="1" applyBorder="1" applyAlignment="1">
      <alignment horizontal="center" vertical="center"/>
    </xf>
    <xf numFmtId="0" fontId="9" fillId="0" borderId="63"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50" xfId="0" applyFont="1" applyBorder="1" applyAlignment="1">
      <alignment horizontal="center" vertical="center"/>
    </xf>
    <xf numFmtId="0" fontId="9" fillId="4" borderId="71" xfId="0" applyFont="1" applyFill="1" applyBorder="1" applyAlignment="1">
      <alignment horizontal="center" vertical="center"/>
    </xf>
    <xf numFmtId="0" fontId="9" fillId="4" borderId="75" xfId="0" applyFont="1" applyFill="1" applyBorder="1" applyAlignment="1">
      <alignment horizontal="center" vertic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17" xfId="0" applyFont="1" applyBorder="1" applyAlignment="1">
      <alignment horizontal="center" vertical="center"/>
    </xf>
    <xf numFmtId="0" fontId="9" fillId="0" borderId="47" xfId="0" applyFont="1" applyBorder="1" applyAlignment="1">
      <alignment horizontal="center" vertical="center" wrapText="1"/>
    </xf>
    <xf numFmtId="0" fontId="9" fillId="4" borderId="65" xfId="0" applyFont="1" applyFill="1" applyBorder="1" applyAlignment="1">
      <alignment horizontal="center" vertical="center"/>
    </xf>
    <xf numFmtId="0" fontId="9" fillId="0" borderId="39" xfId="0" applyFont="1" applyBorder="1" applyAlignment="1">
      <alignment horizontal="center" vertical="center"/>
    </xf>
    <xf numFmtId="0" fontId="9"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3" fillId="12" borderId="60" xfId="0" applyFont="1" applyFill="1" applyBorder="1" applyAlignment="1">
      <alignment horizontal="center" vertical="center" wrapText="1"/>
    </xf>
    <xf numFmtId="0" fontId="13" fillId="12" borderId="21" xfId="0" applyFont="1" applyFill="1" applyBorder="1" applyAlignment="1">
      <alignment horizontal="center" vertical="center" wrapText="1"/>
    </xf>
    <xf numFmtId="0" fontId="13" fillId="12" borderId="24" xfId="0" applyFont="1" applyFill="1" applyBorder="1" applyAlignment="1">
      <alignment horizontal="center" vertical="center" wrapText="1"/>
    </xf>
    <xf numFmtId="49" fontId="9" fillId="0" borderId="41" xfId="0" applyNumberFormat="1" applyFont="1" applyBorder="1" applyAlignment="1">
      <alignment horizontal="center" vertical="center" wrapText="1"/>
    </xf>
    <xf numFmtId="49" fontId="9" fillId="0" borderId="45" xfId="0" applyNumberFormat="1" applyFont="1" applyBorder="1" applyAlignment="1">
      <alignment horizontal="center" vertical="center" wrapText="1"/>
    </xf>
    <xf numFmtId="170" fontId="9" fillId="0" borderId="13" xfId="0" applyNumberFormat="1" applyFont="1" applyBorder="1" applyAlignment="1">
      <alignment horizontal="center"/>
    </xf>
    <xf numFmtId="0" fontId="9" fillId="0" borderId="15" xfId="0" applyFont="1" applyBorder="1" applyAlignment="1">
      <alignment horizontal="center"/>
    </xf>
    <xf numFmtId="0" fontId="9" fillId="0" borderId="38" xfId="0" applyFont="1" applyBorder="1" applyAlignment="1">
      <alignment vertical="center" wrapText="1"/>
    </xf>
    <xf numFmtId="0" fontId="9" fillId="0" borderId="17" xfId="0" applyFont="1" applyBorder="1" applyAlignment="1">
      <alignment vertical="center" wrapText="1"/>
    </xf>
    <xf numFmtId="0" fontId="9" fillId="0" borderId="30" xfId="0" applyFont="1" applyBorder="1" applyAlignment="1">
      <alignment vertical="center" wrapText="1"/>
    </xf>
    <xf numFmtId="0" fontId="9" fillId="0" borderId="13" xfId="0" applyFont="1" applyBorder="1" applyAlignment="1">
      <alignment vertical="center" wrapText="1"/>
    </xf>
    <xf numFmtId="49" fontId="9" fillId="0" borderId="30" xfId="0" applyNumberFormat="1" applyFont="1" applyBorder="1" applyAlignment="1">
      <alignment horizontal="center" vertical="center" wrapText="1"/>
    </xf>
    <xf numFmtId="49" fontId="9" fillId="0" borderId="13" xfId="0" applyNumberFormat="1" applyFont="1" applyBorder="1" applyAlignment="1">
      <alignment horizontal="center" vertical="center" wrapText="1"/>
    </xf>
    <xf numFmtId="0" fontId="13" fillId="12" borderId="79" xfId="0" applyFont="1" applyFill="1" applyBorder="1" applyAlignment="1">
      <alignment horizontal="center" vertical="center" textRotation="90" wrapText="1"/>
    </xf>
    <xf numFmtId="0" fontId="13" fillId="12" borderId="84" xfId="0" applyFont="1" applyFill="1" applyBorder="1" applyAlignment="1">
      <alignment horizontal="center" vertical="center" textRotation="90" wrapText="1"/>
    </xf>
    <xf numFmtId="0" fontId="9" fillId="12" borderId="60" xfId="0" applyFont="1" applyFill="1" applyBorder="1" applyAlignment="1">
      <alignment horizontal="left" vertical="center" wrapText="1"/>
    </xf>
    <xf numFmtId="0" fontId="9" fillId="12" borderId="21" xfId="0" applyFont="1" applyFill="1" applyBorder="1" applyAlignment="1">
      <alignment horizontal="left" vertical="center" wrapText="1"/>
    </xf>
    <xf numFmtId="0" fontId="9" fillId="12" borderId="34" xfId="0" applyFont="1" applyFill="1" applyBorder="1" applyAlignment="1">
      <alignment horizontal="left" vertical="center" wrapText="1"/>
    </xf>
    <xf numFmtId="0" fontId="13" fillId="0" borderId="17" xfId="0" applyFont="1" applyBorder="1" applyAlignment="1">
      <alignment horizontal="left" vertical="center" wrapText="1"/>
    </xf>
    <xf numFmtId="0" fontId="13" fillId="0" borderId="13" xfId="0" applyFont="1" applyBorder="1" applyAlignment="1">
      <alignment horizontal="left" vertical="center" wrapText="1"/>
    </xf>
    <xf numFmtId="0" fontId="13" fillId="12" borderId="90" xfId="0" applyFont="1" applyFill="1" applyBorder="1" applyAlignment="1">
      <alignment horizontal="center" vertical="center" textRotation="90" wrapText="1"/>
    </xf>
    <xf numFmtId="0" fontId="13" fillId="12" borderId="92" xfId="0" applyFont="1" applyFill="1" applyBorder="1" applyAlignment="1">
      <alignment horizontal="center" vertical="center" textRotation="90" wrapText="1"/>
    </xf>
    <xf numFmtId="0" fontId="13" fillId="13" borderId="79" xfId="0" applyFont="1" applyFill="1" applyBorder="1" applyAlignment="1">
      <alignment horizontal="center" vertical="center" textRotation="90" wrapText="1"/>
    </xf>
    <xf numFmtId="0" fontId="13" fillId="13" borderId="84" xfId="0" applyFont="1" applyFill="1" applyBorder="1" applyAlignment="1">
      <alignment horizontal="center" vertical="center" textRotation="90" wrapText="1"/>
    </xf>
    <xf numFmtId="0" fontId="13" fillId="0" borderId="39" xfId="0" applyFont="1" applyBorder="1" applyAlignment="1">
      <alignment horizontal="left" vertical="center" wrapText="1"/>
    </xf>
    <xf numFmtId="0" fontId="13" fillId="0" borderId="31" xfId="0" applyFont="1" applyBorder="1" applyAlignment="1">
      <alignment horizontal="left" vertical="center" wrapText="1"/>
    </xf>
    <xf numFmtId="178" fontId="9" fillId="0" borderId="31" xfId="0" applyNumberFormat="1" applyFont="1" applyBorder="1" applyAlignment="1">
      <alignment horizontal="center"/>
    </xf>
    <xf numFmtId="178" fontId="9" fillId="0" borderId="16" xfId="0" applyNumberFormat="1" applyFont="1" applyBorder="1" applyAlignment="1">
      <alignment horizontal="center"/>
    </xf>
    <xf numFmtId="49" fontId="40" fillId="15" borderId="12" xfId="2" applyNumberFormat="1" applyFont="1" applyFill="1" applyBorder="1" applyAlignment="1" applyProtection="1">
      <alignment horizontal="left" wrapText="1"/>
    </xf>
    <xf numFmtId="49" fontId="40" fillId="15" borderId="37" xfId="2" applyNumberFormat="1" applyFont="1" applyFill="1" applyBorder="1" applyAlignment="1" applyProtection="1">
      <alignment horizontal="left" wrapText="1"/>
    </xf>
    <xf numFmtId="49" fontId="9" fillId="0" borderId="14"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49" fontId="1" fillId="15" borderId="58" xfId="0" applyNumberFormat="1" applyFont="1" applyFill="1" applyBorder="1" applyAlignment="1">
      <alignment horizontal="left" vertical="center" wrapText="1"/>
    </xf>
    <xf numFmtId="49" fontId="1" fillId="15" borderId="0" xfId="0" applyNumberFormat="1" applyFont="1" applyFill="1" applyBorder="1" applyAlignment="1">
      <alignment horizontal="left" vertical="center" wrapText="1"/>
    </xf>
    <xf numFmtId="49" fontId="1" fillId="15" borderId="42" xfId="0" applyNumberFormat="1" applyFont="1" applyFill="1" applyBorder="1" applyAlignment="1">
      <alignment horizontal="left" vertical="center" wrapText="1"/>
    </xf>
    <xf numFmtId="0" fontId="13" fillId="12" borderId="91" xfId="0" applyFont="1" applyFill="1" applyBorder="1" applyAlignment="1">
      <alignment vertical="center" wrapText="1"/>
    </xf>
    <xf numFmtId="0" fontId="9" fillId="12" borderId="84" xfId="0" applyFont="1" applyFill="1" applyBorder="1" applyAlignment="1">
      <alignment horizontal="center" vertical="center" wrapText="1"/>
    </xf>
    <xf numFmtId="0" fontId="13" fillId="12" borderId="81" xfId="0" applyFont="1" applyFill="1" applyBorder="1" applyAlignment="1">
      <alignment horizontal="left" vertical="center" wrapText="1" indent="2"/>
    </xf>
    <xf numFmtId="0" fontId="13" fillId="12" borderId="82" xfId="0" applyFont="1" applyFill="1" applyBorder="1" applyAlignment="1">
      <alignment horizontal="left" vertical="center" wrapText="1" indent="2"/>
    </xf>
    <xf numFmtId="0" fontId="13" fillId="12" borderId="81" xfId="0" applyFont="1" applyFill="1" applyBorder="1" applyAlignment="1">
      <alignment horizontal="center" vertical="center" wrapText="1"/>
    </xf>
    <xf numFmtId="0" fontId="13" fillId="12" borderId="83" xfId="0" applyFont="1" applyFill="1" applyBorder="1" applyAlignment="1">
      <alignment horizontal="center" vertical="center" wrapText="1"/>
    </xf>
    <xf numFmtId="0" fontId="13" fillId="12" borderId="82" xfId="0" applyFont="1" applyFill="1" applyBorder="1" applyAlignment="1">
      <alignment horizontal="center" vertical="center" wrapText="1"/>
    </xf>
    <xf numFmtId="181" fontId="9" fillId="0" borderId="13" xfId="14" applyNumberFormat="1" applyFont="1" applyBorder="1" applyAlignment="1">
      <alignment horizontal="center"/>
    </xf>
    <xf numFmtId="181" fontId="9" fillId="0" borderId="15" xfId="14" applyNumberFormat="1" applyFont="1" applyBorder="1" applyAlignment="1">
      <alignment horizontal="center"/>
    </xf>
  </cellXfs>
  <cellStyles count="35">
    <cellStyle name="=C:\WINNT35\SYSTEM32\COMMAND.COM" xfId="5"/>
    <cellStyle name="Comma 2" xfId="17"/>
    <cellStyle name="Comma 2 2" xfId="28"/>
    <cellStyle name="Comma 3" xfId="18"/>
    <cellStyle name="Comma 3 2" xfId="30"/>
    <cellStyle name="Comma 4" xfId="25"/>
    <cellStyle name="Comma 5" xfId="27"/>
    <cellStyle name="Čárka" xfId="13" builtinId="3"/>
    <cellStyle name="greyed" xfId="10"/>
    <cellStyle name="Heading 1 2" xfId="4"/>
    <cellStyle name="Heading 2 2" xfId="6"/>
    <cellStyle name="HeadingTable" xfId="8"/>
    <cellStyle name="Hypertextový odkaz" xfId="2" builtinId="8"/>
    <cellStyle name="Normal 12" xfId="32"/>
    <cellStyle name="Normal 2" xfId="3"/>
    <cellStyle name="Normal 2 2" xfId="22"/>
    <cellStyle name="Normal 2 2 2" xfId="11"/>
    <cellStyle name="Normal 3" xfId="21"/>
    <cellStyle name="Normal 4" xfId="15"/>
    <cellStyle name="Normal 4 2" xfId="26"/>
    <cellStyle name="Normal 5" xfId="33"/>
    <cellStyle name="Normal 7" xfId="12"/>
    <cellStyle name="Normální" xfId="0" builtinId="0"/>
    <cellStyle name="Normální 2" xfId="9"/>
    <cellStyle name="Normální 2 2" xfId="16"/>
    <cellStyle name="normální 29" xfId="19"/>
    <cellStyle name="optionalExposure" xfId="7"/>
    <cellStyle name="Percent 2" xfId="20"/>
    <cellStyle name="Percent 2 2" xfId="23"/>
    <cellStyle name="Percent 2 3" xfId="29"/>
    <cellStyle name="Percent 3" xfId="24"/>
    <cellStyle name="Percent 4" xfId="31"/>
    <cellStyle name="Procenta" xfId="14" builtinId="5"/>
    <cellStyle name="TIS_svetly_s" xfId="34"/>
    <cellStyle name="ÚroveňŘádku_1" xfId="1" builtinId="1" iLevel="0"/>
  </cellStyles>
  <dxfs count="4">
    <dxf>
      <fill>
        <patternFill patternType="none">
          <fgColor indexed="64"/>
          <bgColor indexed="65"/>
        </patternFill>
      </fill>
    </dxf>
    <dxf>
      <fill>
        <patternFill>
          <bgColor indexed="10"/>
        </patternFill>
      </fill>
    </dxf>
    <dxf>
      <fill>
        <patternFill>
          <bgColor indexed="10"/>
        </patternFill>
      </fill>
    </dxf>
    <dxf>
      <font>
        <strike val="0"/>
      </font>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FF00"/>
      <color rgb="FF33CCCC"/>
      <color rgb="FFCCFF33"/>
      <color rgb="FFFF66CC"/>
      <color rgb="FFFFCCFF"/>
      <color rgb="FFE6FF9F"/>
      <color rgb="FF00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11207</xdr:colOff>
      <xdr:row>42</xdr:row>
      <xdr:rowOff>22413</xdr:rowOff>
    </xdr:from>
    <xdr:to>
      <xdr:col>4</xdr:col>
      <xdr:colOff>3924</xdr:colOff>
      <xdr:row>69</xdr:row>
      <xdr:rowOff>133350</xdr:rowOff>
    </xdr:to>
    <xdr:sp macro="" textlink="">
      <xdr:nvSpPr>
        <xdr:cNvPr id="2" name="TextovéPole 1"/>
        <xdr:cNvSpPr txBox="1"/>
      </xdr:nvSpPr>
      <xdr:spPr>
        <a:xfrm>
          <a:off x="11207" y="8690163"/>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85725</xdr:colOff>
      <xdr:row>4</xdr:row>
      <xdr:rowOff>38100</xdr:rowOff>
    </xdr:from>
    <xdr:to>
      <xdr:col>13</xdr:col>
      <xdr:colOff>190500</xdr:colOff>
      <xdr:row>14</xdr:row>
      <xdr:rowOff>66675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68425" y="904875"/>
          <a:ext cx="5972175"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2442882" y="2823882"/>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3608294" y="3014382"/>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5356412" y="2823882"/>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6521824" y="2823882"/>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7104529" y="3014382"/>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687235" y="3014382"/>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8269941" y="3014382"/>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93059" y="450476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86</xdr:row>
      <xdr:rowOff>0</xdr:rowOff>
    </xdr:from>
    <xdr:to>
      <xdr:col>2</xdr:col>
      <xdr:colOff>9525</xdr:colOff>
      <xdr:row>86</xdr:row>
      <xdr:rowOff>9525</xdr:rowOff>
    </xdr:to>
    <xdr:grpSp>
      <xdr:nvGrpSpPr>
        <xdr:cNvPr id="30" name="Group 1"/>
        <xdr:cNvGrpSpPr>
          <a:grpSpLocks/>
        </xdr:cNvGrpSpPr>
      </xdr:nvGrpSpPr>
      <xdr:grpSpPr bwMode="auto">
        <a:xfrm>
          <a:off x="2442882" y="16696765"/>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1871381</xdr:colOff>
      <xdr:row>6</xdr:row>
      <xdr:rowOff>123266</xdr:rowOff>
    </xdr:from>
    <xdr:to>
      <xdr:col>3</xdr:col>
      <xdr:colOff>369794</xdr:colOff>
      <xdr:row>8</xdr:row>
      <xdr:rowOff>68358</xdr:rowOff>
    </xdr:to>
    <xdr:grpSp>
      <xdr:nvGrpSpPr>
        <xdr:cNvPr id="37" name="Group 24"/>
        <xdr:cNvGrpSpPr>
          <a:grpSpLocks/>
        </xdr:cNvGrpSpPr>
      </xdr:nvGrpSpPr>
      <xdr:grpSpPr bwMode="auto">
        <a:xfrm>
          <a:off x="2364440" y="1546413"/>
          <a:ext cx="1030942" cy="359710"/>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2442882" y="4291853"/>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3608294" y="4291853"/>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5356412" y="4291853"/>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6521824" y="4291853"/>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7104529" y="4291853"/>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687235" y="4291853"/>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8269941" y="4291853"/>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88</xdr:row>
      <xdr:rowOff>0</xdr:rowOff>
    </xdr:from>
    <xdr:to>
      <xdr:col>2</xdr:col>
      <xdr:colOff>9525</xdr:colOff>
      <xdr:row>88</xdr:row>
      <xdr:rowOff>9525</xdr:rowOff>
    </xdr:to>
    <xdr:grpSp>
      <xdr:nvGrpSpPr>
        <xdr:cNvPr id="60" name="Group 1"/>
        <xdr:cNvGrpSpPr>
          <a:grpSpLocks/>
        </xdr:cNvGrpSpPr>
      </xdr:nvGrpSpPr>
      <xdr:grpSpPr bwMode="auto">
        <a:xfrm>
          <a:off x="2442882" y="17066559"/>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88</xdr:row>
      <xdr:rowOff>0</xdr:rowOff>
    </xdr:from>
    <xdr:to>
      <xdr:col>2</xdr:col>
      <xdr:colOff>9525</xdr:colOff>
      <xdr:row>88</xdr:row>
      <xdr:rowOff>9525</xdr:rowOff>
    </xdr:to>
    <xdr:grpSp>
      <xdr:nvGrpSpPr>
        <xdr:cNvPr id="62" name="Group 17"/>
        <xdr:cNvGrpSpPr>
          <a:grpSpLocks/>
        </xdr:cNvGrpSpPr>
      </xdr:nvGrpSpPr>
      <xdr:grpSpPr bwMode="auto">
        <a:xfrm>
          <a:off x="2442882" y="17066559"/>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88</xdr:row>
      <xdr:rowOff>0</xdr:rowOff>
    </xdr:from>
    <xdr:to>
      <xdr:col>11</xdr:col>
      <xdr:colOff>9525</xdr:colOff>
      <xdr:row>88</xdr:row>
      <xdr:rowOff>9525</xdr:rowOff>
    </xdr:to>
    <xdr:grpSp>
      <xdr:nvGrpSpPr>
        <xdr:cNvPr id="64" name="Group 1"/>
        <xdr:cNvGrpSpPr>
          <a:grpSpLocks/>
        </xdr:cNvGrpSpPr>
      </xdr:nvGrpSpPr>
      <xdr:grpSpPr bwMode="auto">
        <a:xfrm>
          <a:off x="7687235" y="17066559"/>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88</xdr:row>
      <xdr:rowOff>0</xdr:rowOff>
    </xdr:from>
    <xdr:to>
      <xdr:col>11</xdr:col>
      <xdr:colOff>9525</xdr:colOff>
      <xdr:row>88</xdr:row>
      <xdr:rowOff>9525</xdr:rowOff>
    </xdr:to>
    <xdr:grpSp>
      <xdr:nvGrpSpPr>
        <xdr:cNvPr id="66" name="Group 17"/>
        <xdr:cNvGrpSpPr>
          <a:grpSpLocks/>
        </xdr:cNvGrpSpPr>
      </xdr:nvGrpSpPr>
      <xdr:grpSpPr bwMode="auto">
        <a:xfrm>
          <a:off x="7687235" y="17066559"/>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Konglomeraty\05%20Reporting%20-%20Actual\2017_Q2\Reports\COKIFE10\COKIFE10_2017_Q2_v1.0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Konglomeraty\05%20Reporting%20-%20Actual\2016_Q4\Reports\Povinne%20zverejnovane%20info\575\DataBanky\Template_575_Banky_2016Q4%20AIRB.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Konglomeraty\05%20Reporting%20-%20Actual\2016_Q2\Importers\RegPack2016Q2_v1.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sheetName val="Settings&amp;Controls"/>
      <sheetName val="1"/>
      <sheetName val="2"/>
      <sheetName val="3"/>
      <sheetName val="4"/>
      <sheetName val="5"/>
      <sheetName val="6"/>
      <sheetName val="7"/>
      <sheetName val="8"/>
      <sheetName val="9"/>
      <sheetName val="MI"/>
      <sheetName val="1AIRB"/>
      <sheetName val="2AIRB"/>
      <sheetName val="1PPFB"/>
      <sheetName val="2PPFB"/>
      <sheetName val="4PPFB"/>
      <sheetName val="7AIRB"/>
      <sheetName val="7PPFB"/>
      <sheetName val="Counterparties"/>
      <sheetName val="FX"/>
      <sheetName val="OtherData"/>
      <sheetName val="DATA"/>
      <sheetName val="Tables"/>
      <sheetName val="Expositions"/>
      <sheetName val="Odloženka pro LIK20"/>
      <sheetName val="FX výběrní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4">
          <cell r="O4" t="str">
            <v>0</v>
          </cell>
          <cell r="P4">
            <v>0</v>
          </cell>
        </row>
        <row r="5">
          <cell r="O5" t="str">
            <v>AT0000496633</v>
          </cell>
          <cell r="P5">
            <v>11879</v>
          </cell>
        </row>
        <row r="6">
          <cell r="O6" t="str">
            <v>AT0000A0ZZD8</v>
          </cell>
          <cell r="P6">
            <v>13346</v>
          </cell>
        </row>
        <row r="7">
          <cell r="O7" t="str">
            <v>AT000B007091</v>
          </cell>
          <cell r="P7">
            <v>11767</v>
          </cell>
        </row>
        <row r="8">
          <cell r="O8" t="str">
            <v>CZ0000000260</v>
          </cell>
          <cell r="P8">
            <v>10523</v>
          </cell>
        </row>
        <row r="9">
          <cell r="O9" t="str">
            <v>CZ0000217</v>
          </cell>
          <cell r="P9">
            <v>12320</v>
          </cell>
        </row>
        <row r="10">
          <cell r="O10" t="str">
            <v>CZ0000701511</v>
          </cell>
          <cell r="P10">
            <v>10015</v>
          </cell>
        </row>
        <row r="11">
          <cell r="O11" t="str">
            <v>CZ0001001143</v>
          </cell>
          <cell r="P11">
            <v>10015</v>
          </cell>
        </row>
        <row r="12">
          <cell r="O12" t="str">
            <v>CZ0001001242</v>
          </cell>
          <cell r="P12">
            <v>10015</v>
          </cell>
        </row>
        <row r="13">
          <cell r="O13" t="str">
            <v>CZ0001001796</v>
          </cell>
          <cell r="P13">
            <v>10015</v>
          </cell>
        </row>
        <row r="14">
          <cell r="O14" t="str">
            <v>CZ0001001887</v>
          </cell>
          <cell r="P14">
            <v>10015</v>
          </cell>
        </row>
        <row r="15">
          <cell r="O15" t="str">
            <v>CZ0001001903</v>
          </cell>
          <cell r="P15">
            <v>10015</v>
          </cell>
        </row>
        <row r="16">
          <cell r="O16" t="str">
            <v>CZ0001002331</v>
          </cell>
          <cell r="P16">
            <v>10015</v>
          </cell>
        </row>
        <row r="17">
          <cell r="O17" t="str">
            <v>CZ0001002505</v>
          </cell>
          <cell r="P17">
            <v>10015</v>
          </cell>
        </row>
        <row r="18">
          <cell r="O18" t="str">
            <v>CZ0001002737</v>
          </cell>
          <cell r="P18">
            <v>10015</v>
          </cell>
        </row>
        <row r="19">
          <cell r="O19" t="str">
            <v>CZ0001002869</v>
          </cell>
          <cell r="P19">
            <v>10015</v>
          </cell>
        </row>
        <row r="20">
          <cell r="O20" t="str">
            <v>CZ0001003123</v>
          </cell>
          <cell r="P20">
            <v>10015</v>
          </cell>
        </row>
        <row r="21">
          <cell r="O21" t="str">
            <v>CZ0001003149</v>
          </cell>
          <cell r="P21">
            <v>10015</v>
          </cell>
        </row>
        <row r="22">
          <cell r="O22" t="str">
            <v>CZ0001003180</v>
          </cell>
          <cell r="P22">
            <v>10015</v>
          </cell>
        </row>
        <row r="23">
          <cell r="O23" t="str">
            <v>CZ0001003198</v>
          </cell>
          <cell r="P23">
            <v>10015</v>
          </cell>
        </row>
        <row r="24">
          <cell r="O24" t="str">
            <v>CZ0001003206</v>
          </cell>
          <cell r="P24">
            <v>10015</v>
          </cell>
        </row>
        <row r="25">
          <cell r="O25" t="str">
            <v>CZ0001003339</v>
          </cell>
          <cell r="P25">
            <v>10015</v>
          </cell>
        </row>
        <row r="26">
          <cell r="O26" t="str">
            <v>CZ0001003347</v>
          </cell>
          <cell r="P26">
            <v>10015</v>
          </cell>
        </row>
        <row r="27">
          <cell r="O27" t="str">
            <v>CZ0001003362</v>
          </cell>
          <cell r="P27">
            <v>10015</v>
          </cell>
        </row>
        <row r="28">
          <cell r="O28" t="str">
            <v>CZ0001003370</v>
          </cell>
          <cell r="P28">
            <v>10015</v>
          </cell>
        </row>
        <row r="29">
          <cell r="O29" t="str">
            <v>CZ0001003438</v>
          </cell>
          <cell r="P29">
            <v>10015</v>
          </cell>
        </row>
        <row r="30">
          <cell r="O30" t="str">
            <v>CZ0001003537</v>
          </cell>
          <cell r="P30">
            <v>10015</v>
          </cell>
        </row>
        <row r="31">
          <cell r="O31" t="str">
            <v>CZ0001003545</v>
          </cell>
          <cell r="P31">
            <v>10015</v>
          </cell>
        </row>
        <row r="32">
          <cell r="O32" t="str">
            <v>CZ0001003552</v>
          </cell>
          <cell r="P32">
            <v>10015</v>
          </cell>
        </row>
        <row r="33">
          <cell r="O33" t="str">
            <v>CZ0001003610</v>
          </cell>
          <cell r="P33">
            <v>10015</v>
          </cell>
        </row>
        <row r="34">
          <cell r="O34" t="str">
            <v>CZ0001003677</v>
          </cell>
          <cell r="P34">
            <v>10015</v>
          </cell>
        </row>
        <row r="35">
          <cell r="O35" t="str">
            <v>CZ0001003701</v>
          </cell>
          <cell r="P35">
            <v>10015</v>
          </cell>
        </row>
        <row r="36">
          <cell r="O36" t="str">
            <v>CZ0001003719</v>
          </cell>
          <cell r="P36">
            <v>10015</v>
          </cell>
        </row>
        <row r="37">
          <cell r="O37" t="str">
            <v>CZ0001003834</v>
          </cell>
          <cell r="P37">
            <v>10015</v>
          </cell>
        </row>
        <row r="38">
          <cell r="O38" t="str">
            <v>CZ0001003859</v>
          </cell>
          <cell r="P38">
            <v>10015</v>
          </cell>
        </row>
        <row r="39">
          <cell r="O39" t="str">
            <v>CZ0001004105</v>
          </cell>
          <cell r="P39">
            <v>10015</v>
          </cell>
        </row>
        <row r="40">
          <cell r="O40" t="str">
            <v>CZ0001004246</v>
          </cell>
          <cell r="P40">
            <v>10015</v>
          </cell>
        </row>
        <row r="41">
          <cell r="O41" t="str">
            <v>CZ0001004253</v>
          </cell>
          <cell r="P41">
            <v>10015</v>
          </cell>
        </row>
        <row r="42">
          <cell r="O42" t="str">
            <v>CZ0001004360</v>
          </cell>
          <cell r="P42">
            <v>10015</v>
          </cell>
        </row>
        <row r="43">
          <cell r="O43" t="str">
            <v>CZ0001500094</v>
          </cell>
          <cell r="P43">
            <v>10037</v>
          </cell>
        </row>
        <row r="44">
          <cell r="O44" t="str">
            <v>CZ0002002611</v>
          </cell>
          <cell r="P44">
            <v>10437</v>
          </cell>
        </row>
        <row r="45">
          <cell r="O45" t="str">
            <v>CZ0003501041</v>
          </cell>
          <cell r="P45">
            <v>10086</v>
          </cell>
        </row>
        <row r="46">
          <cell r="O46" t="str">
            <v>CZ0003501058</v>
          </cell>
          <cell r="P46">
            <v>10022</v>
          </cell>
        </row>
        <row r="47">
          <cell r="O47" t="str">
            <v>CZ0003501397</v>
          </cell>
          <cell r="P47">
            <v>11864</v>
          </cell>
        </row>
        <row r="48">
          <cell r="O48" t="str">
            <v>CZ0003501520</v>
          </cell>
          <cell r="P48">
            <v>10022</v>
          </cell>
        </row>
        <row r="49">
          <cell r="O49" t="str">
            <v>CZ0003510844</v>
          </cell>
          <cell r="P49">
            <v>10887</v>
          </cell>
        </row>
        <row r="50">
          <cell r="O50" t="str">
            <v>CZ0003704223</v>
          </cell>
          <cell r="P50">
            <v>10523</v>
          </cell>
        </row>
        <row r="51">
          <cell r="O51" t="str">
            <v>FR0011734961</v>
          </cell>
          <cell r="P51">
            <v>10941</v>
          </cell>
        </row>
        <row r="52">
          <cell r="O52" t="str">
            <v>GB00B71N6K86</v>
          </cell>
          <cell r="P52">
            <v>10100</v>
          </cell>
        </row>
        <row r="53">
          <cell r="O53" t="str">
            <v>JE00B6T5S470</v>
          </cell>
          <cell r="P53">
            <v>11638</v>
          </cell>
        </row>
        <row r="54">
          <cell r="O54" t="str">
            <v>RO1013DBE014</v>
          </cell>
          <cell r="P54">
            <v>11622</v>
          </cell>
        </row>
        <row r="55">
          <cell r="O55" t="str">
            <v>RU0002867631</v>
          </cell>
          <cell r="P55">
            <v>10316</v>
          </cell>
        </row>
        <row r="56">
          <cell r="O56" t="str">
            <v>RU0006914488</v>
          </cell>
          <cell r="P56">
            <v>10999</v>
          </cell>
        </row>
        <row r="57">
          <cell r="O57" t="str">
            <v>RU0007252813</v>
          </cell>
          <cell r="P57">
            <v>12174</v>
          </cell>
        </row>
        <row r="58">
          <cell r="O58" t="str">
            <v>RU0007661302</v>
          </cell>
          <cell r="P58">
            <v>13247</v>
          </cell>
        </row>
        <row r="59">
          <cell r="O59" t="str">
            <v>RU0007661625</v>
          </cell>
          <cell r="P59">
            <v>10033</v>
          </cell>
        </row>
        <row r="60">
          <cell r="O60" t="str">
            <v>RU0007775219</v>
          </cell>
          <cell r="P60">
            <v>10053</v>
          </cell>
        </row>
        <row r="61">
          <cell r="O61" t="str">
            <v>RU0008926258</v>
          </cell>
          <cell r="P61">
            <v>11833</v>
          </cell>
        </row>
        <row r="62">
          <cell r="O62" t="str">
            <v>RU0008943394</v>
          </cell>
          <cell r="P62">
            <v>12367</v>
          </cell>
        </row>
        <row r="63">
          <cell r="O63" t="str">
            <v>RU0009024277</v>
          </cell>
          <cell r="P63">
            <v>10048</v>
          </cell>
        </row>
        <row r="64">
          <cell r="O64" t="str">
            <v>RU0009029524</v>
          </cell>
          <cell r="P64">
            <v>11833</v>
          </cell>
        </row>
        <row r="65">
          <cell r="O65" t="str">
            <v>RU0009029540</v>
          </cell>
          <cell r="P65">
            <v>11142</v>
          </cell>
        </row>
        <row r="66">
          <cell r="O66" t="str">
            <v>RU0009029557</v>
          </cell>
          <cell r="P66">
            <v>11142</v>
          </cell>
        </row>
        <row r="67">
          <cell r="O67" t="str">
            <v>RU0009033591</v>
          </cell>
          <cell r="P67">
            <v>10322</v>
          </cell>
        </row>
        <row r="68">
          <cell r="O68" t="str">
            <v>RU0009046452</v>
          </cell>
          <cell r="P68">
            <v>10306</v>
          </cell>
        </row>
        <row r="69">
          <cell r="O69" t="str">
            <v>RU0009046510</v>
          </cell>
          <cell r="P69">
            <v>10327</v>
          </cell>
        </row>
        <row r="70">
          <cell r="O70" t="str">
            <v>RU0009062467</v>
          </cell>
          <cell r="P70">
            <v>10315</v>
          </cell>
        </row>
        <row r="71">
          <cell r="O71" t="str">
            <v>RU0009084396</v>
          </cell>
          <cell r="P71">
            <v>12508</v>
          </cell>
        </row>
        <row r="72">
          <cell r="O72" t="str">
            <v>RU0009091573</v>
          </cell>
          <cell r="P72">
            <v>11143</v>
          </cell>
        </row>
        <row r="73">
          <cell r="O73" t="str">
            <v>RU000A0B6NK6</v>
          </cell>
          <cell r="P73">
            <v>10361</v>
          </cell>
        </row>
        <row r="74">
          <cell r="O74" t="str">
            <v>RU000A0D0G29</v>
          </cell>
          <cell r="P74">
            <v>10316</v>
          </cell>
        </row>
        <row r="75">
          <cell r="O75" t="str">
            <v>RU000A0DKVS5</v>
          </cell>
          <cell r="P75">
            <v>11834</v>
          </cell>
        </row>
        <row r="76">
          <cell r="O76" t="str">
            <v>RU000A0DKXV5</v>
          </cell>
          <cell r="P76">
            <v>10630</v>
          </cell>
        </row>
        <row r="77">
          <cell r="O77" t="str">
            <v>RU000A0DQZE3</v>
          </cell>
          <cell r="P77">
            <v>11178</v>
          </cell>
        </row>
        <row r="78">
          <cell r="O78" t="str">
            <v>RU000A0DY8K8</v>
          </cell>
          <cell r="P78">
            <v>10316</v>
          </cell>
        </row>
        <row r="79">
          <cell r="O79" t="str">
            <v>RU000A0ET727</v>
          </cell>
          <cell r="P79">
            <v>11449</v>
          </cell>
        </row>
        <row r="80">
          <cell r="O80" t="str">
            <v>RU000A0GN9A7</v>
          </cell>
          <cell r="P80">
            <v>10316</v>
          </cell>
        </row>
        <row r="81">
          <cell r="O81" t="str">
            <v>RU000A0J2Q06</v>
          </cell>
          <cell r="P81">
            <v>11212</v>
          </cell>
        </row>
        <row r="82">
          <cell r="O82" t="str">
            <v>RU000A0JKQU8</v>
          </cell>
          <cell r="P82">
            <v>11149</v>
          </cell>
        </row>
        <row r="83">
          <cell r="O83" t="str">
            <v>RU000A0JP5V6</v>
          </cell>
          <cell r="P83">
            <v>11077</v>
          </cell>
        </row>
        <row r="84">
          <cell r="O84" t="str">
            <v>RU000A0JPGA0</v>
          </cell>
          <cell r="P84">
            <v>10960</v>
          </cell>
        </row>
        <row r="85">
          <cell r="O85" t="str">
            <v>RU000A0JPKH7</v>
          </cell>
          <cell r="P85">
            <v>10299</v>
          </cell>
        </row>
        <row r="86">
          <cell r="O86" t="str">
            <v>RU000A0JPNN9</v>
          </cell>
          <cell r="P86">
            <v>10303</v>
          </cell>
        </row>
        <row r="87">
          <cell r="O87" t="str">
            <v>RU000A0JQAE3</v>
          </cell>
          <cell r="P87">
            <v>10316</v>
          </cell>
        </row>
        <row r="88">
          <cell r="O88" t="str">
            <v>RU000A0JQFU8</v>
          </cell>
          <cell r="P88">
            <v>12272</v>
          </cell>
        </row>
        <row r="89">
          <cell r="O89" t="str">
            <v>RU000A0JQS09</v>
          </cell>
          <cell r="P89">
            <v>11611</v>
          </cell>
        </row>
        <row r="90">
          <cell r="O90" t="str">
            <v>RU000A0JQS74</v>
          </cell>
          <cell r="P90">
            <v>11611</v>
          </cell>
        </row>
        <row r="91">
          <cell r="O91" t="str">
            <v>RU000A0JQV12</v>
          </cell>
          <cell r="P91">
            <v>10526</v>
          </cell>
        </row>
        <row r="92">
          <cell r="O92" t="str">
            <v>RU000A0JQZ18</v>
          </cell>
          <cell r="P92">
            <v>10316</v>
          </cell>
        </row>
        <row r="93">
          <cell r="O93" t="str">
            <v>RU000A0JQZ67</v>
          </cell>
          <cell r="P93">
            <v>10370</v>
          </cell>
        </row>
        <row r="94">
          <cell r="O94" t="str">
            <v>RU000A0JR4J2</v>
          </cell>
          <cell r="P94">
            <v>10053</v>
          </cell>
        </row>
        <row r="95">
          <cell r="O95" t="str">
            <v>RU000A0JR779</v>
          </cell>
          <cell r="P95">
            <v>11916</v>
          </cell>
        </row>
        <row r="96">
          <cell r="O96" t="str">
            <v>RU000A0JRCJ6</v>
          </cell>
          <cell r="P96">
            <v>10316</v>
          </cell>
        </row>
        <row r="97">
          <cell r="O97" t="str">
            <v>RU000A0JRDY3</v>
          </cell>
          <cell r="P97">
            <v>10043</v>
          </cell>
        </row>
        <row r="98">
          <cell r="O98" t="str">
            <v>RU000A0JREQ7</v>
          </cell>
          <cell r="P98">
            <v>10316</v>
          </cell>
        </row>
        <row r="99">
          <cell r="O99" t="str">
            <v>RU000A0JREW5</v>
          </cell>
          <cell r="P99">
            <v>10370</v>
          </cell>
        </row>
        <row r="100">
          <cell r="O100" t="str">
            <v>RU000A0JREX3</v>
          </cell>
          <cell r="P100">
            <v>10370</v>
          </cell>
        </row>
        <row r="101">
          <cell r="O101" t="str">
            <v>RU000A0JREZ8</v>
          </cell>
          <cell r="P101">
            <v>10370</v>
          </cell>
        </row>
        <row r="102">
          <cell r="O102" t="str">
            <v>RU000A0JRJU8</v>
          </cell>
          <cell r="P102">
            <v>10316</v>
          </cell>
        </row>
        <row r="103">
          <cell r="O103" t="str">
            <v>RU000A0JRUY7</v>
          </cell>
          <cell r="P103">
            <v>10370</v>
          </cell>
        </row>
        <row r="104">
          <cell r="O104" t="str">
            <v>RU000A0JRVN8</v>
          </cell>
          <cell r="P104">
            <v>11611</v>
          </cell>
        </row>
        <row r="105">
          <cell r="O105" t="str">
            <v>RU000A0JRVU3</v>
          </cell>
          <cell r="P105">
            <v>10305</v>
          </cell>
        </row>
        <row r="106">
          <cell r="O106" t="str">
            <v>RU000A0JRVV1</v>
          </cell>
          <cell r="P106">
            <v>10956</v>
          </cell>
        </row>
        <row r="107">
          <cell r="O107" t="str">
            <v>RU000A0JRW93</v>
          </cell>
          <cell r="P107">
            <v>11343</v>
          </cell>
        </row>
        <row r="108">
          <cell r="O108" t="str">
            <v>RU000A0JRWA3</v>
          </cell>
          <cell r="P108">
            <v>10320</v>
          </cell>
        </row>
        <row r="109">
          <cell r="O109" t="str">
            <v>RU000A0JRYA9</v>
          </cell>
          <cell r="P109">
            <v>10352</v>
          </cell>
        </row>
        <row r="110">
          <cell r="O110" t="str">
            <v>RU000A0JS009</v>
          </cell>
          <cell r="P110">
            <v>10351</v>
          </cell>
        </row>
        <row r="111">
          <cell r="O111" t="str">
            <v>RU000A0JS0N1</v>
          </cell>
          <cell r="P111">
            <v>10314</v>
          </cell>
        </row>
        <row r="112">
          <cell r="O112" t="str">
            <v>RU000A0JS3W6</v>
          </cell>
          <cell r="P112">
            <v>10316</v>
          </cell>
        </row>
        <row r="113">
          <cell r="O113" t="str">
            <v>RU000A0JS6N8</v>
          </cell>
          <cell r="P113">
            <v>11611</v>
          </cell>
        </row>
        <row r="114">
          <cell r="O114" t="str">
            <v>RU000A0JS7H8</v>
          </cell>
          <cell r="P114">
            <v>10303</v>
          </cell>
        </row>
        <row r="115">
          <cell r="O115" t="str">
            <v>RU000A0JS918</v>
          </cell>
          <cell r="P115">
            <v>12117</v>
          </cell>
        </row>
        <row r="116">
          <cell r="O116" t="str">
            <v>RU000A0JSLR8</v>
          </cell>
          <cell r="P116">
            <v>10296</v>
          </cell>
        </row>
        <row r="117">
          <cell r="O117" t="str">
            <v>RU000A0JSMA2</v>
          </cell>
          <cell r="P117">
            <v>10316</v>
          </cell>
        </row>
        <row r="118">
          <cell r="O118" t="str">
            <v>RU000A0JSVF2</v>
          </cell>
          <cell r="P118">
            <v>11597</v>
          </cell>
        </row>
        <row r="119">
          <cell r="O119" t="str">
            <v>RU000A0JT2K2</v>
          </cell>
          <cell r="P119">
            <v>10303</v>
          </cell>
        </row>
        <row r="120">
          <cell r="O120" t="str">
            <v>RU000A0JT8G7</v>
          </cell>
          <cell r="P120">
            <v>10310</v>
          </cell>
        </row>
        <row r="121">
          <cell r="O121" t="str">
            <v>RU000A0JT9D2</v>
          </cell>
          <cell r="P121">
            <v>11188</v>
          </cell>
        </row>
        <row r="122">
          <cell r="O122" t="str">
            <v>RU000A0JTAQ1</v>
          </cell>
          <cell r="P122">
            <v>12367</v>
          </cell>
        </row>
        <row r="123">
          <cell r="O123" t="str">
            <v>RU000A0JTF43</v>
          </cell>
          <cell r="P123">
            <v>12809</v>
          </cell>
        </row>
        <row r="124">
          <cell r="O124" t="str">
            <v>RU000A0JTG59</v>
          </cell>
          <cell r="P124">
            <v>10316</v>
          </cell>
        </row>
        <row r="125">
          <cell r="O125" t="str">
            <v>RU000A0JTK38</v>
          </cell>
          <cell r="P125">
            <v>10316</v>
          </cell>
        </row>
        <row r="126">
          <cell r="O126" t="str">
            <v>RU000A0JTMY0</v>
          </cell>
          <cell r="P126">
            <v>11652</v>
          </cell>
        </row>
        <row r="127">
          <cell r="O127" t="str">
            <v>RU000A0JTP09</v>
          </cell>
          <cell r="P127">
            <v>11149</v>
          </cell>
        </row>
        <row r="128">
          <cell r="O128" t="str">
            <v>RU000A0JTQ32</v>
          </cell>
          <cell r="P128">
            <v>11343</v>
          </cell>
        </row>
        <row r="129">
          <cell r="O129" t="str">
            <v>RU000A0JTQS3</v>
          </cell>
          <cell r="P129">
            <v>10317</v>
          </cell>
        </row>
        <row r="130">
          <cell r="O130" t="str">
            <v>RU000A0JTQU9</v>
          </cell>
          <cell r="P130">
            <v>10317</v>
          </cell>
        </row>
        <row r="131">
          <cell r="O131" t="str">
            <v>RU000A0JTVD5</v>
          </cell>
          <cell r="P131">
            <v>11652</v>
          </cell>
        </row>
        <row r="132">
          <cell r="O132" t="str">
            <v>RU000A0JTVJ2</v>
          </cell>
          <cell r="P132">
            <v>11611</v>
          </cell>
        </row>
        <row r="133">
          <cell r="O133" t="str">
            <v>RU000A0JTVZ8</v>
          </cell>
          <cell r="P133">
            <v>10852</v>
          </cell>
        </row>
        <row r="134">
          <cell r="O134" t="str">
            <v>RU000A0JTY40</v>
          </cell>
          <cell r="P134">
            <v>11597</v>
          </cell>
        </row>
        <row r="135">
          <cell r="O135" t="str">
            <v>RU000A0JTYA5</v>
          </cell>
          <cell r="P135">
            <v>10316</v>
          </cell>
        </row>
        <row r="136">
          <cell r="O136" t="str">
            <v>RU000A0JU0A4</v>
          </cell>
          <cell r="P136">
            <v>12809</v>
          </cell>
        </row>
        <row r="137">
          <cell r="O137" t="str">
            <v>RU000A0JU0N7</v>
          </cell>
          <cell r="P137">
            <v>13327</v>
          </cell>
        </row>
        <row r="138">
          <cell r="O138" t="str">
            <v>RU000A0JU0W8</v>
          </cell>
          <cell r="P138">
            <v>10853</v>
          </cell>
        </row>
        <row r="139">
          <cell r="O139" t="str">
            <v>RU000A0JU6U9</v>
          </cell>
          <cell r="P139">
            <v>12455</v>
          </cell>
        </row>
        <row r="140">
          <cell r="O140" t="str">
            <v>RU000A0JU716</v>
          </cell>
          <cell r="P140">
            <v>10958</v>
          </cell>
        </row>
        <row r="141">
          <cell r="O141" t="str">
            <v>RU000A0JU7H4</v>
          </cell>
          <cell r="P141">
            <v>10959</v>
          </cell>
        </row>
        <row r="142">
          <cell r="O142" t="str">
            <v>RU000A0JU872</v>
          </cell>
          <cell r="P142">
            <v>10253</v>
          </cell>
        </row>
        <row r="143">
          <cell r="O143" t="str">
            <v>RU000A0JU880</v>
          </cell>
          <cell r="P143">
            <v>12106</v>
          </cell>
        </row>
        <row r="144">
          <cell r="O144" t="str">
            <v>RU000A0JU898</v>
          </cell>
          <cell r="P144">
            <v>12106</v>
          </cell>
        </row>
        <row r="145">
          <cell r="O145" t="str">
            <v>RU000A0JU963</v>
          </cell>
          <cell r="P145">
            <v>10851</v>
          </cell>
        </row>
        <row r="146">
          <cell r="O146" t="str">
            <v>RU000A0JU9D9</v>
          </cell>
          <cell r="P146">
            <v>10498</v>
          </cell>
        </row>
        <row r="147">
          <cell r="O147" t="str">
            <v>RU000A0JU9S7</v>
          </cell>
          <cell r="P147">
            <v>10317</v>
          </cell>
        </row>
        <row r="148">
          <cell r="O148" t="str">
            <v>RU000A0JU9T5</v>
          </cell>
          <cell r="P148">
            <v>10317</v>
          </cell>
        </row>
        <row r="149">
          <cell r="O149" t="str">
            <v>RU000A0JU9V1</v>
          </cell>
          <cell r="P149">
            <v>10316</v>
          </cell>
        </row>
        <row r="150">
          <cell r="O150" t="str">
            <v>RU000A0JUAC9</v>
          </cell>
          <cell r="P150">
            <v>10854</v>
          </cell>
        </row>
        <row r="151">
          <cell r="O151" t="str">
            <v>RU000A0JUG72</v>
          </cell>
          <cell r="P151">
            <v>13872</v>
          </cell>
        </row>
        <row r="152">
          <cell r="O152" t="str">
            <v>RU000A0JUGY0</v>
          </cell>
          <cell r="P152">
            <v>11597</v>
          </cell>
        </row>
        <row r="153">
          <cell r="O153" t="str">
            <v>RU000A0JULN3</v>
          </cell>
          <cell r="P153">
            <v>12553</v>
          </cell>
        </row>
        <row r="154">
          <cell r="O154" t="str">
            <v>RU000A0JUMH3</v>
          </cell>
          <cell r="P154">
            <v>11369</v>
          </cell>
        </row>
        <row r="155">
          <cell r="O155" t="str">
            <v>RU000A0JUNB4</v>
          </cell>
          <cell r="P155">
            <v>10498</v>
          </cell>
        </row>
        <row r="156">
          <cell r="O156" t="str">
            <v>RU000A0JUPB9</v>
          </cell>
          <cell r="P156">
            <v>12905</v>
          </cell>
        </row>
        <row r="157">
          <cell r="O157" t="str">
            <v>RU000A0JUPQ7</v>
          </cell>
          <cell r="P157">
            <v>11611</v>
          </cell>
        </row>
        <row r="158">
          <cell r="O158" t="str">
            <v>RU000A0JUPW5</v>
          </cell>
          <cell r="P158">
            <v>11597</v>
          </cell>
        </row>
        <row r="159">
          <cell r="O159" t="str">
            <v>RU000A0JUQQ5</v>
          </cell>
          <cell r="P159">
            <v>12106</v>
          </cell>
        </row>
        <row r="160">
          <cell r="O160" t="str">
            <v>RU000A0JUQR3</v>
          </cell>
          <cell r="P160">
            <v>12106</v>
          </cell>
        </row>
        <row r="161">
          <cell r="O161" t="str">
            <v>RU000A0JUV08</v>
          </cell>
          <cell r="P161">
            <v>11369</v>
          </cell>
        </row>
        <row r="162">
          <cell r="O162" t="str">
            <v>RU000A0JUVG6</v>
          </cell>
          <cell r="P162">
            <v>10619</v>
          </cell>
        </row>
        <row r="163">
          <cell r="O163" t="str">
            <v>RU000A0JV1D5</v>
          </cell>
          <cell r="P163">
            <v>13327</v>
          </cell>
        </row>
        <row r="164">
          <cell r="O164" t="str">
            <v>RU000A0JV4L2</v>
          </cell>
          <cell r="P164">
            <v>10316</v>
          </cell>
        </row>
        <row r="165">
          <cell r="O165" t="str">
            <v>RU000A0JV573</v>
          </cell>
          <cell r="P165">
            <v>10253</v>
          </cell>
        </row>
        <row r="166">
          <cell r="O166" t="str">
            <v>RU000A0JV5U0</v>
          </cell>
          <cell r="P166">
            <v>13327</v>
          </cell>
        </row>
        <row r="167">
          <cell r="O167" t="str">
            <v>RU000A0JV7J9</v>
          </cell>
          <cell r="P167">
            <v>10316</v>
          </cell>
        </row>
        <row r="168">
          <cell r="O168" t="str">
            <v>RU000A0JV7K7</v>
          </cell>
          <cell r="P168">
            <v>10316</v>
          </cell>
        </row>
        <row r="169">
          <cell r="O169" t="str">
            <v>RU000A0JV8D0</v>
          </cell>
          <cell r="P169">
            <v>10370</v>
          </cell>
        </row>
        <row r="170">
          <cell r="O170" t="str">
            <v>RU000A0JV8G3</v>
          </cell>
          <cell r="P170">
            <v>10370</v>
          </cell>
        </row>
        <row r="171">
          <cell r="O171" t="str">
            <v>RU000A0JV987</v>
          </cell>
          <cell r="P171">
            <v>11611</v>
          </cell>
        </row>
        <row r="172">
          <cell r="O172" t="str">
            <v>RU000A0JV9D8</v>
          </cell>
          <cell r="P172">
            <v>10370</v>
          </cell>
        </row>
        <row r="173">
          <cell r="O173" t="str">
            <v>RU000A0JV9H9</v>
          </cell>
          <cell r="P173">
            <v>10370</v>
          </cell>
        </row>
        <row r="174">
          <cell r="O174" t="str">
            <v>RU000A0JVBX1</v>
          </cell>
          <cell r="P174">
            <v>11597</v>
          </cell>
        </row>
        <row r="175">
          <cell r="O175" t="str">
            <v>RU000A0JVC18</v>
          </cell>
          <cell r="P175">
            <v>11652</v>
          </cell>
        </row>
        <row r="176">
          <cell r="O176" t="str">
            <v>RU000A0JVC67</v>
          </cell>
          <cell r="P176">
            <v>10253</v>
          </cell>
        </row>
        <row r="177">
          <cell r="O177" t="str">
            <v>RU000A0JVER7</v>
          </cell>
          <cell r="P177">
            <v>10317</v>
          </cell>
        </row>
        <row r="178">
          <cell r="O178" t="str">
            <v>RU000A0JVJN5</v>
          </cell>
          <cell r="P178">
            <v>11652</v>
          </cell>
        </row>
        <row r="179">
          <cell r="O179" t="str">
            <v>RU000A0JVNB2</v>
          </cell>
          <cell r="P179">
            <v>12809</v>
          </cell>
        </row>
        <row r="180">
          <cell r="O180" t="str">
            <v>RU000A0JVNL1</v>
          </cell>
          <cell r="P180">
            <v>10317</v>
          </cell>
        </row>
        <row r="181">
          <cell r="O181" t="str">
            <v>RU000A0JVT43</v>
          </cell>
          <cell r="P181">
            <v>11056</v>
          </cell>
        </row>
        <row r="182">
          <cell r="O182" t="str">
            <v>RU000A0JVUL6</v>
          </cell>
          <cell r="P182">
            <v>14000</v>
          </cell>
        </row>
        <row r="183">
          <cell r="O183" t="str">
            <v>RU000A0JVUR3</v>
          </cell>
          <cell r="P183">
            <v>11652</v>
          </cell>
        </row>
        <row r="184">
          <cell r="O184" t="str">
            <v>RU000A0JVW48</v>
          </cell>
          <cell r="P184">
            <v>10316</v>
          </cell>
        </row>
        <row r="185">
          <cell r="O185" t="str">
            <v>RU000A0JVWA5</v>
          </cell>
          <cell r="P185">
            <v>12809</v>
          </cell>
        </row>
        <row r="186">
          <cell r="O186" t="str">
            <v>RU000A0JVZA8</v>
          </cell>
          <cell r="P186">
            <v>11056</v>
          </cell>
        </row>
        <row r="187">
          <cell r="O187" t="str">
            <v>RU000A0JW5E3</v>
          </cell>
          <cell r="P187">
            <v>14002</v>
          </cell>
        </row>
        <row r="188">
          <cell r="O188" t="str">
            <v>RU000A0JW5J2</v>
          </cell>
          <cell r="P188">
            <v>12455</v>
          </cell>
        </row>
        <row r="189">
          <cell r="O189" t="str">
            <v>RU000A0JWBP5</v>
          </cell>
          <cell r="P189">
            <v>14002</v>
          </cell>
        </row>
        <row r="190">
          <cell r="O190" t="str">
            <v>RU000A0JWGS8</v>
          </cell>
          <cell r="P190">
            <v>12809</v>
          </cell>
        </row>
        <row r="191">
          <cell r="O191" t="str">
            <v>RU000A0JWMJ5</v>
          </cell>
          <cell r="P191">
            <v>13802</v>
          </cell>
        </row>
        <row r="192">
          <cell r="O192" t="str">
            <v>RU000A0JWML1</v>
          </cell>
          <cell r="P192">
            <v>11149</v>
          </cell>
        </row>
        <row r="193">
          <cell r="O193" t="str">
            <v>RU000A0JWNB0</v>
          </cell>
          <cell r="P193">
            <v>12809</v>
          </cell>
        </row>
        <row r="194">
          <cell r="O194" t="str">
            <v>RU000A0JWNE4</v>
          </cell>
          <cell r="P194">
            <v>12553</v>
          </cell>
        </row>
        <row r="195">
          <cell r="O195" t="str">
            <v>RU000A0JWPA7</v>
          </cell>
          <cell r="P195">
            <v>12264</v>
          </cell>
        </row>
        <row r="196">
          <cell r="O196" t="str">
            <v>RU000A0JWPL4</v>
          </cell>
          <cell r="P196">
            <v>13563</v>
          </cell>
        </row>
        <row r="197">
          <cell r="O197" t="str">
            <v>RU000A0JWPZ4</v>
          </cell>
          <cell r="P197">
            <v>12455</v>
          </cell>
        </row>
        <row r="198">
          <cell r="O198" t="str">
            <v>RU000A0JWUB5</v>
          </cell>
          <cell r="P198">
            <v>12809</v>
          </cell>
        </row>
        <row r="199">
          <cell r="O199" t="str">
            <v>RU000A0JWVM0</v>
          </cell>
          <cell r="P199">
            <v>13856</v>
          </cell>
        </row>
        <row r="200">
          <cell r="O200" t="str">
            <v>RU000A0JX0H6</v>
          </cell>
          <cell r="P200">
            <v>10316</v>
          </cell>
        </row>
        <row r="201">
          <cell r="O201" t="str">
            <v>RU000A0JX2M2</v>
          </cell>
          <cell r="P201">
            <v>13857</v>
          </cell>
        </row>
        <row r="202">
          <cell r="O202" t="str">
            <v>RU000A0JXK40</v>
          </cell>
          <cell r="P202">
            <v>13998</v>
          </cell>
        </row>
        <row r="203">
          <cell r="O203" t="str">
            <v>RU000A0JXLR8</v>
          </cell>
          <cell r="P203">
            <v>10253</v>
          </cell>
        </row>
        <row r="204">
          <cell r="O204" t="str">
            <v>RU000A0JXMJ3</v>
          </cell>
          <cell r="P204">
            <v>12553</v>
          </cell>
        </row>
        <row r="205">
          <cell r="O205" t="str">
            <v>RU000A0JXPD9</v>
          </cell>
          <cell r="P205">
            <v>10361</v>
          </cell>
        </row>
        <row r="206">
          <cell r="O206" t="str">
            <v>RU000A0JXQ28</v>
          </cell>
          <cell r="P206">
            <v>14059</v>
          </cell>
        </row>
        <row r="207">
          <cell r="O207" t="str">
            <v>RU000A0JXQD7</v>
          </cell>
          <cell r="P207">
            <v>11143</v>
          </cell>
        </row>
        <row r="208">
          <cell r="O208" t="str">
            <v>RU000A0JXQK2</v>
          </cell>
          <cell r="P208">
            <v>11212</v>
          </cell>
        </row>
        <row r="209">
          <cell r="O209" t="str">
            <v>RU000A0JXRP9</v>
          </cell>
          <cell r="P209">
            <v>12553</v>
          </cell>
        </row>
        <row r="210">
          <cell r="O210" t="str">
            <v>RU000A0JXT58</v>
          </cell>
          <cell r="P210">
            <v>13872</v>
          </cell>
        </row>
        <row r="211">
          <cell r="O211" t="str">
            <v>RU000A0JXTF6</v>
          </cell>
          <cell r="P211">
            <v>11369</v>
          </cell>
        </row>
        <row r="212">
          <cell r="O212" t="str">
            <v>RU000A0JXU71</v>
          </cell>
          <cell r="P212">
            <v>12553</v>
          </cell>
        </row>
        <row r="213">
          <cell r="O213" t="str">
            <v>SI0002102349</v>
          </cell>
          <cell r="P213">
            <v>11624</v>
          </cell>
        </row>
        <row r="214">
          <cell r="O214" t="str">
            <v>SI0002102935</v>
          </cell>
          <cell r="P214">
            <v>11624</v>
          </cell>
        </row>
        <row r="215">
          <cell r="O215" t="str">
            <v>SI0002103065</v>
          </cell>
          <cell r="P215">
            <v>11624</v>
          </cell>
        </row>
        <row r="216">
          <cell r="O216" t="str">
            <v>SI0002103149</v>
          </cell>
          <cell r="P216">
            <v>11624</v>
          </cell>
        </row>
        <row r="217">
          <cell r="O217" t="str">
            <v>SK4120007840</v>
          </cell>
          <cell r="P217">
            <v>10202</v>
          </cell>
        </row>
        <row r="218">
          <cell r="O218" t="str">
            <v>SK4120008400</v>
          </cell>
          <cell r="P218">
            <v>10202</v>
          </cell>
        </row>
        <row r="219">
          <cell r="O219" t="str">
            <v>SU26218RMFS6</v>
          </cell>
          <cell r="P219">
            <v>10316</v>
          </cell>
        </row>
        <row r="220">
          <cell r="O220" t="str">
            <v>UA4000082531</v>
          </cell>
          <cell r="P220">
            <v>10561</v>
          </cell>
        </row>
        <row r="221">
          <cell r="O221" t="str">
            <v>UA4000082622</v>
          </cell>
          <cell r="P221">
            <v>10561</v>
          </cell>
        </row>
        <row r="222">
          <cell r="O222" t="str">
            <v>UA4000083059</v>
          </cell>
          <cell r="P222">
            <v>10561</v>
          </cell>
        </row>
        <row r="223">
          <cell r="O223" t="str">
            <v>US30050A2024</v>
          </cell>
          <cell r="P223">
            <v>10355</v>
          </cell>
        </row>
        <row r="224">
          <cell r="O224" t="str">
            <v>US3682872078</v>
          </cell>
          <cell r="P224">
            <v>10033</v>
          </cell>
        </row>
        <row r="225">
          <cell r="O225" t="str">
            <v>US45822B2051</v>
          </cell>
          <cell r="P225">
            <v>11832</v>
          </cell>
        </row>
        <row r="226">
          <cell r="O226" t="str">
            <v>US46626D1081</v>
          </cell>
          <cell r="P226">
            <v>10346</v>
          </cell>
        </row>
        <row r="227">
          <cell r="O227" t="str">
            <v>US46630Q2021</v>
          </cell>
          <cell r="P227">
            <v>11077</v>
          </cell>
        </row>
        <row r="228">
          <cell r="O228" t="str">
            <v>US47972P2083</v>
          </cell>
          <cell r="P228">
            <v>11228</v>
          </cell>
        </row>
        <row r="229">
          <cell r="O229" t="str">
            <v>US55315J1025</v>
          </cell>
          <cell r="P229">
            <v>10346</v>
          </cell>
        </row>
        <row r="230">
          <cell r="O230" t="str">
            <v>US6074091090</v>
          </cell>
          <cell r="P230">
            <v>11835</v>
          </cell>
        </row>
        <row r="231">
          <cell r="O231" t="str">
            <v>US6698881090</v>
          </cell>
          <cell r="P231">
            <v>11834</v>
          </cell>
        </row>
        <row r="232">
          <cell r="O232" t="str">
            <v>US67812M2070</v>
          </cell>
          <cell r="P232">
            <v>11212</v>
          </cell>
        </row>
        <row r="233">
          <cell r="O233" t="str">
            <v>US69343P1057</v>
          </cell>
          <cell r="P233">
            <v>10048</v>
          </cell>
        </row>
        <row r="234">
          <cell r="O234" t="str">
            <v>US78307ADB61</v>
          </cell>
          <cell r="P234">
            <v>10316</v>
          </cell>
        </row>
        <row r="235">
          <cell r="O235" t="str">
            <v>US8181503025</v>
          </cell>
          <cell r="P235">
            <v>10327</v>
          </cell>
        </row>
        <row r="236">
          <cell r="O236" t="str">
            <v>US8688612048</v>
          </cell>
          <cell r="P236">
            <v>11833</v>
          </cell>
        </row>
        <row r="237">
          <cell r="O237" t="str">
            <v>XS0088543193</v>
          </cell>
          <cell r="P237">
            <v>10316</v>
          </cell>
        </row>
        <row r="238">
          <cell r="O238" t="str">
            <v>XS0114288789</v>
          </cell>
          <cell r="P238">
            <v>10316</v>
          </cell>
        </row>
        <row r="239">
          <cell r="O239" t="str">
            <v>XS0132858530</v>
          </cell>
          <cell r="P239">
            <v>12008</v>
          </cell>
        </row>
        <row r="240">
          <cell r="O240" t="str">
            <v>XS0145623624</v>
          </cell>
          <cell r="P240">
            <v>11614</v>
          </cell>
        </row>
        <row r="241">
          <cell r="O241" t="str">
            <v>XS0146143549</v>
          </cell>
          <cell r="P241">
            <v>13168</v>
          </cell>
        </row>
        <row r="242">
          <cell r="O242" t="str">
            <v>XS0147466501</v>
          </cell>
          <cell r="P242">
            <v>11622</v>
          </cell>
        </row>
        <row r="243">
          <cell r="O243" t="str">
            <v>XS0161973358</v>
          </cell>
          <cell r="P243">
            <v>10003</v>
          </cell>
        </row>
        <row r="244">
          <cell r="O244" t="str">
            <v>XS0176996956</v>
          </cell>
          <cell r="P244">
            <v>10033</v>
          </cell>
        </row>
        <row r="245">
          <cell r="O245" t="str">
            <v>XS0183747905</v>
          </cell>
          <cell r="P245">
            <v>11619</v>
          </cell>
        </row>
        <row r="246">
          <cell r="O246" t="str">
            <v>XS0185490934</v>
          </cell>
          <cell r="P246">
            <v>13192</v>
          </cell>
        </row>
        <row r="247">
          <cell r="O247" t="str">
            <v>XS0185658977</v>
          </cell>
          <cell r="P247">
            <v>12645</v>
          </cell>
        </row>
        <row r="248">
          <cell r="O248" t="str">
            <v>XS0188689623</v>
          </cell>
          <cell r="P248">
            <v>11867</v>
          </cell>
        </row>
        <row r="249">
          <cell r="O249" t="str">
            <v>XS0197079972</v>
          </cell>
          <cell r="P249">
            <v>11867</v>
          </cell>
        </row>
        <row r="250">
          <cell r="O250" t="str">
            <v>XS0202629407</v>
          </cell>
          <cell r="P250">
            <v>11759</v>
          </cell>
        </row>
        <row r="251">
          <cell r="O251" t="str">
            <v>XS0211034466</v>
          </cell>
          <cell r="P251">
            <v>10226</v>
          </cell>
        </row>
        <row r="252">
          <cell r="O252" t="str">
            <v>XS0222425471</v>
          </cell>
          <cell r="P252">
            <v>10755</v>
          </cell>
        </row>
        <row r="253">
          <cell r="O253" t="str">
            <v>XS0228756044</v>
          </cell>
          <cell r="P253">
            <v>12321</v>
          </cell>
        </row>
        <row r="254">
          <cell r="O254" t="str">
            <v>XS0229539233</v>
          </cell>
          <cell r="P254">
            <v>11453</v>
          </cell>
        </row>
        <row r="255">
          <cell r="O255" t="str">
            <v>XS0229840474</v>
          </cell>
          <cell r="P255">
            <v>10024</v>
          </cell>
        </row>
        <row r="256">
          <cell r="O256" t="str">
            <v>XS0230557919</v>
          </cell>
          <cell r="P256">
            <v>12321</v>
          </cell>
        </row>
        <row r="257">
          <cell r="O257" t="str">
            <v>XS0230577941</v>
          </cell>
          <cell r="P257">
            <v>11369</v>
          </cell>
        </row>
        <row r="258">
          <cell r="O258" t="str">
            <v>XS0231264275</v>
          </cell>
          <cell r="P258">
            <v>10343</v>
          </cell>
        </row>
        <row r="259">
          <cell r="O259" t="str">
            <v>XS0234096237</v>
          </cell>
          <cell r="P259">
            <v>11619</v>
          </cell>
        </row>
        <row r="260">
          <cell r="O260" t="str">
            <v>XS0245836431</v>
          </cell>
          <cell r="P260">
            <v>11869</v>
          </cell>
        </row>
        <row r="261">
          <cell r="O261" t="str">
            <v>XS0250971222</v>
          </cell>
          <cell r="P261">
            <v>11869</v>
          </cell>
        </row>
        <row r="262">
          <cell r="O262" t="str">
            <v>XS0253322886</v>
          </cell>
          <cell r="P262">
            <v>11142</v>
          </cell>
        </row>
        <row r="263">
          <cell r="O263" t="str">
            <v>XS0254887176</v>
          </cell>
          <cell r="P263">
            <v>11611</v>
          </cell>
        </row>
        <row r="264">
          <cell r="O264" t="str">
            <v>XS0255015603</v>
          </cell>
          <cell r="P264">
            <v>11115</v>
          </cell>
        </row>
        <row r="265">
          <cell r="O265" t="str">
            <v>XS0255243064</v>
          </cell>
          <cell r="P265">
            <v>10226</v>
          </cell>
        </row>
        <row r="266">
          <cell r="O266" t="str">
            <v>XS0260783005</v>
          </cell>
          <cell r="P266">
            <v>11767</v>
          </cell>
        </row>
        <row r="267">
          <cell r="O267" t="str">
            <v>XS0261906738</v>
          </cell>
          <cell r="P267">
            <v>11212</v>
          </cell>
        </row>
        <row r="268">
          <cell r="O268" t="str">
            <v>XS0265296623</v>
          </cell>
          <cell r="P268">
            <v>11867</v>
          </cell>
        </row>
        <row r="269">
          <cell r="O269" t="str">
            <v>XS0267299633</v>
          </cell>
          <cell r="P269">
            <v>11115</v>
          </cell>
        </row>
        <row r="270">
          <cell r="O270" t="str">
            <v>XS0270349003</v>
          </cell>
          <cell r="P270">
            <v>10226</v>
          </cell>
        </row>
        <row r="271">
          <cell r="O271" t="str">
            <v>XS0272248492</v>
          </cell>
          <cell r="P271">
            <v>10138</v>
          </cell>
        </row>
        <row r="272">
          <cell r="O272" t="str">
            <v>XS0275122165</v>
          </cell>
          <cell r="P272">
            <v>10226</v>
          </cell>
        </row>
        <row r="273">
          <cell r="O273" t="str">
            <v>XS0275719135</v>
          </cell>
          <cell r="P273">
            <v>11867</v>
          </cell>
        </row>
        <row r="274">
          <cell r="O274" t="str">
            <v>XS0276891594</v>
          </cell>
          <cell r="P274">
            <v>11869</v>
          </cell>
        </row>
        <row r="275">
          <cell r="O275" t="str">
            <v>XS0282583722</v>
          </cell>
          <cell r="P275">
            <v>11869</v>
          </cell>
        </row>
        <row r="276">
          <cell r="O276" t="str">
            <v>XS0284728465</v>
          </cell>
          <cell r="P276">
            <v>10226</v>
          </cell>
        </row>
        <row r="277">
          <cell r="O277" t="str">
            <v>XS0292530309</v>
          </cell>
          <cell r="P277">
            <v>11212</v>
          </cell>
        </row>
        <row r="278">
          <cell r="O278" t="str">
            <v>XS0298900217</v>
          </cell>
          <cell r="P278">
            <v>11869</v>
          </cell>
        </row>
        <row r="279">
          <cell r="O279" t="str">
            <v>XS0299183250</v>
          </cell>
          <cell r="P279">
            <v>13994</v>
          </cell>
        </row>
        <row r="280">
          <cell r="O280" t="str">
            <v>XS0300975306</v>
          </cell>
          <cell r="P280">
            <v>10226</v>
          </cell>
        </row>
        <row r="281">
          <cell r="O281" t="str">
            <v>XS0300998779</v>
          </cell>
          <cell r="P281">
            <v>11611</v>
          </cell>
        </row>
        <row r="282">
          <cell r="O282" t="str">
            <v>XS0306899765</v>
          </cell>
          <cell r="P282">
            <v>11143</v>
          </cell>
        </row>
        <row r="283">
          <cell r="O283" t="str">
            <v>XS0316524130</v>
          </cell>
          <cell r="P283">
            <v>10033</v>
          </cell>
        </row>
        <row r="284">
          <cell r="O284" t="str">
            <v>XS0324963932</v>
          </cell>
          <cell r="P284">
            <v>13988</v>
          </cell>
        </row>
        <row r="285">
          <cell r="O285" t="str">
            <v>XS0328682587</v>
          </cell>
          <cell r="P285">
            <v>11077</v>
          </cell>
        </row>
        <row r="286">
          <cell r="O286" t="str">
            <v>XS0357281558</v>
          </cell>
          <cell r="P286">
            <v>11480</v>
          </cell>
        </row>
        <row r="287">
          <cell r="O287" t="str">
            <v>XS0366599800</v>
          </cell>
          <cell r="P287">
            <v>11611</v>
          </cell>
        </row>
        <row r="288">
          <cell r="O288" t="str">
            <v>XS0366630902</v>
          </cell>
          <cell r="P288">
            <v>13343</v>
          </cell>
        </row>
        <row r="289">
          <cell r="O289" t="str">
            <v>XS0372322460</v>
          </cell>
          <cell r="P289">
            <v>12644</v>
          </cell>
        </row>
        <row r="290">
          <cell r="O290" t="str">
            <v>XS0379583015</v>
          </cell>
          <cell r="P290">
            <v>10033</v>
          </cell>
        </row>
        <row r="291">
          <cell r="O291" t="str">
            <v>XS0420135443</v>
          </cell>
          <cell r="P291">
            <v>10033</v>
          </cell>
        </row>
        <row r="292">
          <cell r="O292" t="str">
            <v>XS0422704238</v>
          </cell>
          <cell r="P292">
            <v>13191</v>
          </cell>
        </row>
        <row r="293">
          <cell r="O293" t="str">
            <v>XS0426658943</v>
          </cell>
          <cell r="P293">
            <v>10763</v>
          </cell>
        </row>
        <row r="294">
          <cell r="O294" t="str">
            <v>XS0430015742</v>
          </cell>
          <cell r="P294">
            <v>10202</v>
          </cell>
        </row>
        <row r="295">
          <cell r="O295" t="str">
            <v>XS0433568101</v>
          </cell>
          <cell r="P295">
            <v>13343</v>
          </cell>
        </row>
        <row r="296">
          <cell r="O296" t="str">
            <v>XS0433943718</v>
          </cell>
          <cell r="P296">
            <v>13192</v>
          </cell>
        </row>
        <row r="297">
          <cell r="O297" t="str">
            <v>XS0442348404</v>
          </cell>
          <cell r="P297">
            <v>10033</v>
          </cell>
        </row>
        <row r="298">
          <cell r="O298" t="str">
            <v>XS0446116518</v>
          </cell>
          <cell r="P298">
            <v>10013</v>
          </cell>
        </row>
        <row r="299">
          <cell r="O299" t="str">
            <v>XS0454897363</v>
          </cell>
          <cell r="P299">
            <v>12117</v>
          </cell>
        </row>
        <row r="300">
          <cell r="O300" t="str">
            <v>XS0463663442</v>
          </cell>
          <cell r="P300">
            <v>10048</v>
          </cell>
        </row>
        <row r="301">
          <cell r="O301" t="str">
            <v>XS0484208771</v>
          </cell>
          <cell r="P301">
            <v>12056</v>
          </cell>
        </row>
        <row r="302">
          <cell r="O302" t="str">
            <v>XS0484209159</v>
          </cell>
          <cell r="P302">
            <v>13988</v>
          </cell>
        </row>
        <row r="303">
          <cell r="O303" t="str">
            <v>XS0491998133</v>
          </cell>
          <cell r="P303">
            <v>12644</v>
          </cell>
        </row>
        <row r="304">
          <cell r="O304" t="str">
            <v>XS0495980095</v>
          </cell>
          <cell r="P304">
            <v>11622</v>
          </cell>
        </row>
        <row r="305">
          <cell r="O305" t="str">
            <v>XS0499245180</v>
          </cell>
          <cell r="P305">
            <v>10300</v>
          </cell>
        </row>
        <row r="306">
          <cell r="O306" t="str">
            <v>XS0503453275</v>
          </cell>
          <cell r="P306">
            <v>10343</v>
          </cell>
        </row>
        <row r="307">
          <cell r="O307" t="str">
            <v>XS0504013912</v>
          </cell>
          <cell r="P307">
            <v>13346</v>
          </cell>
        </row>
        <row r="308">
          <cell r="O308" t="str">
            <v>XS0504954347</v>
          </cell>
          <cell r="P308">
            <v>10033</v>
          </cell>
        </row>
        <row r="309">
          <cell r="O309" t="str">
            <v>XS0513723873</v>
          </cell>
          <cell r="P309">
            <v>13997</v>
          </cell>
        </row>
        <row r="310">
          <cell r="O310" t="str">
            <v>XS0524435715</v>
          </cell>
          <cell r="P310">
            <v>11142</v>
          </cell>
        </row>
        <row r="311">
          <cell r="O311" t="str">
            <v>XS0531270964</v>
          </cell>
          <cell r="P311">
            <v>13344</v>
          </cell>
        </row>
        <row r="312">
          <cell r="O312" t="str">
            <v>XS0543956717</v>
          </cell>
          <cell r="P312">
            <v>10946</v>
          </cell>
        </row>
        <row r="313">
          <cell r="O313" t="str">
            <v>XS0544362972</v>
          </cell>
          <cell r="P313">
            <v>10239</v>
          </cell>
        </row>
        <row r="314">
          <cell r="O314" t="str">
            <v>XS0545031642</v>
          </cell>
          <cell r="P314">
            <v>13169</v>
          </cell>
        </row>
        <row r="315">
          <cell r="O315" t="str">
            <v>XS0552679879</v>
          </cell>
          <cell r="P315">
            <v>13859</v>
          </cell>
        </row>
        <row r="316">
          <cell r="O316" t="str">
            <v>XS0553072611</v>
          </cell>
          <cell r="P316">
            <v>10299</v>
          </cell>
        </row>
        <row r="317">
          <cell r="O317" t="str">
            <v>XS0555493203</v>
          </cell>
          <cell r="P317">
            <v>12174</v>
          </cell>
        </row>
        <row r="318">
          <cell r="O318" t="str">
            <v>XS0559800122</v>
          </cell>
          <cell r="P318">
            <v>12553</v>
          </cell>
        </row>
        <row r="319">
          <cell r="O319" t="str">
            <v>XS0559915961</v>
          </cell>
          <cell r="P319">
            <v>12553</v>
          </cell>
        </row>
        <row r="320">
          <cell r="O320" t="str">
            <v>XS0587030957</v>
          </cell>
          <cell r="P320">
            <v>10047</v>
          </cell>
        </row>
        <row r="321">
          <cell r="O321" t="str">
            <v>XS0588436799</v>
          </cell>
          <cell r="P321">
            <v>11834</v>
          </cell>
        </row>
        <row r="322">
          <cell r="O322" t="str">
            <v>XS0597215937</v>
          </cell>
          <cell r="P322">
            <v>12745</v>
          </cell>
        </row>
        <row r="323">
          <cell r="O323" t="str">
            <v>XS0604400001</v>
          </cell>
          <cell r="P323">
            <v>13191</v>
          </cell>
        </row>
        <row r="324">
          <cell r="O324" t="str">
            <v>XS0620695204</v>
          </cell>
          <cell r="P324">
            <v>10239</v>
          </cell>
        </row>
        <row r="325">
          <cell r="O325" t="str">
            <v>XS0620780147</v>
          </cell>
          <cell r="P325">
            <v>13170</v>
          </cell>
        </row>
        <row r="326">
          <cell r="O326" t="str">
            <v>XS0630950870</v>
          </cell>
          <cell r="P326">
            <v>10317</v>
          </cell>
        </row>
        <row r="327">
          <cell r="O327" t="str">
            <v>XS0632248802</v>
          </cell>
          <cell r="P327">
            <v>10138</v>
          </cell>
        </row>
        <row r="328">
          <cell r="O328" t="str">
            <v>XS0638742485</v>
          </cell>
          <cell r="P328">
            <v>11622</v>
          </cell>
        </row>
        <row r="329">
          <cell r="O329" t="str">
            <v>XS0648402583</v>
          </cell>
          <cell r="P329">
            <v>12237</v>
          </cell>
        </row>
        <row r="330">
          <cell r="O330" t="str">
            <v>XS0708813653</v>
          </cell>
          <cell r="P330">
            <v>10033</v>
          </cell>
        </row>
        <row r="331">
          <cell r="O331" t="str">
            <v>XS0719009754</v>
          </cell>
          <cell r="P331">
            <v>12553</v>
          </cell>
        </row>
        <row r="332">
          <cell r="O332" t="str">
            <v>XS0742380412</v>
          </cell>
          <cell r="P332">
            <v>11142</v>
          </cell>
        </row>
        <row r="333">
          <cell r="O333" t="str">
            <v>XS0743596040</v>
          </cell>
          <cell r="P333">
            <v>11142</v>
          </cell>
        </row>
        <row r="334">
          <cell r="O334" t="str">
            <v>XS0746259323</v>
          </cell>
          <cell r="P334">
            <v>11003</v>
          </cell>
        </row>
        <row r="335">
          <cell r="O335" t="str">
            <v>XS0748114005</v>
          </cell>
          <cell r="P335">
            <v>11611</v>
          </cell>
        </row>
        <row r="336">
          <cell r="O336" t="str">
            <v>XS0764220017</v>
          </cell>
          <cell r="P336">
            <v>13987</v>
          </cell>
        </row>
        <row r="337">
          <cell r="O337" t="str">
            <v>XS0766345481</v>
          </cell>
          <cell r="P337">
            <v>10764</v>
          </cell>
        </row>
        <row r="338">
          <cell r="O338" t="str">
            <v>XS0767473852</v>
          </cell>
          <cell r="P338">
            <v>10316</v>
          </cell>
        </row>
        <row r="339">
          <cell r="O339" t="str">
            <v>XS0772509484</v>
          </cell>
          <cell r="P339">
            <v>12644</v>
          </cell>
        </row>
        <row r="340">
          <cell r="O340" t="str">
            <v>XS0775984213</v>
          </cell>
          <cell r="P340">
            <v>10619</v>
          </cell>
        </row>
        <row r="341">
          <cell r="O341" t="str">
            <v>XS0783242877</v>
          </cell>
          <cell r="P341">
            <v>13995</v>
          </cell>
        </row>
        <row r="342">
          <cell r="O342" t="str">
            <v>XS0783291221</v>
          </cell>
          <cell r="P342">
            <v>11320</v>
          </cell>
        </row>
        <row r="343">
          <cell r="O343" t="str">
            <v>XS0783933350</v>
          </cell>
          <cell r="P343">
            <v>12623</v>
          </cell>
        </row>
        <row r="344">
          <cell r="O344" t="str">
            <v>XS0792751405</v>
          </cell>
          <cell r="P344">
            <v>10013</v>
          </cell>
        </row>
        <row r="345">
          <cell r="O345" t="str">
            <v>XS0796426228</v>
          </cell>
          <cell r="P345">
            <v>11611</v>
          </cell>
        </row>
        <row r="346">
          <cell r="O346" t="str">
            <v>XS0799357354</v>
          </cell>
          <cell r="P346">
            <v>11142</v>
          </cell>
        </row>
        <row r="347">
          <cell r="O347" t="str">
            <v>XS0804781945</v>
          </cell>
          <cell r="P347">
            <v>13345</v>
          </cell>
        </row>
        <row r="348">
          <cell r="O348" t="str">
            <v>XS0807706006</v>
          </cell>
          <cell r="P348">
            <v>12320</v>
          </cell>
        </row>
        <row r="349">
          <cell r="O349" t="str">
            <v>XS0808632847</v>
          </cell>
          <cell r="P349">
            <v>10306</v>
          </cell>
        </row>
        <row r="350">
          <cell r="O350" t="str">
            <v>XS0808638612</v>
          </cell>
          <cell r="P350">
            <v>10355</v>
          </cell>
        </row>
        <row r="351">
          <cell r="O351" t="str">
            <v>XS0830192711</v>
          </cell>
          <cell r="P351">
            <v>13996</v>
          </cell>
        </row>
        <row r="352">
          <cell r="O352" t="str">
            <v>XS0832412505</v>
          </cell>
          <cell r="P352">
            <v>13991</v>
          </cell>
        </row>
        <row r="353">
          <cell r="O353" t="str">
            <v>XS0835495309</v>
          </cell>
          <cell r="P353">
            <v>13346</v>
          </cell>
        </row>
        <row r="354">
          <cell r="O354" t="str">
            <v>XS0841671000</v>
          </cell>
          <cell r="P354">
            <v>12237</v>
          </cell>
        </row>
        <row r="355">
          <cell r="O355" t="str">
            <v>XS0841882128</v>
          </cell>
          <cell r="P355">
            <v>10139</v>
          </cell>
        </row>
        <row r="356">
          <cell r="O356" t="str">
            <v>XS0842078536</v>
          </cell>
          <cell r="P356">
            <v>11048</v>
          </cell>
        </row>
        <row r="357">
          <cell r="O357" t="str">
            <v>XS0846652666</v>
          </cell>
          <cell r="P357">
            <v>10390</v>
          </cell>
        </row>
        <row r="358">
          <cell r="O358" t="str">
            <v>XS0848163456</v>
          </cell>
          <cell r="P358">
            <v>13989</v>
          </cell>
        </row>
        <row r="359">
          <cell r="O359" t="str">
            <v>XS0851672435</v>
          </cell>
          <cell r="P359">
            <v>12729</v>
          </cell>
        </row>
        <row r="360">
          <cell r="O360" t="str">
            <v>XS0852474336</v>
          </cell>
          <cell r="P360">
            <v>11622</v>
          </cell>
        </row>
        <row r="361">
          <cell r="O361" t="str">
            <v>XS0861980372</v>
          </cell>
          <cell r="P361">
            <v>11212</v>
          </cell>
        </row>
        <row r="362">
          <cell r="O362" t="str">
            <v>XS0861981180</v>
          </cell>
          <cell r="P362">
            <v>13851</v>
          </cell>
        </row>
        <row r="363">
          <cell r="O363" t="str">
            <v>XS0863439161</v>
          </cell>
          <cell r="P363">
            <v>10303</v>
          </cell>
        </row>
        <row r="364">
          <cell r="O364" t="str">
            <v>XS0877209188</v>
          </cell>
          <cell r="P364">
            <v>12698</v>
          </cell>
        </row>
        <row r="365">
          <cell r="O365" t="str">
            <v>XS0878855773</v>
          </cell>
          <cell r="P365">
            <v>14003</v>
          </cell>
        </row>
        <row r="366">
          <cell r="O366" t="str">
            <v>XS0879105558</v>
          </cell>
          <cell r="P366">
            <v>12922</v>
          </cell>
        </row>
        <row r="367">
          <cell r="O367" t="str">
            <v>XS0882561821</v>
          </cell>
          <cell r="P367">
            <v>11142</v>
          </cell>
        </row>
        <row r="368">
          <cell r="O368" t="str">
            <v>XS0885873322</v>
          </cell>
          <cell r="P368">
            <v>11834</v>
          </cell>
        </row>
        <row r="369">
          <cell r="O369" t="str">
            <v>XS0886632685</v>
          </cell>
          <cell r="P369">
            <v>10043</v>
          </cell>
        </row>
        <row r="370">
          <cell r="O370" t="str">
            <v>XS0911599701</v>
          </cell>
          <cell r="P370">
            <v>11679</v>
          </cell>
        </row>
        <row r="371">
          <cell r="O371" t="str">
            <v>XS0918297382</v>
          </cell>
          <cell r="P371">
            <v>12876</v>
          </cell>
        </row>
        <row r="372">
          <cell r="O372" t="str">
            <v>XS0918604496</v>
          </cell>
          <cell r="P372">
            <v>13993</v>
          </cell>
        </row>
        <row r="373">
          <cell r="O373" t="str">
            <v>XS0919502434</v>
          </cell>
          <cell r="P373">
            <v>11004</v>
          </cell>
        </row>
        <row r="374">
          <cell r="O374" t="str">
            <v>XS0919504562</v>
          </cell>
          <cell r="P374">
            <v>11004</v>
          </cell>
        </row>
        <row r="375">
          <cell r="O375" t="str">
            <v>XS0922142574</v>
          </cell>
          <cell r="P375">
            <v>10239</v>
          </cell>
        </row>
        <row r="376">
          <cell r="O376" t="str">
            <v>XS0922296883</v>
          </cell>
          <cell r="P376">
            <v>10315</v>
          </cell>
        </row>
        <row r="377">
          <cell r="O377" t="str">
            <v>XS0922301717</v>
          </cell>
          <cell r="P377">
            <v>11059</v>
          </cell>
        </row>
        <row r="378">
          <cell r="O378" t="str">
            <v>XS0922883318</v>
          </cell>
          <cell r="P378">
            <v>10765</v>
          </cell>
        </row>
        <row r="379">
          <cell r="O379" t="str">
            <v>XS0923110232</v>
          </cell>
          <cell r="P379">
            <v>10253</v>
          </cell>
        </row>
        <row r="380">
          <cell r="O380" t="str">
            <v>XS0923472814</v>
          </cell>
          <cell r="P380">
            <v>10957</v>
          </cell>
        </row>
        <row r="381">
          <cell r="O381" t="str">
            <v>XS0924078453</v>
          </cell>
          <cell r="P381">
            <v>12922</v>
          </cell>
        </row>
        <row r="382">
          <cell r="O382" t="str">
            <v>XS0935311240</v>
          </cell>
          <cell r="P382">
            <v>10946</v>
          </cell>
        </row>
        <row r="383">
          <cell r="O383" t="str">
            <v>XS0953958641</v>
          </cell>
          <cell r="P383">
            <v>10399</v>
          </cell>
        </row>
        <row r="384">
          <cell r="O384" t="str">
            <v>XS0954673934</v>
          </cell>
          <cell r="P384">
            <v>13989</v>
          </cell>
        </row>
        <row r="385">
          <cell r="O385" t="str">
            <v>XS0954674312</v>
          </cell>
          <cell r="P385">
            <v>10138</v>
          </cell>
        </row>
        <row r="386">
          <cell r="O386" t="str">
            <v>XS0971722342</v>
          </cell>
          <cell r="P386">
            <v>10316</v>
          </cell>
        </row>
        <row r="387">
          <cell r="O387" t="str">
            <v>XS0979598207</v>
          </cell>
          <cell r="P387">
            <v>10874</v>
          </cell>
        </row>
        <row r="388">
          <cell r="O388" t="str">
            <v>XS0993162170</v>
          </cell>
          <cell r="P388">
            <v>14004</v>
          </cell>
        </row>
        <row r="389">
          <cell r="O389" t="str">
            <v>XS0993162683</v>
          </cell>
          <cell r="P389">
            <v>12553</v>
          </cell>
        </row>
        <row r="390">
          <cell r="O390" t="str">
            <v>XS0999339764</v>
          </cell>
          <cell r="P390">
            <v>10888</v>
          </cell>
        </row>
        <row r="391">
          <cell r="O391" t="str">
            <v>XS1001668950</v>
          </cell>
          <cell r="P391">
            <v>12745</v>
          </cell>
        </row>
        <row r="392">
          <cell r="O392" t="str">
            <v>XS1028951777</v>
          </cell>
          <cell r="P392">
            <v>11006</v>
          </cell>
        </row>
        <row r="393">
          <cell r="O393" t="str">
            <v>XS1040279462</v>
          </cell>
          <cell r="P393">
            <v>10008</v>
          </cell>
        </row>
        <row r="394">
          <cell r="O394" t="str">
            <v>XS1050665386</v>
          </cell>
          <cell r="P394">
            <v>11616</v>
          </cell>
        </row>
        <row r="395">
          <cell r="O395" t="str">
            <v>XS1054089609</v>
          </cell>
          <cell r="P395">
            <v>11007</v>
          </cell>
        </row>
        <row r="396">
          <cell r="O396" t="str">
            <v>XS1071708983</v>
          </cell>
          <cell r="P396">
            <v>13170</v>
          </cell>
        </row>
        <row r="397">
          <cell r="O397" t="str">
            <v>XS1075312626</v>
          </cell>
          <cell r="P397">
            <v>11008</v>
          </cell>
        </row>
        <row r="398">
          <cell r="O398" t="str">
            <v>XS1082660744</v>
          </cell>
          <cell r="P398">
            <v>11009</v>
          </cell>
        </row>
        <row r="399">
          <cell r="O399" t="str">
            <v>XS1082661551</v>
          </cell>
          <cell r="P399">
            <v>13428</v>
          </cell>
        </row>
        <row r="400">
          <cell r="O400" t="str">
            <v>XS1087783343</v>
          </cell>
          <cell r="P400">
            <v>13429</v>
          </cell>
        </row>
        <row r="401">
          <cell r="O401" t="str">
            <v>XS1090620730</v>
          </cell>
          <cell r="P401">
            <v>13430</v>
          </cell>
        </row>
        <row r="402">
          <cell r="O402" t="str">
            <v>XS1442162290</v>
          </cell>
          <cell r="P402">
            <v>10239</v>
          </cell>
        </row>
        <row r="403">
          <cell r="O403" t="str">
            <v>XS1485832775</v>
          </cell>
          <cell r="P403">
            <v>13432</v>
          </cell>
        </row>
        <row r="404">
          <cell r="O404" t="str">
            <v>XS1501561739</v>
          </cell>
          <cell r="P404">
            <v>10300</v>
          </cell>
        </row>
        <row r="405">
          <cell r="O405" t="str">
            <v>XS1510534677</v>
          </cell>
          <cell r="P405">
            <v>12106</v>
          </cell>
        </row>
        <row r="406">
          <cell r="O406" t="str">
            <v>XS1512827848</v>
          </cell>
          <cell r="P406">
            <v>13432</v>
          </cell>
        </row>
      </sheetData>
      <sheetData sheetId="20"/>
      <sheetData sheetId="21"/>
      <sheetData sheetId="22"/>
      <sheetData sheetId="23">
        <row r="4">
          <cell r="A4">
            <v>1020101</v>
          </cell>
          <cell r="C4">
            <v>1</v>
          </cell>
        </row>
        <row r="5">
          <cell r="A5">
            <v>1020102</v>
          </cell>
          <cell r="C5">
            <v>1</v>
          </cell>
        </row>
        <row r="6">
          <cell r="A6">
            <v>1020103</v>
          </cell>
          <cell r="C6">
            <v>1</v>
          </cell>
        </row>
        <row r="7">
          <cell r="A7">
            <v>1020104</v>
          </cell>
          <cell r="C7">
            <v>1</v>
          </cell>
        </row>
        <row r="8">
          <cell r="A8">
            <v>1020105</v>
          </cell>
          <cell r="C8">
            <v>1</v>
          </cell>
        </row>
        <row r="9">
          <cell r="A9">
            <v>1020201</v>
          </cell>
          <cell r="C9">
            <v>1</v>
          </cell>
        </row>
        <row r="10">
          <cell r="A10">
            <v>1020202</v>
          </cell>
          <cell r="C10">
            <v>1</v>
          </cell>
        </row>
        <row r="11">
          <cell r="A11">
            <v>1020203</v>
          </cell>
          <cell r="C11">
            <v>1</v>
          </cell>
        </row>
        <row r="12">
          <cell r="A12">
            <v>1020204</v>
          </cell>
          <cell r="C12">
            <v>1</v>
          </cell>
        </row>
        <row r="13">
          <cell r="A13">
            <v>1030100</v>
          </cell>
          <cell r="C13">
            <v>1</v>
          </cell>
        </row>
        <row r="14">
          <cell r="A14">
            <v>1030200</v>
          </cell>
          <cell r="C14">
            <v>1</v>
          </cell>
        </row>
        <row r="15">
          <cell r="A15">
            <v>1030300</v>
          </cell>
          <cell r="C15">
            <v>1</v>
          </cell>
        </row>
        <row r="16">
          <cell r="A16">
            <v>1030400</v>
          </cell>
          <cell r="C16">
            <v>1</v>
          </cell>
        </row>
        <row r="17">
          <cell r="A17">
            <v>2040100</v>
          </cell>
          <cell r="C17">
            <v>1</v>
          </cell>
        </row>
        <row r="18">
          <cell r="A18">
            <v>2040200</v>
          </cell>
          <cell r="C18">
            <v>1</v>
          </cell>
        </row>
        <row r="19">
          <cell r="A19">
            <v>2040300</v>
          </cell>
          <cell r="C19">
            <v>1</v>
          </cell>
        </row>
        <row r="20">
          <cell r="A20">
            <v>2040400</v>
          </cell>
          <cell r="C20">
            <v>1</v>
          </cell>
        </row>
      </sheetData>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ElimData"/>
      <sheetName val="Exposures breakdown"/>
      <sheetName val="RepYear"/>
      <sheetName val="Část 7a"/>
      <sheetName val="Část 18"/>
      <sheetName val="OtherLists"/>
      <sheetName val="CompaniesList"/>
      <sheetName val="check on COK30 sheet 1"/>
      <sheetName val="1-AIRB"/>
      <sheetName val="1-PPFB"/>
      <sheetName val="ImpData"/>
      <sheetName val="Conversion Tables"/>
    </sheetNames>
    <sheetDataSet>
      <sheetData sheetId="0"/>
      <sheetData sheetId="1"/>
      <sheetData sheetId="2">
        <row r="7">
          <cell r="A7">
            <v>1</v>
          </cell>
        </row>
      </sheetData>
      <sheetData sheetId="3"/>
      <sheetData sheetId="4">
        <row r="10">
          <cell r="B10">
            <v>10637313889.616257</v>
          </cell>
        </row>
      </sheetData>
      <sheetData sheetId="5"/>
      <sheetData sheetId="6"/>
      <sheetData sheetId="7">
        <row r="3">
          <cell r="B3" t="str">
            <v>CompanyName</v>
          </cell>
        </row>
      </sheetData>
      <sheetData sheetId="8"/>
      <sheetData sheetId="9"/>
      <sheetData sheetId="10"/>
      <sheetData sheetId="11">
        <row r="3">
          <cell r="A3" t="str">
            <v>Account</v>
          </cell>
        </row>
        <row r="4">
          <cell r="A4" t="str">
            <v>1.00.00.00</v>
          </cell>
        </row>
        <row r="5">
          <cell r="A5" t="str">
            <v>1.01.00.00</v>
          </cell>
        </row>
        <row r="6">
          <cell r="A6" t="str">
            <v>1.01.01.00</v>
          </cell>
        </row>
        <row r="7">
          <cell r="A7" t="str">
            <v>1.01.02.00</v>
          </cell>
        </row>
        <row r="8">
          <cell r="A8" t="str">
            <v>1.01.03.00</v>
          </cell>
        </row>
        <row r="9">
          <cell r="A9" t="str">
            <v>1.01.04.00</v>
          </cell>
        </row>
        <row r="10">
          <cell r="A10" t="str">
            <v>1.02.00.00</v>
          </cell>
        </row>
        <row r="11">
          <cell r="A11" t="str">
            <v>1.02.01.00</v>
          </cell>
        </row>
        <row r="12">
          <cell r="A12" t="str">
            <v>1.02.01.01</v>
          </cell>
        </row>
        <row r="13">
          <cell r="A13" t="str">
            <v>1.02.01.02</v>
          </cell>
        </row>
        <row r="14">
          <cell r="A14" t="str">
            <v>1.02.01.03</v>
          </cell>
        </row>
        <row r="15">
          <cell r="A15" t="str">
            <v>1.02.01.04</v>
          </cell>
        </row>
        <row r="16">
          <cell r="A16" t="str">
            <v>1.02.01.05</v>
          </cell>
        </row>
        <row r="17">
          <cell r="A17" t="str">
            <v>1.02.02.00</v>
          </cell>
        </row>
        <row r="18">
          <cell r="A18" t="str">
            <v>1.02.02.01</v>
          </cell>
        </row>
        <row r="19">
          <cell r="A19" t="str">
            <v>1.02.02.02</v>
          </cell>
        </row>
        <row r="20">
          <cell r="A20" t="str">
            <v>1.02.02.03</v>
          </cell>
        </row>
        <row r="21">
          <cell r="A21" t="str">
            <v>1.02.02.04</v>
          </cell>
        </row>
        <row r="22">
          <cell r="A22" t="str">
            <v>1.03.00.00</v>
          </cell>
        </row>
        <row r="23">
          <cell r="A23" t="str">
            <v>1.03.01.00</v>
          </cell>
        </row>
        <row r="24">
          <cell r="A24" t="str">
            <v>1.03.02.00</v>
          </cell>
        </row>
        <row r="25">
          <cell r="A25" t="str">
            <v>1.03.03.00</v>
          </cell>
        </row>
        <row r="26">
          <cell r="A26" t="str">
            <v>1.03.04.00</v>
          </cell>
        </row>
        <row r="27">
          <cell r="A27" t="str">
            <v>1.04.00.00</v>
          </cell>
        </row>
        <row r="28">
          <cell r="A28" t="str">
            <v>1.04.01.00</v>
          </cell>
        </row>
        <row r="29">
          <cell r="A29" t="str">
            <v>1.04.02.00</v>
          </cell>
        </row>
        <row r="30">
          <cell r="A30" t="str">
            <v>1.05.00.00</v>
          </cell>
        </row>
        <row r="31">
          <cell r="A31" t="str">
            <v>1.05.01.00</v>
          </cell>
        </row>
        <row r="32">
          <cell r="A32" t="str">
            <v>1.05.02.00</v>
          </cell>
        </row>
        <row r="33">
          <cell r="A33" t="str">
            <v>1.05.03.00</v>
          </cell>
        </row>
        <row r="34">
          <cell r="A34" t="str">
            <v>1.05.04.00</v>
          </cell>
        </row>
        <row r="35">
          <cell r="A35" t="str">
            <v>1.05.05.00</v>
          </cell>
        </row>
        <row r="36">
          <cell r="A36" t="str">
            <v>1.05.06.00</v>
          </cell>
        </row>
        <row r="37">
          <cell r="A37" t="str">
            <v>1.06.00.00</v>
          </cell>
        </row>
        <row r="38">
          <cell r="A38" t="str">
            <v>1.06.01.00</v>
          </cell>
        </row>
        <row r="39">
          <cell r="A39" t="str">
            <v>1.06.01.01</v>
          </cell>
        </row>
        <row r="40">
          <cell r="A40" t="str">
            <v>1.06.01.02</v>
          </cell>
        </row>
        <row r="41">
          <cell r="A41" t="str">
            <v>1.06.02.00</v>
          </cell>
        </row>
        <row r="42">
          <cell r="A42" t="str">
            <v>1.06.02.01</v>
          </cell>
        </row>
        <row r="43">
          <cell r="A43" t="str">
            <v>1.06.02.02</v>
          </cell>
        </row>
        <row r="44">
          <cell r="A44" t="str">
            <v>1.06.03.00</v>
          </cell>
        </row>
        <row r="45">
          <cell r="A45" t="str">
            <v>1.06.03.01</v>
          </cell>
        </row>
        <row r="46">
          <cell r="A46" t="str">
            <v>1.06.03.02</v>
          </cell>
        </row>
        <row r="47">
          <cell r="A47" t="str">
            <v>1.06.05.00</v>
          </cell>
        </row>
        <row r="48">
          <cell r="A48" t="str">
            <v>1.06.05.01</v>
          </cell>
        </row>
        <row r="49">
          <cell r="A49" t="str">
            <v>1.06.05.02</v>
          </cell>
        </row>
        <row r="50">
          <cell r="A50" t="str">
            <v>1.06.06.00</v>
          </cell>
        </row>
        <row r="51">
          <cell r="A51" t="str">
            <v>1.06.06.01</v>
          </cell>
        </row>
        <row r="52">
          <cell r="A52" t="str">
            <v>1.06.06.02</v>
          </cell>
        </row>
        <row r="53">
          <cell r="A53" t="str">
            <v>1.06.09.00</v>
          </cell>
        </row>
        <row r="54">
          <cell r="A54" t="str">
            <v>1.06.09.01</v>
          </cell>
        </row>
        <row r="55">
          <cell r="A55" t="str">
            <v>1.06.09.02</v>
          </cell>
        </row>
        <row r="56">
          <cell r="A56" t="str">
            <v>1.06.09.03</v>
          </cell>
        </row>
        <row r="57">
          <cell r="A57" t="str">
            <v>1.06.10.00</v>
          </cell>
        </row>
        <row r="58">
          <cell r="A58" t="str">
            <v>1.06.10.01</v>
          </cell>
        </row>
        <row r="59">
          <cell r="A59" t="str">
            <v>1.06.10.02</v>
          </cell>
        </row>
        <row r="60">
          <cell r="A60" t="str">
            <v>1.06.10.03</v>
          </cell>
        </row>
        <row r="61">
          <cell r="A61" t="str">
            <v>1.06.11.00</v>
          </cell>
        </row>
        <row r="62">
          <cell r="A62" t="str">
            <v>1.06.12.00</v>
          </cell>
        </row>
        <row r="63">
          <cell r="A63" t="str">
            <v>1.06.13.00</v>
          </cell>
        </row>
        <row r="64">
          <cell r="A64" t="str">
            <v>1.06.13.01</v>
          </cell>
        </row>
        <row r="65">
          <cell r="A65" t="str">
            <v>1.06.13.03</v>
          </cell>
        </row>
        <row r="66">
          <cell r="A66" t="str">
            <v>1.06.14.00</v>
          </cell>
        </row>
        <row r="67">
          <cell r="A67" t="str">
            <v>1.06.14.01</v>
          </cell>
        </row>
        <row r="68">
          <cell r="A68" t="str">
            <v>1.06.14.02</v>
          </cell>
        </row>
        <row r="69">
          <cell r="A69" t="str">
            <v>1.06.14.03</v>
          </cell>
        </row>
        <row r="70">
          <cell r="A70" t="str">
            <v>1.07.00.00</v>
          </cell>
        </row>
        <row r="71">
          <cell r="A71" t="str">
            <v>1.08.00.00</v>
          </cell>
        </row>
        <row r="72">
          <cell r="A72" t="str">
            <v>1.09.00.00</v>
          </cell>
        </row>
        <row r="73">
          <cell r="A73" t="str">
            <v>1.09.01.00</v>
          </cell>
        </row>
        <row r="74">
          <cell r="A74" t="str">
            <v>1.09.02.00</v>
          </cell>
        </row>
        <row r="75">
          <cell r="A75" t="str">
            <v>1.09.03.00</v>
          </cell>
        </row>
        <row r="76">
          <cell r="A76" t="str">
            <v>1.09.04.00</v>
          </cell>
        </row>
        <row r="77">
          <cell r="A77" t="str">
            <v>1.09.04.01</v>
          </cell>
        </row>
        <row r="78">
          <cell r="A78" t="str">
            <v>1.09.04.02</v>
          </cell>
        </row>
        <row r="79">
          <cell r="A79" t="str">
            <v>1.09.04.03</v>
          </cell>
        </row>
        <row r="80">
          <cell r="A80" t="str">
            <v>1.09.04.04</v>
          </cell>
        </row>
        <row r="81">
          <cell r="A81" t="str">
            <v>1.09.04.05</v>
          </cell>
        </row>
        <row r="82">
          <cell r="A82" t="str">
            <v>1.09.04.06</v>
          </cell>
        </row>
        <row r="83">
          <cell r="A83" t="str">
            <v>1.09.04.07</v>
          </cell>
        </row>
        <row r="84">
          <cell r="A84" t="str">
            <v>1.09.05.00</v>
          </cell>
        </row>
        <row r="85">
          <cell r="A85" t="str">
            <v>1.09.05.01</v>
          </cell>
        </row>
        <row r="86">
          <cell r="A86" t="str">
            <v>1.09.05.02</v>
          </cell>
        </row>
        <row r="87">
          <cell r="A87" t="str">
            <v>1.09.05.03</v>
          </cell>
        </row>
        <row r="88">
          <cell r="A88" t="str">
            <v>1.09.05.04</v>
          </cell>
        </row>
        <row r="89">
          <cell r="A89" t="str">
            <v>1.09.05.05</v>
          </cell>
        </row>
        <row r="90">
          <cell r="A90" t="str">
            <v>1.09.06.00</v>
          </cell>
        </row>
        <row r="91">
          <cell r="A91" t="str">
            <v>1.09.07.00</v>
          </cell>
        </row>
        <row r="92">
          <cell r="A92" t="str">
            <v>1.09.07.01</v>
          </cell>
        </row>
        <row r="93">
          <cell r="A93" t="str">
            <v>1.09.07.04</v>
          </cell>
        </row>
        <row r="94">
          <cell r="A94" t="str">
            <v>1.09.08.00</v>
          </cell>
        </row>
        <row r="95">
          <cell r="A95" t="str">
            <v>1.09.09.00</v>
          </cell>
        </row>
        <row r="96">
          <cell r="A96" t="str">
            <v>1.10.00.00</v>
          </cell>
        </row>
        <row r="97">
          <cell r="A97" t="str">
            <v>1.11.00.00</v>
          </cell>
        </row>
        <row r="98">
          <cell r="A98" t="str">
            <v>1.11.01.00</v>
          </cell>
        </row>
        <row r="99">
          <cell r="A99" t="str">
            <v>1.11.02.00</v>
          </cell>
        </row>
        <row r="100">
          <cell r="A100" t="str">
            <v>1.11.03.00</v>
          </cell>
        </row>
        <row r="101">
          <cell r="A101" t="str">
            <v>1.11.04.00</v>
          </cell>
        </row>
        <row r="102">
          <cell r="A102" t="str">
            <v>1.12.00.00</v>
          </cell>
        </row>
        <row r="103">
          <cell r="A103" t="str">
            <v>1.13.00.00</v>
          </cell>
        </row>
        <row r="104">
          <cell r="A104" t="str">
            <v>1.13.01.00</v>
          </cell>
        </row>
        <row r="105">
          <cell r="A105" t="str">
            <v>1.13.01.01</v>
          </cell>
        </row>
        <row r="106">
          <cell r="A106" t="str">
            <v>1.13.01.02</v>
          </cell>
        </row>
        <row r="107">
          <cell r="A107" t="str">
            <v>1.13.01.03</v>
          </cell>
        </row>
        <row r="108">
          <cell r="A108" t="str">
            <v>1.13.02.00</v>
          </cell>
        </row>
        <row r="109">
          <cell r="A109" t="str">
            <v>1.13.02.01</v>
          </cell>
        </row>
        <row r="110">
          <cell r="A110" t="str">
            <v>1.13.02.02</v>
          </cell>
        </row>
        <row r="111">
          <cell r="A111" t="str">
            <v>1.13.02.03</v>
          </cell>
        </row>
        <row r="112">
          <cell r="A112" t="str">
            <v>1.13.03.00</v>
          </cell>
        </row>
        <row r="113">
          <cell r="A113" t="str">
            <v>1.13.03.01</v>
          </cell>
        </row>
        <row r="114">
          <cell r="A114" t="str">
            <v>1.13.03.02</v>
          </cell>
        </row>
        <row r="115">
          <cell r="A115" t="str">
            <v>1.13.03.03</v>
          </cell>
        </row>
        <row r="116">
          <cell r="A116" t="str">
            <v>1.13.04.00</v>
          </cell>
        </row>
        <row r="117">
          <cell r="A117" t="str">
            <v>1.13.04.01</v>
          </cell>
        </row>
        <row r="118">
          <cell r="A118" t="str">
            <v>1.13.04.02</v>
          </cell>
        </row>
        <row r="119">
          <cell r="A119" t="str">
            <v>1.13.04.03</v>
          </cell>
        </row>
        <row r="120">
          <cell r="A120" t="str">
            <v>1.13.05.00</v>
          </cell>
        </row>
        <row r="121">
          <cell r="A121" t="str">
            <v>1.13.05.01</v>
          </cell>
        </row>
        <row r="122">
          <cell r="A122" t="str">
            <v>1.13.05.02</v>
          </cell>
        </row>
        <row r="123">
          <cell r="A123" t="str">
            <v>1.13.05.03</v>
          </cell>
        </row>
        <row r="124">
          <cell r="A124" t="str">
            <v>1.14.00.00</v>
          </cell>
        </row>
        <row r="125">
          <cell r="A125" t="str">
            <v>1.14.01.00</v>
          </cell>
        </row>
        <row r="126">
          <cell r="A126" t="str">
            <v>1.14.01.01</v>
          </cell>
        </row>
        <row r="127">
          <cell r="A127" t="str">
            <v>1.14.01.02</v>
          </cell>
        </row>
        <row r="128">
          <cell r="A128" t="str">
            <v>1.14.02.00</v>
          </cell>
        </row>
        <row r="129">
          <cell r="A129" t="str">
            <v>1.14.02.01</v>
          </cell>
        </row>
        <row r="130">
          <cell r="A130" t="str">
            <v>1.14.02.02</v>
          </cell>
        </row>
        <row r="131">
          <cell r="A131" t="str">
            <v>1.14.02.03</v>
          </cell>
        </row>
        <row r="132">
          <cell r="A132" t="str">
            <v>1.14.03.00</v>
          </cell>
        </row>
        <row r="133">
          <cell r="A133" t="str">
            <v>1.14.03.01</v>
          </cell>
        </row>
        <row r="134">
          <cell r="A134" t="str">
            <v>1.14.03.02</v>
          </cell>
        </row>
        <row r="135">
          <cell r="A135" t="str">
            <v>1.14.03.03</v>
          </cell>
        </row>
        <row r="136">
          <cell r="A136" t="str">
            <v>1.14.04.00</v>
          </cell>
        </row>
        <row r="137">
          <cell r="A137" t="str">
            <v>1.14.04.01</v>
          </cell>
        </row>
        <row r="138">
          <cell r="A138" t="str">
            <v>1.14.04.02</v>
          </cell>
        </row>
        <row r="139">
          <cell r="A139" t="str">
            <v>1.14.04.03</v>
          </cell>
        </row>
        <row r="140">
          <cell r="A140" t="str">
            <v>1.14.05.00</v>
          </cell>
        </row>
        <row r="141">
          <cell r="A141" t="str">
            <v>1.14.05.01</v>
          </cell>
        </row>
        <row r="142">
          <cell r="A142" t="str">
            <v>1.14.05.02</v>
          </cell>
        </row>
        <row r="143">
          <cell r="A143" t="str">
            <v>1.14.05.03</v>
          </cell>
        </row>
        <row r="144">
          <cell r="A144" t="str">
            <v>1.14.06.00</v>
          </cell>
        </row>
        <row r="145">
          <cell r="A145" t="str">
            <v>1.14.06.01</v>
          </cell>
        </row>
        <row r="146">
          <cell r="A146" t="str">
            <v>1.14.06.02</v>
          </cell>
        </row>
        <row r="147">
          <cell r="A147" t="str">
            <v>1.14.06.03</v>
          </cell>
        </row>
        <row r="148">
          <cell r="A148" t="str">
            <v>1.14.07.00</v>
          </cell>
        </row>
        <row r="149">
          <cell r="A149" t="str">
            <v>1.14.07.01</v>
          </cell>
        </row>
        <row r="150">
          <cell r="A150" t="str">
            <v>1.14.07.02</v>
          </cell>
        </row>
        <row r="151">
          <cell r="A151" t="str">
            <v>1.14.07.03</v>
          </cell>
        </row>
        <row r="152">
          <cell r="A152" t="str">
            <v>1.15.00.00</v>
          </cell>
        </row>
        <row r="153">
          <cell r="A153" t="str">
            <v>2.00.00.00</v>
          </cell>
        </row>
        <row r="154">
          <cell r="A154" t="str">
            <v>2.01.00.00</v>
          </cell>
        </row>
        <row r="155">
          <cell r="A155" t="str">
            <v>2.01.01.00</v>
          </cell>
        </row>
        <row r="156">
          <cell r="A156" t="str">
            <v>2.01.02.00</v>
          </cell>
        </row>
        <row r="157">
          <cell r="A157" t="str">
            <v>2.01.03.00</v>
          </cell>
        </row>
        <row r="158">
          <cell r="A158" t="str">
            <v>2.01.04.00</v>
          </cell>
        </row>
        <row r="159">
          <cell r="A159" t="str">
            <v>2.01.05.00</v>
          </cell>
        </row>
        <row r="160">
          <cell r="A160" t="str">
            <v>2.01.06.00</v>
          </cell>
        </row>
        <row r="161">
          <cell r="A161" t="str">
            <v>2.02.00.00</v>
          </cell>
        </row>
        <row r="162">
          <cell r="A162" t="str">
            <v>2.02.01.00</v>
          </cell>
        </row>
        <row r="163">
          <cell r="A163" t="str">
            <v>2.02.02.00</v>
          </cell>
        </row>
        <row r="164">
          <cell r="A164" t="str">
            <v>2.02.03.00</v>
          </cell>
        </row>
        <row r="165">
          <cell r="A165" t="str">
            <v>2.02.04.00</v>
          </cell>
        </row>
        <row r="166">
          <cell r="A166" t="str">
            <v>2.02.05.00</v>
          </cell>
        </row>
        <row r="167">
          <cell r="A167" t="str">
            <v>2.02.06.00</v>
          </cell>
        </row>
        <row r="168">
          <cell r="A168" t="str">
            <v>2.03.00.00</v>
          </cell>
        </row>
        <row r="169">
          <cell r="A169" t="str">
            <v>2.03.01.00</v>
          </cell>
        </row>
        <row r="170">
          <cell r="A170" t="str">
            <v>2.03.02.00</v>
          </cell>
        </row>
        <row r="171">
          <cell r="A171" t="str">
            <v>2.03.03.00</v>
          </cell>
        </row>
        <row r="172">
          <cell r="A172" t="str">
            <v>2.04.00.00</v>
          </cell>
        </row>
        <row r="173">
          <cell r="A173" t="str">
            <v>2.04.01.00</v>
          </cell>
        </row>
        <row r="174">
          <cell r="A174" t="str">
            <v>2.04.02.00</v>
          </cell>
        </row>
        <row r="175">
          <cell r="A175" t="str">
            <v>2.04.03.00</v>
          </cell>
        </row>
        <row r="176">
          <cell r="A176" t="str">
            <v>2.04.04.00</v>
          </cell>
        </row>
        <row r="177">
          <cell r="A177" t="str">
            <v>2.05.00.00</v>
          </cell>
        </row>
        <row r="178">
          <cell r="A178" t="str">
            <v>2.06.00.00</v>
          </cell>
        </row>
        <row r="179">
          <cell r="A179" t="str">
            <v>2.07.00.00</v>
          </cell>
        </row>
        <row r="180">
          <cell r="A180" t="str">
            <v>2.08.00.00</v>
          </cell>
        </row>
        <row r="181">
          <cell r="A181" t="str">
            <v>2.08.01.00</v>
          </cell>
        </row>
        <row r="182">
          <cell r="A182" t="str">
            <v>2.08.02.00</v>
          </cell>
        </row>
        <row r="183">
          <cell r="A183" t="str">
            <v>2.08.03.00</v>
          </cell>
        </row>
        <row r="184">
          <cell r="A184" t="str">
            <v>2.08.04.00</v>
          </cell>
        </row>
        <row r="185">
          <cell r="A185" t="str">
            <v>2.08.05.00</v>
          </cell>
        </row>
        <row r="186">
          <cell r="A186" t="str">
            <v>2.08.06.00</v>
          </cell>
        </row>
        <row r="187">
          <cell r="A187" t="str">
            <v>2.08.07.00</v>
          </cell>
        </row>
        <row r="188">
          <cell r="A188" t="str">
            <v>2.08.08.00</v>
          </cell>
        </row>
        <row r="189">
          <cell r="A189" t="str">
            <v>2.08.09.00</v>
          </cell>
        </row>
        <row r="190">
          <cell r="A190" t="str">
            <v>2.08.10.00</v>
          </cell>
        </row>
        <row r="191">
          <cell r="A191" t="str">
            <v>2.08.11.00</v>
          </cell>
        </row>
        <row r="192">
          <cell r="A192" t="str">
            <v>2.08.12.00</v>
          </cell>
        </row>
        <row r="193">
          <cell r="A193" t="str">
            <v>2.09.00.00</v>
          </cell>
        </row>
        <row r="194">
          <cell r="A194" t="str">
            <v>2.10.00.00</v>
          </cell>
        </row>
        <row r="195">
          <cell r="A195" t="str">
            <v>2.10.01.00</v>
          </cell>
        </row>
        <row r="196">
          <cell r="A196" t="str">
            <v>2.10.02.00</v>
          </cell>
        </row>
        <row r="197">
          <cell r="A197" t="str">
            <v>2.10.03.00</v>
          </cell>
        </row>
        <row r="198">
          <cell r="A198" t="str">
            <v>2.10.04.00</v>
          </cell>
        </row>
        <row r="199">
          <cell r="A199" t="str">
            <v>2.10.05.00</v>
          </cell>
        </row>
        <row r="200">
          <cell r="A200" t="str">
            <v>2.10.06.00</v>
          </cell>
        </row>
        <row r="201">
          <cell r="A201" t="str">
            <v>3.00.00.00</v>
          </cell>
        </row>
        <row r="202">
          <cell r="A202" t="str">
            <v>3.01.00.00</v>
          </cell>
        </row>
        <row r="203">
          <cell r="A203" t="str">
            <v>3.02.00.00</v>
          </cell>
        </row>
        <row r="204">
          <cell r="A204" t="str">
            <v>3.03.00.00</v>
          </cell>
        </row>
        <row r="205">
          <cell r="A205" t="str">
            <v>3.03.01.00</v>
          </cell>
        </row>
        <row r="206">
          <cell r="A206" t="str">
            <v>3.03.01.01</v>
          </cell>
        </row>
        <row r="207">
          <cell r="A207" t="str">
            <v>3.03.01.02</v>
          </cell>
        </row>
        <row r="208">
          <cell r="A208" t="str">
            <v>3.03.02.00</v>
          </cell>
        </row>
        <row r="209">
          <cell r="A209" t="str">
            <v>3.03.02.01</v>
          </cell>
        </row>
        <row r="210">
          <cell r="A210" t="str">
            <v>3.03.02.02</v>
          </cell>
        </row>
        <row r="211">
          <cell r="A211" t="str">
            <v>3.03.02.03</v>
          </cell>
        </row>
        <row r="212">
          <cell r="A212" t="str">
            <v>3.03.02.04</v>
          </cell>
        </row>
        <row r="213">
          <cell r="A213" t="str">
            <v>3.03.02.05</v>
          </cell>
        </row>
        <row r="214">
          <cell r="A214" t="str">
            <v>3.03.02.06</v>
          </cell>
        </row>
        <row r="215">
          <cell r="A215" t="str">
            <v>3.03.02.07</v>
          </cell>
        </row>
        <row r="216">
          <cell r="A216" t="str">
            <v>3.04.00.00</v>
          </cell>
        </row>
        <row r="217">
          <cell r="A217" t="str">
            <v>3.04.01.00</v>
          </cell>
        </row>
        <row r="218">
          <cell r="A218" t="str">
            <v>3.04.02.00</v>
          </cell>
        </row>
        <row r="219">
          <cell r="A219" t="str">
            <v>3.05.00.00</v>
          </cell>
        </row>
        <row r="220">
          <cell r="A220" t="str">
            <v>4.00.00.00</v>
          </cell>
        </row>
        <row r="221">
          <cell r="A221" t="str">
            <v>5.01.00.00</v>
          </cell>
        </row>
        <row r="222">
          <cell r="A222" t="str">
            <v>5.01.01.00</v>
          </cell>
        </row>
        <row r="223">
          <cell r="A223" t="str">
            <v>5.01.01.01</v>
          </cell>
        </row>
        <row r="224">
          <cell r="A224" t="str">
            <v>5.01.01.02</v>
          </cell>
        </row>
        <row r="225">
          <cell r="A225" t="str">
            <v>5.01.01.03</v>
          </cell>
        </row>
        <row r="226">
          <cell r="A226" t="str">
            <v>5.01.01.04</v>
          </cell>
        </row>
        <row r="227">
          <cell r="A227" t="str">
            <v>5.01.01.05</v>
          </cell>
        </row>
        <row r="228">
          <cell r="A228" t="str">
            <v>5.01.01.06</v>
          </cell>
        </row>
        <row r="229">
          <cell r="A229" t="str">
            <v>5.01.01.07</v>
          </cell>
        </row>
        <row r="230">
          <cell r="A230" t="str">
            <v>5.01.01.08</v>
          </cell>
        </row>
        <row r="231">
          <cell r="A231" t="str">
            <v>5.01.01.09</v>
          </cell>
        </row>
        <row r="232">
          <cell r="A232" t="str">
            <v>5.01.01.10</v>
          </cell>
        </row>
        <row r="233">
          <cell r="A233" t="str">
            <v>5.01.01.11</v>
          </cell>
        </row>
        <row r="234">
          <cell r="A234" t="str">
            <v>5.01.01.12</v>
          </cell>
        </row>
        <row r="235">
          <cell r="A235" t="str">
            <v>5.01.01.13</v>
          </cell>
        </row>
        <row r="236">
          <cell r="A236" t="str">
            <v>5.01.01.14</v>
          </cell>
        </row>
        <row r="237">
          <cell r="A237" t="str">
            <v>5.01.02.00</v>
          </cell>
        </row>
        <row r="238">
          <cell r="A238" t="str">
            <v>5.01.02.01</v>
          </cell>
        </row>
        <row r="239">
          <cell r="A239" t="str">
            <v>5.01.02.02</v>
          </cell>
        </row>
        <row r="240">
          <cell r="A240" t="str">
            <v>5.01.02.03</v>
          </cell>
        </row>
        <row r="241">
          <cell r="A241" t="str">
            <v>5.01.02.04</v>
          </cell>
        </row>
        <row r="242">
          <cell r="A242" t="str">
            <v>5.01.02.05</v>
          </cell>
        </row>
        <row r="243">
          <cell r="A243" t="str">
            <v>5.01.02.06</v>
          </cell>
        </row>
        <row r="244">
          <cell r="A244" t="str">
            <v>5.02.00.00</v>
          </cell>
        </row>
        <row r="245">
          <cell r="A245" t="str">
            <v>5.02.01.00</v>
          </cell>
        </row>
        <row r="246">
          <cell r="A246" t="str">
            <v>5.02.01.01</v>
          </cell>
        </row>
        <row r="247">
          <cell r="A247" t="str">
            <v>5.02.01.02</v>
          </cell>
        </row>
        <row r="248">
          <cell r="A248" t="str">
            <v>5.02.01.03</v>
          </cell>
        </row>
        <row r="249">
          <cell r="A249" t="str">
            <v>5.02.01.04</v>
          </cell>
        </row>
        <row r="250">
          <cell r="A250" t="str">
            <v>5.02.01.05</v>
          </cell>
        </row>
        <row r="251">
          <cell r="A251" t="str">
            <v>5.02.01.06</v>
          </cell>
        </row>
        <row r="252">
          <cell r="A252" t="str">
            <v>5.02.02.00</v>
          </cell>
        </row>
        <row r="253">
          <cell r="A253" t="str">
            <v>5.02.02.01</v>
          </cell>
        </row>
        <row r="254">
          <cell r="A254" t="str">
            <v>5.02.02.02</v>
          </cell>
        </row>
        <row r="255">
          <cell r="A255" t="str">
            <v>5.02.02.03</v>
          </cell>
        </row>
        <row r="256">
          <cell r="A256" t="str">
            <v>5.02.02.04</v>
          </cell>
        </row>
        <row r="257">
          <cell r="A257" t="str">
            <v>5.02.02.05</v>
          </cell>
        </row>
        <row r="258">
          <cell r="A258" t="str">
            <v>5.02.02.06</v>
          </cell>
        </row>
        <row r="259">
          <cell r="A259" t="str">
            <v>5.03.00.00</v>
          </cell>
        </row>
        <row r="260">
          <cell r="A260" t="str">
            <v>5.03.01.00</v>
          </cell>
        </row>
        <row r="261">
          <cell r="A261" t="str">
            <v>5.03.01.01</v>
          </cell>
        </row>
        <row r="262">
          <cell r="A262" t="str">
            <v>5.03.01.02</v>
          </cell>
        </row>
        <row r="263">
          <cell r="A263" t="str">
            <v>5.03.01.03</v>
          </cell>
        </row>
        <row r="264">
          <cell r="A264" t="str">
            <v>5.03.01.04</v>
          </cell>
        </row>
        <row r="265">
          <cell r="A265" t="str">
            <v>5.03.01.05</v>
          </cell>
        </row>
        <row r="266">
          <cell r="A266" t="str">
            <v>5.03.02.00</v>
          </cell>
        </row>
        <row r="267">
          <cell r="A267" t="str">
            <v>5.03.02.01</v>
          </cell>
        </row>
        <row r="268">
          <cell r="A268" t="str">
            <v>5.03.02.02</v>
          </cell>
        </row>
        <row r="269">
          <cell r="A269" t="str">
            <v>5.03.02.03</v>
          </cell>
        </row>
        <row r="270">
          <cell r="A270" t="str">
            <v>5.03.03.00</v>
          </cell>
        </row>
        <row r="271">
          <cell r="A271" t="str">
            <v>5.03.03.01</v>
          </cell>
        </row>
        <row r="272">
          <cell r="A272" t="str">
            <v>5.03.03.02</v>
          </cell>
        </row>
        <row r="273">
          <cell r="A273" t="str">
            <v>5.03.03.03</v>
          </cell>
        </row>
        <row r="274">
          <cell r="A274" t="str">
            <v>5.03.03.04</v>
          </cell>
        </row>
        <row r="275">
          <cell r="A275" t="str">
            <v>5.03.04.00</v>
          </cell>
        </row>
        <row r="276">
          <cell r="A276" t="str">
            <v>5.03.05.00</v>
          </cell>
        </row>
        <row r="277">
          <cell r="A277" t="str">
            <v>5.04.00.00</v>
          </cell>
        </row>
        <row r="278">
          <cell r="A278" t="str">
            <v>5.04.01.00</v>
          </cell>
        </row>
        <row r="279">
          <cell r="A279" t="str">
            <v>5.04.02.00</v>
          </cell>
        </row>
        <row r="280">
          <cell r="A280" t="str">
            <v>5.04.03.00</v>
          </cell>
        </row>
        <row r="281">
          <cell r="A281" t="str">
            <v>5.04.04.00</v>
          </cell>
        </row>
        <row r="282">
          <cell r="A282" t="str">
            <v>5.04.05.00</v>
          </cell>
        </row>
        <row r="283">
          <cell r="A283" t="str">
            <v>5.04.06.00</v>
          </cell>
        </row>
        <row r="284">
          <cell r="A284" t="str">
            <v>5.04.07.00</v>
          </cell>
        </row>
        <row r="285">
          <cell r="A285" t="str">
            <v>5.04.08.00</v>
          </cell>
        </row>
        <row r="286">
          <cell r="A286" t="str">
            <v>5.04.09.00</v>
          </cell>
        </row>
        <row r="287">
          <cell r="A287" t="str">
            <v>5.04.10.00</v>
          </cell>
        </row>
        <row r="288">
          <cell r="A288" t="str">
            <v>5.04.11.00</v>
          </cell>
        </row>
        <row r="289">
          <cell r="A289" t="str">
            <v>5.05.00.00</v>
          </cell>
        </row>
        <row r="290">
          <cell r="A290" t="str">
            <v>5.05.01.00</v>
          </cell>
        </row>
        <row r="291">
          <cell r="A291" t="str">
            <v>5.05.01.01</v>
          </cell>
        </row>
        <row r="292">
          <cell r="A292" t="str">
            <v>5.05.01.02</v>
          </cell>
        </row>
        <row r="293">
          <cell r="A293" t="str">
            <v>5.05.02.00</v>
          </cell>
        </row>
        <row r="294">
          <cell r="A294" t="str">
            <v>5.05.02.01</v>
          </cell>
        </row>
        <row r="295">
          <cell r="A295" t="str">
            <v>5.05.02.02</v>
          </cell>
        </row>
        <row r="296">
          <cell r="A296" t="str">
            <v>5.05.03.00</v>
          </cell>
        </row>
        <row r="297">
          <cell r="A297" t="str">
            <v>5.05.03.01</v>
          </cell>
        </row>
        <row r="298">
          <cell r="A298" t="str">
            <v>5.05.03.02</v>
          </cell>
        </row>
        <row r="299">
          <cell r="A299" t="str">
            <v>5.05.03.03</v>
          </cell>
        </row>
        <row r="300">
          <cell r="A300" t="str">
            <v>5.05.03.04</v>
          </cell>
        </row>
        <row r="301">
          <cell r="A301" t="str">
            <v>5.05.03.05</v>
          </cell>
        </row>
        <row r="302">
          <cell r="A302" t="str">
            <v>5.05.03.06</v>
          </cell>
        </row>
        <row r="303">
          <cell r="A303" t="str">
            <v>5.05.04.00</v>
          </cell>
        </row>
        <row r="304">
          <cell r="A304" t="str">
            <v>5.06.00.00</v>
          </cell>
        </row>
        <row r="305">
          <cell r="A305" t="str">
            <v>5.06.01.00</v>
          </cell>
        </row>
        <row r="306">
          <cell r="A306" t="str">
            <v>5.06.01.01</v>
          </cell>
        </row>
        <row r="307">
          <cell r="A307" t="str">
            <v>5.06.01.02</v>
          </cell>
        </row>
        <row r="308">
          <cell r="A308" t="str">
            <v>5.06.01.03</v>
          </cell>
        </row>
        <row r="309">
          <cell r="A309" t="str">
            <v>5.06.01.04</v>
          </cell>
        </row>
        <row r="310">
          <cell r="A310" t="str">
            <v>5.06.02.00</v>
          </cell>
        </row>
        <row r="311">
          <cell r="A311" t="str">
            <v>5.06.02.01</v>
          </cell>
        </row>
        <row r="312">
          <cell r="A312" t="str">
            <v>5.06.02.02</v>
          </cell>
        </row>
        <row r="313">
          <cell r="A313" t="str">
            <v>5.06.02.03</v>
          </cell>
        </row>
        <row r="314">
          <cell r="A314" t="str">
            <v>5.06.02.04</v>
          </cell>
        </row>
        <row r="315">
          <cell r="A315" t="str">
            <v>5.06.02.05</v>
          </cell>
        </row>
        <row r="316">
          <cell r="A316" t="str">
            <v>5.06.02.06</v>
          </cell>
        </row>
        <row r="317">
          <cell r="A317" t="str">
            <v>5.06.02.07</v>
          </cell>
        </row>
        <row r="318">
          <cell r="A318" t="str">
            <v>5.06.03.00</v>
          </cell>
        </row>
        <row r="319">
          <cell r="A319" t="str">
            <v>5.06.03.01</v>
          </cell>
        </row>
        <row r="320">
          <cell r="A320" t="str">
            <v>5.06.03.02</v>
          </cell>
        </row>
        <row r="321">
          <cell r="A321" t="str">
            <v>5.06.03.03</v>
          </cell>
        </row>
        <row r="322">
          <cell r="A322" t="str">
            <v>5.06.03.04</v>
          </cell>
        </row>
        <row r="323">
          <cell r="A323" t="str">
            <v>5.06.04.00</v>
          </cell>
        </row>
        <row r="324">
          <cell r="A324" t="str">
            <v>5.06.04.01</v>
          </cell>
        </row>
        <row r="325">
          <cell r="A325" t="str">
            <v>5.06.04.02</v>
          </cell>
        </row>
        <row r="326">
          <cell r="A326" t="str">
            <v>5.06.04.03</v>
          </cell>
        </row>
        <row r="327">
          <cell r="A327" t="str">
            <v>5.06.04.04</v>
          </cell>
        </row>
        <row r="328">
          <cell r="A328" t="str">
            <v>5.06.04.05</v>
          </cell>
        </row>
        <row r="329">
          <cell r="A329" t="str">
            <v>5.06.04.06</v>
          </cell>
        </row>
        <row r="330">
          <cell r="A330" t="str">
            <v>5.06.04.07</v>
          </cell>
        </row>
        <row r="331">
          <cell r="A331" t="str">
            <v>5.06.04.08</v>
          </cell>
        </row>
        <row r="332">
          <cell r="A332" t="str">
            <v>5.06.04.09</v>
          </cell>
        </row>
        <row r="333">
          <cell r="A333" t="str">
            <v>5.06.04.10</v>
          </cell>
        </row>
        <row r="334">
          <cell r="A334" t="str">
            <v>5.06.05.00</v>
          </cell>
        </row>
        <row r="335">
          <cell r="A335" t="str">
            <v>5.06.05.01</v>
          </cell>
        </row>
        <row r="336">
          <cell r="A336" t="str">
            <v>5.06.05.02</v>
          </cell>
        </row>
        <row r="337">
          <cell r="A337" t="str">
            <v>5.06.06.00</v>
          </cell>
        </row>
        <row r="338">
          <cell r="A338" t="str">
            <v>5.06.06.01</v>
          </cell>
        </row>
        <row r="339">
          <cell r="A339" t="str">
            <v>5.06.06.02</v>
          </cell>
        </row>
        <row r="340">
          <cell r="A340" t="str">
            <v>5.06.07.00</v>
          </cell>
        </row>
        <row r="341">
          <cell r="A341" t="str">
            <v>5.06.07.01</v>
          </cell>
        </row>
        <row r="342">
          <cell r="A342" t="str">
            <v>5.06.07.02</v>
          </cell>
        </row>
        <row r="343">
          <cell r="A343" t="str">
            <v>5.07.00.00</v>
          </cell>
        </row>
        <row r="344">
          <cell r="A344" t="str">
            <v>5.07.01.00</v>
          </cell>
        </row>
        <row r="345">
          <cell r="A345" t="str">
            <v>5.07.01.01</v>
          </cell>
        </row>
        <row r="346">
          <cell r="A346" t="str">
            <v>5.07.01.02</v>
          </cell>
        </row>
        <row r="347">
          <cell r="A347" t="str">
            <v>5.07.01.03</v>
          </cell>
        </row>
        <row r="348">
          <cell r="A348" t="str">
            <v>5.07.01.04</v>
          </cell>
        </row>
        <row r="349">
          <cell r="A349" t="str">
            <v>5.07.01.05</v>
          </cell>
        </row>
        <row r="350">
          <cell r="A350" t="str">
            <v>5.07.01.06</v>
          </cell>
        </row>
        <row r="351">
          <cell r="A351" t="str">
            <v>5.07.01.07</v>
          </cell>
        </row>
        <row r="352">
          <cell r="A352" t="str">
            <v>5.07.02.00</v>
          </cell>
        </row>
        <row r="353">
          <cell r="A353" t="str">
            <v>5.07.02.01</v>
          </cell>
        </row>
        <row r="354">
          <cell r="A354" t="str">
            <v>5.07.02.02</v>
          </cell>
        </row>
        <row r="355">
          <cell r="A355" t="str">
            <v>5.07.02.03</v>
          </cell>
        </row>
        <row r="356">
          <cell r="A356" t="str">
            <v>5.07.03.00</v>
          </cell>
        </row>
        <row r="357">
          <cell r="A357" t="str">
            <v>5.07.03.01</v>
          </cell>
        </row>
        <row r="358">
          <cell r="A358" t="str">
            <v>5.07.03.02</v>
          </cell>
        </row>
        <row r="359">
          <cell r="A359" t="str">
            <v>5.07.03.03</v>
          </cell>
        </row>
        <row r="360">
          <cell r="A360" t="str">
            <v>5.07.03.04</v>
          </cell>
        </row>
        <row r="361">
          <cell r="A361" t="str">
            <v>5.07.04.00</v>
          </cell>
        </row>
        <row r="362">
          <cell r="A362" t="str">
            <v>5.07.04.01</v>
          </cell>
        </row>
        <row r="363">
          <cell r="A363" t="str">
            <v>5.07.04.02</v>
          </cell>
        </row>
        <row r="364">
          <cell r="A364" t="str">
            <v>5.08.00.00</v>
          </cell>
        </row>
        <row r="365">
          <cell r="A365" t="str">
            <v>5.08.01.00</v>
          </cell>
        </row>
        <row r="366">
          <cell r="A366" t="str">
            <v>5.08.01.01</v>
          </cell>
        </row>
        <row r="367">
          <cell r="A367" t="str">
            <v>5.08.01.02</v>
          </cell>
        </row>
        <row r="368">
          <cell r="A368" t="str">
            <v>5.08.01.03</v>
          </cell>
        </row>
        <row r="369">
          <cell r="A369" t="str">
            <v>5.08.01.04</v>
          </cell>
        </row>
        <row r="370">
          <cell r="A370" t="str">
            <v>5.08.01.05</v>
          </cell>
        </row>
        <row r="371">
          <cell r="A371" t="str">
            <v>5.08.01.06</v>
          </cell>
        </row>
        <row r="372">
          <cell r="A372" t="str">
            <v>5.08.01.07</v>
          </cell>
        </row>
        <row r="373">
          <cell r="A373" t="str">
            <v>5.08.01.08</v>
          </cell>
        </row>
        <row r="374">
          <cell r="A374" t="str">
            <v>5.08.01.09</v>
          </cell>
        </row>
        <row r="375">
          <cell r="A375" t="str">
            <v>5.08.01.10</v>
          </cell>
        </row>
        <row r="376">
          <cell r="A376" t="str">
            <v>5.08.01.11</v>
          </cell>
        </row>
        <row r="377">
          <cell r="A377" t="str">
            <v>5.08.01.12</v>
          </cell>
        </row>
        <row r="378">
          <cell r="A378" t="str">
            <v>5.08.02.00</v>
          </cell>
        </row>
        <row r="379">
          <cell r="A379" t="str">
            <v>5.08.02.01</v>
          </cell>
        </row>
        <row r="380">
          <cell r="A380" t="str">
            <v>5.08.02.02</v>
          </cell>
        </row>
        <row r="381">
          <cell r="A381" t="str">
            <v>5.08.02.03</v>
          </cell>
        </row>
        <row r="382">
          <cell r="A382" t="str">
            <v>5.08.02.04</v>
          </cell>
        </row>
        <row r="383">
          <cell r="A383" t="str">
            <v>5.08.02.05</v>
          </cell>
        </row>
        <row r="384">
          <cell r="A384" t="str">
            <v>5.08.02.06</v>
          </cell>
        </row>
        <row r="385">
          <cell r="A385" t="str">
            <v>5.08.02.07</v>
          </cell>
        </row>
        <row r="386">
          <cell r="A386" t="str">
            <v>5.08.02.08</v>
          </cell>
        </row>
        <row r="387">
          <cell r="A387" t="str">
            <v>5.08.02.09</v>
          </cell>
        </row>
        <row r="388">
          <cell r="A388" t="str">
            <v>5.09.00.00</v>
          </cell>
        </row>
        <row r="389">
          <cell r="A389" t="str">
            <v>5.09.01.00</v>
          </cell>
        </row>
        <row r="390">
          <cell r="A390" t="str">
            <v>5.09.02.00</v>
          </cell>
        </row>
        <row r="391">
          <cell r="A391" t="str">
            <v>5.09.03.00</v>
          </cell>
        </row>
        <row r="392">
          <cell r="A392" t="str">
            <v>5.09.04.00</v>
          </cell>
        </row>
        <row r="393">
          <cell r="A393" t="str">
            <v>6.01.00.00</v>
          </cell>
        </row>
        <row r="394">
          <cell r="A394" t="str">
            <v>6.02.00.00</v>
          </cell>
        </row>
        <row r="395">
          <cell r="A395" t="str">
            <v>6.02.01.00</v>
          </cell>
        </row>
        <row r="396">
          <cell r="A396" t="str">
            <v>6.02.02.00</v>
          </cell>
        </row>
        <row r="397">
          <cell r="A397" t="str">
            <v>6.03.00.00</v>
          </cell>
        </row>
        <row r="398">
          <cell r="A398" t="str">
            <v>6.04.00.00</v>
          </cell>
        </row>
        <row r="399">
          <cell r="A399" t="str">
            <v>6.05.00.00</v>
          </cell>
        </row>
        <row r="400">
          <cell r="A400" t="str">
            <v>6.06.00.00</v>
          </cell>
        </row>
        <row r="401">
          <cell r="A401" t="str">
            <v>9.01.01.01</v>
          </cell>
        </row>
        <row r="402">
          <cell r="A402" t="str">
            <v>9.01.01.02</v>
          </cell>
        </row>
        <row r="403">
          <cell r="A403" t="str">
            <v>9.01.01.03</v>
          </cell>
        </row>
        <row r="404">
          <cell r="A404" t="str">
            <v>9.01.01.04</v>
          </cell>
        </row>
        <row r="405">
          <cell r="A405" t="str">
            <v>9.01.01.05</v>
          </cell>
        </row>
        <row r="406">
          <cell r="A406" t="str">
            <v>9.01.01.06</v>
          </cell>
        </row>
        <row r="407">
          <cell r="A407" t="str">
            <v>9.01.01.07</v>
          </cell>
        </row>
        <row r="408">
          <cell r="A408" t="str">
            <v>9.01.01.08</v>
          </cell>
        </row>
        <row r="409">
          <cell r="A409" t="str">
            <v>9.01.01.13</v>
          </cell>
        </row>
        <row r="410">
          <cell r="A410" t="str">
            <v>9.01.01.14</v>
          </cell>
        </row>
        <row r="411">
          <cell r="A411" t="str">
            <v>9.01.01.15</v>
          </cell>
        </row>
        <row r="412">
          <cell r="A412" t="str">
            <v>9.01.01.16</v>
          </cell>
        </row>
        <row r="413">
          <cell r="A413" t="str">
            <v>9.01.01.17</v>
          </cell>
        </row>
        <row r="414">
          <cell r="A414" t="str">
            <v>9.01.01.18</v>
          </cell>
        </row>
        <row r="415">
          <cell r="A415" t="str">
            <v>9.01.01.19</v>
          </cell>
        </row>
        <row r="416">
          <cell r="A416" t="str">
            <v>9.01.01.20</v>
          </cell>
        </row>
        <row r="417">
          <cell r="A417" t="str">
            <v>9.01.01.21</v>
          </cell>
        </row>
        <row r="418">
          <cell r="A418" t="str">
            <v>9.01.01.22</v>
          </cell>
        </row>
        <row r="419">
          <cell r="A419" t="str">
            <v>9.01.01.23</v>
          </cell>
        </row>
        <row r="420">
          <cell r="A420" t="str">
            <v>9.01.01.24</v>
          </cell>
        </row>
        <row r="421">
          <cell r="A421" t="str">
            <v>9.02.01.01</v>
          </cell>
        </row>
        <row r="422">
          <cell r="A422" t="str">
            <v>9.02.01.02</v>
          </cell>
        </row>
        <row r="423">
          <cell r="A423" t="str">
            <v>9.02.01.03</v>
          </cell>
        </row>
        <row r="424">
          <cell r="A424" t="str">
            <v>9.02.01.04</v>
          </cell>
        </row>
        <row r="425">
          <cell r="A425" t="str">
            <v>9.02.01.05</v>
          </cell>
        </row>
        <row r="426">
          <cell r="A426" t="str">
            <v>9.02.01.06</v>
          </cell>
        </row>
        <row r="427">
          <cell r="A427" t="str">
            <v>9.02.01.07</v>
          </cell>
        </row>
        <row r="428">
          <cell r="A428" t="str">
            <v>9.02.01.08</v>
          </cell>
        </row>
        <row r="429">
          <cell r="A429" t="str">
            <v>9.02.01.09</v>
          </cell>
        </row>
        <row r="430">
          <cell r="A430" t="str">
            <v>9.03.01.01</v>
          </cell>
        </row>
        <row r="431">
          <cell r="A431" t="str">
            <v>9.03.01.02</v>
          </cell>
        </row>
        <row r="432">
          <cell r="A432" t="str">
            <v>9.03.01.03</v>
          </cell>
        </row>
        <row r="433">
          <cell r="A433" t="str">
            <v>9.03.01.04</v>
          </cell>
        </row>
        <row r="434">
          <cell r="A434" t="str">
            <v>9.03.01.05</v>
          </cell>
        </row>
        <row r="435">
          <cell r="A435" t="str">
            <v>9.03.01.06</v>
          </cell>
        </row>
        <row r="436">
          <cell r="A436" t="str">
            <v>9.03.01.07</v>
          </cell>
        </row>
        <row r="437">
          <cell r="A437" t="str">
            <v>9.03.02.01</v>
          </cell>
        </row>
        <row r="438">
          <cell r="A438" t="str">
            <v>9.03.02.02</v>
          </cell>
        </row>
        <row r="439">
          <cell r="A439" t="str">
            <v>9.03.02.03</v>
          </cell>
        </row>
        <row r="440">
          <cell r="A440" t="str">
            <v>9.03.02.04</v>
          </cell>
        </row>
        <row r="441">
          <cell r="A441" t="str">
            <v>8.01.01.10</v>
          </cell>
        </row>
        <row r="442">
          <cell r="A442" t="str">
            <v>8.01.01.20</v>
          </cell>
        </row>
        <row r="443">
          <cell r="A443" t="str">
            <v>8.01.01.30</v>
          </cell>
        </row>
        <row r="444">
          <cell r="A444" t="str">
            <v>8.01.01.40</v>
          </cell>
        </row>
      </sheetData>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Changes"/>
      <sheetName val="Validations"/>
      <sheetName val="IFRS_Accounts"/>
      <sheetName val="RKC_Accounts"/>
      <sheetName val="ElimData"/>
      <sheetName val="ShereholdersData"/>
      <sheetName val="Shareholders"/>
      <sheetName val="PositionsData"/>
      <sheetName val="CounterpartyList"/>
      <sheetName val="Other"/>
      <sheetName val="2"/>
      <sheetName val="RepYear"/>
      <sheetName val="3"/>
      <sheetName val="4"/>
      <sheetName val="5"/>
      <sheetName val="6"/>
      <sheetName val="7"/>
      <sheetName val="8"/>
      <sheetName val="10"/>
      <sheetName val="11"/>
      <sheetName val="12"/>
      <sheetName val="13"/>
      <sheetName val="14"/>
      <sheetName val="15"/>
      <sheetName val="16"/>
      <sheetName val="18"/>
      <sheetName val="19"/>
      <sheetName val="20"/>
      <sheetName val="20.4"/>
      <sheetName val="20.5"/>
      <sheetName val="20.6"/>
      <sheetName val="20.7"/>
      <sheetName val="21"/>
      <sheetName val="22"/>
      <sheetName val="31"/>
      <sheetName val="32"/>
      <sheetName val="33"/>
      <sheetName val="35"/>
      <sheetName val="41"/>
      <sheetName val="42"/>
      <sheetName val="43"/>
      <sheetName val="44"/>
      <sheetName val="45"/>
      <sheetName val="36"/>
      <sheetName val="60 All"/>
      <sheetName val="60 CNY"/>
      <sheetName val="60 EUR"/>
      <sheetName val="60 CZK"/>
      <sheetName val="60 RUB"/>
      <sheetName val="60 USD"/>
      <sheetName val="61 All"/>
      <sheetName val="61 CNY"/>
      <sheetName val="61 CZK"/>
      <sheetName val="61 EUR"/>
      <sheetName val="61 RUB"/>
      <sheetName val="61 USD"/>
      <sheetName val="70"/>
      <sheetName val="OtherLists"/>
      <sheetName val="FX positions check"/>
      <sheetName val="ImpData"/>
      <sheetName val="Conversion Tables"/>
      <sheetName val="PastSCRA"/>
    </sheetNames>
    <sheetDataSet>
      <sheetData sheetId="0">
        <row r="15">
          <cell r="F15">
            <v>0</v>
          </cell>
        </row>
      </sheetData>
      <sheetData sheetId="1"/>
      <sheetData sheetId="2"/>
      <sheetData sheetId="3">
        <row r="5">
          <cell r="G5">
            <v>1000</v>
          </cell>
        </row>
      </sheetData>
      <sheetData sheetId="4"/>
      <sheetData sheetId="5"/>
      <sheetData sheetId="6"/>
      <sheetData sheetId="7"/>
      <sheetData sheetId="8"/>
      <sheetData sheetId="9">
        <row r="4">
          <cell r="A4" t="str">
            <v>NEW_01</v>
          </cell>
        </row>
      </sheetData>
      <sheetData sheetId="10">
        <row r="2">
          <cell r="D2" t="str">
            <v>OK</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ow r="5">
          <cell r="A5" t="str">
            <v>CounterpartyId</v>
          </cell>
        </row>
        <row r="7">
          <cell r="CU7">
            <v>10357</v>
          </cell>
        </row>
        <row r="8">
          <cell r="CU8">
            <v>10519</v>
          </cell>
        </row>
        <row r="9">
          <cell r="CU9">
            <v>10523</v>
          </cell>
        </row>
        <row r="10">
          <cell r="CU10">
            <v>10524</v>
          </cell>
        </row>
        <row r="11">
          <cell r="CU11">
            <v>10526</v>
          </cell>
        </row>
        <row r="12">
          <cell r="CU12">
            <v>10529</v>
          </cell>
        </row>
        <row r="13">
          <cell r="CU13">
            <v>10533</v>
          </cell>
        </row>
        <row r="14">
          <cell r="CU14">
            <v>10540</v>
          </cell>
        </row>
        <row r="15">
          <cell r="CU15">
            <v>10541</v>
          </cell>
        </row>
        <row r="16">
          <cell r="CU16">
            <v>10546</v>
          </cell>
        </row>
        <row r="17">
          <cell r="CU17">
            <v>10550</v>
          </cell>
        </row>
        <row r="18">
          <cell r="CU18">
            <v>10556</v>
          </cell>
        </row>
        <row r="19">
          <cell r="CU19">
            <v>10558</v>
          </cell>
        </row>
        <row r="20">
          <cell r="CU20">
            <v>10560</v>
          </cell>
        </row>
        <row r="21">
          <cell r="CU21">
            <v>10566</v>
          </cell>
        </row>
        <row r="22">
          <cell r="CU22">
            <v>10660</v>
          </cell>
        </row>
        <row r="23">
          <cell r="CU23">
            <v>11099</v>
          </cell>
        </row>
        <row r="24">
          <cell r="CU24">
            <v>11100</v>
          </cell>
        </row>
        <row r="25">
          <cell r="CU25">
            <v>11101</v>
          </cell>
        </row>
        <row r="26">
          <cell r="CU26">
            <v>11103</v>
          </cell>
        </row>
        <row r="27">
          <cell r="CU27">
            <v>11105</v>
          </cell>
        </row>
        <row r="28">
          <cell r="CU28">
            <v>11106</v>
          </cell>
        </row>
        <row r="29">
          <cell r="CU29">
            <v>11109</v>
          </cell>
        </row>
        <row r="30">
          <cell r="CU30">
            <v>11145</v>
          </cell>
        </row>
        <row r="31">
          <cell r="CU31">
            <v>11425</v>
          </cell>
        </row>
        <row r="32">
          <cell r="CU32">
            <v>11636</v>
          </cell>
        </row>
        <row r="33">
          <cell r="CU33">
            <v>11562</v>
          </cell>
        </row>
        <row r="34">
          <cell r="CU34">
            <v>11637</v>
          </cell>
        </row>
        <row r="35">
          <cell r="CU35">
            <v>11559</v>
          </cell>
        </row>
        <row r="36">
          <cell r="CU36">
            <v>11557</v>
          </cell>
        </row>
        <row r="37">
          <cell r="CU37">
            <v>11695</v>
          </cell>
        </row>
        <row r="38">
          <cell r="CU38">
            <v>11696</v>
          </cell>
        </row>
        <row r="39">
          <cell r="CU39">
            <v>11698</v>
          </cell>
        </row>
        <row r="40">
          <cell r="CU40">
            <v>11733</v>
          </cell>
        </row>
        <row r="41">
          <cell r="CU41">
            <v>11700</v>
          </cell>
        </row>
        <row r="42">
          <cell r="CU42">
            <v>11645</v>
          </cell>
        </row>
        <row r="43">
          <cell r="CU43">
            <v>11731</v>
          </cell>
        </row>
        <row r="44">
          <cell r="CU44">
            <v>11476</v>
          </cell>
        </row>
        <row r="45">
          <cell r="CU45">
            <v>11709</v>
          </cell>
        </row>
        <row r="46">
          <cell r="CU46">
            <v>11711</v>
          </cell>
        </row>
        <row r="47">
          <cell r="CU47">
            <v>11725</v>
          </cell>
        </row>
        <row r="48">
          <cell r="CU48">
            <v>11727</v>
          </cell>
        </row>
        <row r="49">
          <cell r="CU49">
            <v>11728</v>
          </cell>
        </row>
        <row r="50">
          <cell r="CU50">
            <v>11805</v>
          </cell>
        </row>
        <row r="51">
          <cell r="CU51">
            <v>11806</v>
          </cell>
        </row>
        <row r="52">
          <cell r="CU52">
            <v>11807</v>
          </cell>
        </row>
        <row r="53">
          <cell r="CU53">
            <v>11808</v>
          </cell>
        </row>
        <row r="54">
          <cell r="CU54">
            <v>11890</v>
          </cell>
        </row>
        <row r="55">
          <cell r="CU55">
            <v>11891</v>
          </cell>
        </row>
        <row r="56">
          <cell r="CU56">
            <v>11889</v>
          </cell>
        </row>
        <row r="57">
          <cell r="CU57">
            <v>11956</v>
          </cell>
        </row>
        <row r="58">
          <cell r="CU58">
            <v>12004</v>
          </cell>
        </row>
        <row r="59">
          <cell r="CU59">
            <v>12000</v>
          </cell>
        </row>
        <row r="60">
          <cell r="CU60">
            <v>11997</v>
          </cell>
        </row>
        <row r="61">
          <cell r="CU61">
            <v>11969</v>
          </cell>
        </row>
        <row r="62">
          <cell r="CU62">
            <v>12001</v>
          </cell>
        </row>
        <row r="63">
          <cell r="CU63">
            <v>11998</v>
          </cell>
        </row>
        <row r="64">
          <cell r="CU64">
            <v>11999</v>
          </cell>
        </row>
        <row r="65">
          <cell r="CU65">
            <v>11970</v>
          </cell>
        </row>
        <row r="66">
          <cell r="CU66">
            <v>12043</v>
          </cell>
        </row>
        <row r="67">
          <cell r="CU67">
            <v>12036</v>
          </cell>
        </row>
        <row r="68">
          <cell r="CU68">
            <v>12040</v>
          </cell>
        </row>
        <row r="69">
          <cell r="CU69">
            <v>12027</v>
          </cell>
        </row>
        <row r="70">
          <cell r="CU70">
            <v>12034</v>
          </cell>
        </row>
        <row r="71">
          <cell r="CU71">
            <v>12037</v>
          </cell>
        </row>
        <row r="72">
          <cell r="CU72">
            <v>12033</v>
          </cell>
        </row>
        <row r="73">
          <cell r="CU73">
            <v>12087</v>
          </cell>
        </row>
        <row r="74">
          <cell r="CU74">
            <v>12089</v>
          </cell>
        </row>
        <row r="75">
          <cell r="CU75">
            <v>12091</v>
          </cell>
        </row>
        <row r="76">
          <cell r="CU76">
            <v>12092</v>
          </cell>
        </row>
        <row r="77">
          <cell r="CU77">
            <v>12094</v>
          </cell>
        </row>
        <row r="78">
          <cell r="CU78">
            <v>12096</v>
          </cell>
        </row>
        <row r="79">
          <cell r="CU79">
            <v>12097</v>
          </cell>
        </row>
        <row r="80">
          <cell r="CU80">
            <v>12132</v>
          </cell>
        </row>
        <row r="81">
          <cell r="CU81">
            <v>12148</v>
          </cell>
        </row>
        <row r="82">
          <cell r="CU82">
            <v>12149</v>
          </cell>
        </row>
        <row r="83">
          <cell r="CU83">
            <v>12249</v>
          </cell>
        </row>
        <row r="84">
          <cell r="CU84">
            <v>12255</v>
          </cell>
        </row>
        <row r="85">
          <cell r="CU85">
            <v>12303</v>
          </cell>
        </row>
        <row r="86">
          <cell r="CU86">
            <v>11784</v>
          </cell>
        </row>
        <row r="87">
          <cell r="CU87">
            <v>12310</v>
          </cell>
        </row>
        <row r="88">
          <cell r="CU88">
            <v>12316</v>
          </cell>
        </row>
        <row r="89">
          <cell r="CU89">
            <v>12354</v>
          </cell>
        </row>
        <row r="90">
          <cell r="CU90">
            <v>12618</v>
          </cell>
        </row>
        <row r="91">
          <cell r="CU91">
            <v>12630</v>
          </cell>
        </row>
        <row r="92">
          <cell r="CU92">
            <v>12634</v>
          </cell>
        </row>
        <row r="93">
          <cell r="CU93">
            <v>12675</v>
          </cell>
        </row>
        <row r="94">
          <cell r="CU94">
            <v>12676</v>
          </cell>
        </row>
        <row r="95">
          <cell r="CU95">
            <v>12677</v>
          </cell>
        </row>
        <row r="96">
          <cell r="CU96">
            <v>12678</v>
          </cell>
        </row>
        <row r="97">
          <cell r="CU97">
            <v>12746</v>
          </cell>
        </row>
        <row r="98">
          <cell r="CU98">
            <v>12748</v>
          </cell>
        </row>
        <row r="99">
          <cell r="CU99">
            <v>12749</v>
          </cell>
        </row>
        <row r="100">
          <cell r="CU100">
            <v>12750</v>
          </cell>
        </row>
        <row r="101">
          <cell r="CU101">
            <v>12830</v>
          </cell>
        </row>
        <row r="102">
          <cell r="CU102">
            <v>12831</v>
          </cell>
        </row>
        <row r="103">
          <cell r="CU103">
            <v>12833</v>
          </cell>
        </row>
        <row r="104">
          <cell r="CU104">
            <v>12859</v>
          </cell>
        </row>
        <row r="105">
          <cell r="CU105">
            <v>12838</v>
          </cell>
        </row>
        <row r="106">
          <cell r="CU106">
            <v>12852</v>
          </cell>
        </row>
        <row r="107">
          <cell r="CU107">
            <v>12953</v>
          </cell>
        </row>
        <row r="108">
          <cell r="CU108">
            <v>12954</v>
          </cell>
        </row>
        <row r="109">
          <cell r="CU109">
            <v>12875</v>
          </cell>
        </row>
        <row r="110">
          <cell r="CU110">
            <v>12958</v>
          </cell>
        </row>
        <row r="111">
          <cell r="CU111">
            <v>12960</v>
          </cell>
        </row>
        <row r="112">
          <cell r="CU112">
            <v>12961</v>
          </cell>
        </row>
        <row r="113">
          <cell r="CU113">
            <v>12805</v>
          </cell>
        </row>
        <row r="114">
          <cell r="CU114">
            <v>12966</v>
          </cell>
        </row>
        <row r="115">
          <cell r="CU115">
            <v>12969</v>
          </cell>
        </row>
        <row r="116">
          <cell r="CU116">
            <v>12973</v>
          </cell>
        </row>
        <row r="117">
          <cell r="CU117">
            <v>12410</v>
          </cell>
        </row>
        <row r="118">
          <cell r="CU118">
            <v>12977</v>
          </cell>
        </row>
        <row r="119">
          <cell r="CU119">
            <v>13026</v>
          </cell>
        </row>
        <row r="120">
          <cell r="CU120">
            <v>13063</v>
          </cell>
        </row>
        <row r="121">
          <cell r="CU121">
            <v>13064</v>
          </cell>
        </row>
        <row r="122">
          <cell r="CU122">
            <v>13051</v>
          </cell>
        </row>
        <row r="123">
          <cell r="CU123">
            <v>13066</v>
          </cell>
        </row>
        <row r="124">
          <cell r="CU124">
            <v>13187</v>
          </cell>
        </row>
        <row r="125">
          <cell r="CU125">
            <v>13188</v>
          </cell>
        </row>
        <row r="126">
          <cell r="CU126">
            <v>13268</v>
          </cell>
        </row>
        <row r="127">
          <cell r="CU127">
            <v>13269</v>
          </cell>
        </row>
        <row r="128">
          <cell r="CU128">
            <v>13270</v>
          </cell>
        </row>
        <row r="129">
          <cell r="CU129">
            <v>13271</v>
          </cell>
        </row>
        <row r="130">
          <cell r="CU130">
            <v>13272</v>
          </cell>
        </row>
        <row r="131">
          <cell r="CU131">
            <v>13081</v>
          </cell>
        </row>
        <row r="132">
          <cell r="CU132">
            <v>13275</v>
          </cell>
        </row>
        <row r="133">
          <cell r="CU133">
            <v>13277</v>
          </cell>
        </row>
        <row r="134">
          <cell r="CU134">
            <v>13278</v>
          </cell>
        </row>
        <row r="135">
          <cell r="CU135">
            <v>13279</v>
          </cell>
        </row>
        <row r="136">
          <cell r="CU136">
            <v>13358</v>
          </cell>
        </row>
        <row r="137">
          <cell r="CU137">
            <v>13361</v>
          </cell>
        </row>
        <row r="138">
          <cell r="CU138">
            <v>13366</v>
          </cell>
        </row>
        <row r="139">
          <cell r="CU139">
            <v>10152</v>
          </cell>
        </row>
        <row r="140">
          <cell r="CU140">
            <v>10153</v>
          </cell>
        </row>
        <row r="141">
          <cell r="CU141">
            <v>10154</v>
          </cell>
        </row>
        <row r="142">
          <cell r="CU142">
            <v>12193</v>
          </cell>
        </row>
        <row r="143">
          <cell r="CU143">
            <v>10156</v>
          </cell>
        </row>
        <row r="144">
          <cell r="CU144">
            <v>11649</v>
          </cell>
        </row>
        <row r="145">
          <cell r="CU145">
            <v>13337</v>
          </cell>
        </row>
        <row r="146">
          <cell r="CU146">
            <v>10158</v>
          </cell>
        </row>
        <row r="147">
          <cell r="CU147">
            <v>12025</v>
          </cell>
        </row>
        <row r="148">
          <cell r="CU148">
            <v>10183</v>
          </cell>
        </row>
        <row r="149">
          <cell r="CU149">
            <v>10193</v>
          </cell>
        </row>
        <row r="150">
          <cell r="CU150">
            <v>10210</v>
          </cell>
        </row>
        <row r="151">
          <cell r="CU151">
            <v>10212</v>
          </cell>
        </row>
        <row r="152">
          <cell r="CU152">
            <v>10618</v>
          </cell>
        </row>
        <row r="153">
          <cell r="CU153">
            <v>10620</v>
          </cell>
        </row>
        <row r="154">
          <cell r="CU154">
            <v>10398</v>
          </cell>
        </row>
        <row r="155">
          <cell r="CU155">
            <v>10655</v>
          </cell>
        </row>
        <row r="156">
          <cell r="CU156">
            <v>10656</v>
          </cell>
        </row>
        <row r="157">
          <cell r="CU157">
            <v>10802</v>
          </cell>
        </row>
        <row r="158">
          <cell r="CU158">
            <v>10804</v>
          </cell>
        </row>
        <row r="159">
          <cell r="CU159">
            <v>10807</v>
          </cell>
        </row>
        <row r="160">
          <cell r="CU160">
            <v>10808</v>
          </cell>
        </row>
        <row r="161">
          <cell r="CU161">
            <v>10664</v>
          </cell>
        </row>
        <row r="162">
          <cell r="CU162">
            <v>10896</v>
          </cell>
        </row>
        <row r="163">
          <cell r="CU163">
            <v>10897</v>
          </cell>
        </row>
        <row r="164">
          <cell r="CU164">
            <v>12744</v>
          </cell>
        </row>
        <row r="165">
          <cell r="CU165">
            <v>12743</v>
          </cell>
        </row>
      </sheetData>
      <sheetData sheetId="59"/>
      <sheetData sheetId="60">
        <row r="3">
          <cell r="A3" t="str">
            <v>Account</v>
          </cell>
        </row>
        <row r="4">
          <cell r="A4" t="str">
            <v>1.00.00.00</v>
          </cell>
        </row>
        <row r="5">
          <cell r="A5" t="str">
            <v>1.01.00.00</v>
          </cell>
        </row>
        <row r="6">
          <cell r="A6" t="str">
            <v>1.01.01.00</v>
          </cell>
        </row>
        <row r="7">
          <cell r="A7" t="str">
            <v>1.01.02.00</v>
          </cell>
        </row>
        <row r="8">
          <cell r="A8" t="str">
            <v>1.01.03.00</v>
          </cell>
        </row>
        <row r="9">
          <cell r="A9" t="str">
            <v>1.01.04.00</v>
          </cell>
        </row>
        <row r="10">
          <cell r="A10" t="str">
            <v>1.02.00.00</v>
          </cell>
        </row>
        <row r="11">
          <cell r="A11" t="str">
            <v>1.02.01.00</v>
          </cell>
        </row>
        <row r="12">
          <cell r="A12" t="str">
            <v>1.02.01.01</v>
          </cell>
        </row>
        <row r="13">
          <cell r="A13" t="str">
            <v>1.02.01.02</v>
          </cell>
        </row>
        <row r="14">
          <cell r="A14" t="str">
            <v>1.02.01.03</v>
          </cell>
        </row>
        <row r="15">
          <cell r="A15" t="str">
            <v>1.02.01.04</v>
          </cell>
        </row>
        <row r="16">
          <cell r="A16" t="str">
            <v>1.02.01.05</v>
          </cell>
        </row>
        <row r="17">
          <cell r="A17" t="str">
            <v>1.02.02.00</v>
          </cell>
        </row>
        <row r="18">
          <cell r="A18" t="str">
            <v>1.02.02.01</v>
          </cell>
        </row>
        <row r="19">
          <cell r="A19" t="str">
            <v>1.02.02.02</v>
          </cell>
        </row>
        <row r="20">
          <cell r="A20" t="str">
            <v>1.02.02.03</v>
          </cell>
        </row>
        <row r="21">
          <cell r="A21" t="str">
            <v>1.02.02.04</v>
          </cell>
        </row>
        <row r="22">
          <cell r="A22" t="str">
            <v>1.03.00.00</v>
          </cell>
        </row>
        <row r="23">
          <cell r="A23" t="str">
            <v>1.03.01.00</v>
          </cell>
        </row>
        <row r="24">
          <cell r="A24" t="str">
            <v>1.03.02.00</v>
          </cell>
        </row>
        <row r="25">
          <cell r="A25" t="str">
            <v>1.03.03.00</v>
          </cell>
        </row>
        <row r="26">
          <cell r="A26" t="str">
            <v>1.03.04.00</v>
          </cell>
        </row>
        <row r="27">
          <cell r="A27" t="str">
            <v>1.04.00.00</v>
          </cell>
        </row>
        <row r="28">
          <cell r="A28" t="str">
            <v>1.04.01.00</v>
          </cell>
        </row>
        <row r="29">
          <cell r="A29" t="str">
            <v>1.04.02.00</v>
          </cell>
        </row>
        <row r="30">
          <cell r="A30" t="str">
            <v>1.05.00.00</v>
          </cell>
        </row>
        <row r="31">
          <cell r="A31" t="str">
            <v>1.05.01.00</v>
          </cell>
        </row>
        <row r="32">
          <cell r="A32" t="str">
            <v>1.05.02.00</v>
          </cell>
        </row>
        <row r="33">
          <cell r="A33" t="str">
            <v>1.05.03.00</v>
          </cell>
        </row>
        <row r="34">
          <cell r="A34" t="str">
            <v>1.05.04.00</v>
          </cell>
        </row>
        <row r="35">
          <cell r="A35" t="str">
            <v>1.05.05.00</v>
          </cell>
        </row>
        <row r="36">
          <cell r="A36" t="str">
            <v>1.05.06.00</v>
          </cell>
        </row>
        <row r="37">
          <cell r="A37" t="str">
            <v>1.06.00.00</v>
          </cell>
        </row>
        <row r="38">
          <cell r="A38" t="str">
            <v>1.06.01.00</v>
          </cell>
        </row>
        <row r="39">
          <cell r="A39" t="str">
            <v>1.06.01.01</v>
          </cell>
        </row>
        <row r="40">
          <cell r="A40" t="str">
            <v>1.06.01.02</v>
          </cell>
        </row>
        <row r="41">
          <cell r="A41" t="str">
            <v>1.06.02.00</v>
          </cell>
        </row>
        <row r="42">
          <cell r="A42" t="str">
            <v>1.06.02.01</v>
          </cell>
        </row>
        <row r="43">
          <cell r="A43" t="str">
            <v>1.06.02.02</v>
          </cell>
        </row>
        <row r="44">
          <cell r="A44" t="str">
            <v>1.06.03.00</v>
          </cell>
        </row>
        <row r="45">
          <cell r="A45" t="str">
            <v>1.06.03.01</v>
          </cell>
        </row>
        <row r="46">
          <cell r="A46" t="str">
            <v>1.06.03.02</v>
          </cell>
        </row>
        <row r="47">
          <cell r="A47" t="str">
            <v>1.06.05.00</v>
          </cell>
        </row>
        <row r="48">
          <cell r="A48" t="str">
            <v>1.06.05.01</v>
          </cell>
        </row>
        <row r="49">
          <cell r="A49" t="str">
            <v>1.06.05.02</v>
          </cell>
        </row>
        <row r="50">
          <cell r="A50" t="str">
            <v>1.06.06.00</v>
          </cell>
        </row>
        <row r="51">
          <cell r="A51" t="str">
            <v>1.06.06.01</v>
          </cell>
        </row>
        <row r="52">
          <cell r="A52" t="str">
            <v>1.06.06.02</v>
          </cell>
        </row>
        <row r="53">
          <cell r="A53" t="str">
            <v>1.06.09.00</v>
          </cell>
        </row>
        <row r="54">
          <cell r="A54" t="str">
            <v>1.06.09.01</v>
          </cell>
        </row>
        <row r="55">
          <cell r="A55" t="str">
            <v>1.06.09.02</v>
          </cell>
        </row>
        <row r="56">
          <cell r="A56" t="str">
            <v>1.06.09.03</v>
          </cell>
        </row>
        <row r="57">
          <cell r="A57" t="str">
            <v>1.06.10.00</v>
          </cell>
        </row>
        <row r="58">
          <cell r="A58" t="str">
            <v>1.06.10.01</v>
          </cell>
        </row>
        <row r="59">
          <cell r="A59" t="str">
            <v>1.06.10.02</v>
          </cell>
        </row>
        <row r="60">
          <cell r="A60" t="str">
            <v>1.06.10.03</v>
          </cell>
        </row>
        <row r="61">
          <cell r="A61" t="str">
            <v>1.06.11.00</v>
          </cell>
        </row>
        <row r="62">
          <cell r="A62" t="str">
            <v>1.06.12.00</v>
          </cell>
        </row>
        <row r="63">
          <cell r="A63" t="str">
            <v>1.06.13.00</v>
          </cell>
        </row>
        <row r="64">
          <cell r="A64" t="str">
            <v>1.06.13.01</v>
          </cell>
        </row>
        <row r="65">
          <cell r="A65" t="str">
            <v>1.06.13.03</v>
          </cell>
        </row>
        <row r="66">
          <cell r="A66" t="str">
            <v>1.06.14.00</v>
          </cell>
        </row>
        <row r="67">
          <cell r="A67" t="str">
            <v>1.06.14.01</v>
          </cell>
        </row>
        <row r="68">
          <cell r="A68" t="str">
            <v>1.06.14.02</v>
          </cell>
        </row>
        <row r="69">
          <cell r="A69" t="str">
            <v>1.06.14.03</v>
          </cell>
        </row>
        <row r="70">
          <cell r="A70" t="str">
            <v>1.07.00.00</v>
          </cell>
        </row>
        <row r="71">
          <cell r="A71" t="str">
            <v>1.08.00.00</v>
          </cell>
        </row>
        <row r="72">
          <cell r="A72" t="str">
            <v>1.09.00.00</v>
          </cell>
        </row>
        <row r="73">
          <cell r="A73" t="str">
            <v>1.09.01.00</v>
          </cell>
        </row>
        <row r="74">
          <cell r="A74" t="str">
            <v>1.09.02.00</v>
          </cell>
        </row>
        <row r="75">
          <cell r="A75" t="str">
            <v>1.09.03.00</v>
          </cell>
        </row>
        <row r="76">
          <cell r="A76" t="str">
            <v>1.09.04.00</v>
          </cell>
        </row>
        <row r="77">
          <cell r="A77" t="str">
            <v>1.09.04.01</v>
          </cell>
        </row>
        <row r="78">
          <cell r="A78" t="str">
            <v>1.09.04.02</v>
          </cell>
        </row>
        <row r="79">
          <cell r="A79" t="str">
            <v>1.09.04.03</v>
          </cell>
        </row>
        <row r="80">
          <cell r="A80" t="str">
            <v>1.09.04.04</v>
          </cell>
        </row>
        <row r="81">
          <cell r="A81" t="str">
            <v>1.09.04.05</v>
          </cell>
        </row>
        <row r="82">
          <cell r="A82" t="str">
            <v>1.09.04.06</v>
          </cell>
        </row>
        <row r="83">
          <cell r="A83" t="str">
            <v>1.09.04.07</v>
          </cell>
        </row>
        <row r="84">
          <cell r="A84" t="str">
            <v>1.09.05.00</v>
          </cell>
        </row>
        <row r="85">
          <cell r="A85" t="str">
            <v>1.09.05.01</v>
          </cell>
        </row>
        <row r="86">
          <cell r="A86" t="str">
            <v>1.09.05.02</v>
          </cell>
        </row>
        <row r="87">
          <cell r="A87" t="str">
            <v>1.09.05.03</v>
          </cell>
        </row>
        <row r="88">
          <cell r="A88" t="str">
            <v>1.09.05.04</v>
          </cell>
        </row>
        <row r="89">
          <cell r="A89" t="str">
            <v>1.09.05.05</v>
          </cell>
        </row>
        <row r="90">
          <cell r="A90" t="str">
            <v>1.09.06.00</v>
          </cell>
        </row>
        <row r="91">
          <cell r="A91" t="str">
            <v>1.09.07.00</v>
          </cell>
        </row>
        <row r="92">
          <cell r="A92" t="str">
            <v>1.09.07.01</v>
          </cell>
        </row>
        <row r="93">
          <cell r="A93" t="str">
            <v>1.09.07.04</v>
          </cell>
        </row>
        <row r="94">
          <cell r="A94" t="str">
            <v>1.09.08.00</v>
          </cell>
        </row>
        <row r="95">
          <cell r="A95" t="str">
            <v>1.09.09.00</v>
          </cell>
        </row>
        <row r="96">
          <cell r="A96" t="str">
            <v>1.10.00.00</v>
          </cell>
        </row>
        <row r="97">
          <cell r="A97" t="str">
            <v>1.11.00.00</v>
          </cell>
        </row>
        <row r="98">
          <cell r="A98" t="str">
            <v>1.11.01.00</v>
          </cell>
        </row>
        <row r="99">
          <cell r="A99" t="str">
            <v>1.11.02.00</v>
          </cell>
        </row>
        <row r="100">
          <cell r="A100" t="str">
            <v>1.11.03.00</v>
          </cell>
        </row>
        <row r="101">
          <cell r="A101" t="str">
            <v>1.11.04.00</v>
          </cell>
        </row>
        <row r="102">
          <cell r="A102" t="str">
            <v>1.12.00.00</v>
          </cell>
        </row>
        <row r="103">
          <cell r="A103" t="str">
            <v>1.13.00.00</v>
          </cell>
        </row>
        <row r="104">
          <cell r="A104" t="str">
            <v>1.13.01.00</v>
          </cell>
        </row>
        <row r="105">
          <cell r="A105" t="str">
            <v>1.13.01.01</v>
          </cell>
        </row>
        <row r="106">
          <cell r="A106" t="str">
            <v>1.13.01.02</v>
          </cell>
        </row>
        <row r="107">
          <cell r="A107" t="str">
            <v>1.13.01.03</v>
          </cell>
        </row>
        <row r="108">
          <cell r="A108" t="str">
            <v>1.13.02.00</v>
          </cell>
        </row>
        <row r="109">
          <cell r="A109" t="str">
            <v>1.13.02.01</v>
          </cell>
        </row>
        <row r="110">
          <cell r="A110" t="str">
            <v>1.13.02.02</v>
          </cell>
        </row>
        <row r="111">
          <cell r="A111" t="str">
            <v>1.13.02.03</v>
          </cell>
        </row>
        <row r="112">
          <cell r="A112" t="str">
            <v>1.13.03.00</v>
          </cell>
        </row>
        <row r="113">
          <cell r="A113" t="str">
            <v>1.13.03.01</v>
          </cell>
        </row>
        <row r="114">
          <cell r="A114" t="str">
            <v>1.13.03.02</v>
          </cell>
        </row>
        <row r="115">
          <cell r="A115" t="str">
            <v>1.13.03.03</v>
          </cell>
        </row>
        <row r="116">
          <cell r="A116" t="str">
            <v>1.13.04.00</v>
          </cell>
        </row>
        <row r="117">
          <cell r="A117" t="str">
            <v>1.13.04.01</v>
          </cell>
        </row>
        <row r="118">
          <cell r="A118" t="str">
            <v>1.13.04.02</v>
          </cell>
        </row>
        <row r="119">
          <cell r="A119" t="str">
            <v>1.13.04.03</v>
          </cell>
        </row>
        <row r="120">
          <cell r="A120" t="str">
            <v>1.13.05.00</v>
          </cell>
        </row>
        <row r="121">
          <cell r="A121" t="str">
            <v>1.13.05.01</v>
          </cell>
        </row>
        <row r="122">
          <cell r="A122" t="str">
            <v>1.13.05.02</v>
          </cell>
        </row>
        <row r="123">
          <cell r="A123" t="str">
            <v>1.13.05.03</v>
          </cell>
        </row>
        <row r="124">
          <cell r="A124" t="str">
            <v>1.14.00.00</v>
          </cell>
        </row>
        <row r="125">
          <cell r="A125" t="str">
            <v>1.14.01.00</v>
          </cell>
        </row>
        <row r="126">
          <cell r="A126" t="str">
            <v>1.14.01.01</v>
          </cell>
        </row>
        <row r="127">
          <cell r="A127" t="str">
            <v>1.14.01.02</v>
          </cell>
        </row>
        <row r="128">
          <cell r="A128" t="str">
            <v>1.14.02.00</v>
          </cell>
        </row>
        <row r="129">
          <cell r="A129" t="str">
            <v>1.14.02.01</v>
          </cell>
        </row>
        <row r="130">
          <cell r="A130" t="str">
            <v>1.14.02.02</v>
          </cell>
        </row>
        <row r="131">
          <cell r="A131" t="str">
            <v>1.14.02.03</v>
          </cell>
        </row>
        <row r="132">
          <cell r="A132" t="str">
            <v>1.14.03.00</v>
          </cell>
        </row>
        <row r="133">
          <cell r="A133" t="str">
            <v>1.14.03.01</v>
          </cell>
        </row>
        <row r="134">
          <cell r="A134" t="str">
            <v>1.14.03.02</v>
          </cell>
        </row>
        <row r="135">
          <cell r="A135" t="str">
            <v>1.14.03.03</v>
          </cell>
        </row>
        <row r="136">
          <cell r="A136" t="str">
            <v>1.14.04.00</v>
          </cell>
        </row>
        <row r="137">
          <cell r="A137" t="str">
            <v>1.14.04.01</v>
          </cell>
        </row>
        <row r="138">
          <cell r="A138" t="str">
            <v>1.14.04.02</v>
          </cell>
        </row>
        <row r="139">
          <cell r="A139" t="str">
            <v>1.14.04.03</v>
          </cell>
        </row>
        <row r="140">
          <cell r="A140" t="str">
            <v>1.14.05.00</v>
          </cell>
        </row>
        <row r="141">
          <cell r="A141" t="str">
            <v>1.14.05.01</v>
          </cell>
        </row>
        <row r="142">
          <cell r="A142" t="str">
            <v>1.14.05.02</v>
          </cell>
        </row>
        <row r="143">
          <cell r="A143" t="str">
            <v>1.14.05.03</v>
          </cell>
        </row>
        <row r="144">
          <cell r="A144" t="str">
            <v>1.14.06.00</v>
          </cell>
        </row>
        <row r="145">
          <cell r="A145" t="str">
            <v>1.14.06.01</v>
          </cell>
        </row>
        <row r="146">
          <cell r="A146" t="str">
            <v>1.14.06.02</v>
          </cell>
        </row>
        <row r="147">
          <cell r="A147" t="str">
            <v>1.14.06.03</v>
          </cell>
        </row>
        <row r="148">
          <cell r="A148" t="str">
            <v>1.14.07.00</v>
          </cell>
        </row>
        <row r="149">
          <cell r="A149" t="str">
            <v>1.14.07.01</v>
          </cell>
        </row>
        <row r="150">
          <cell r="A150" t="str">
            <v>1.14.07.02</v>
          </cell>
        </row>
        <row r="151">
          <cell r="A151" t="str">
            <v>1.14.07.03</v>
          </cell>
        </row>
        <row r="152">
          <cell r="A152" t="str">
            <v>1.15.00.00</v>
          </cell>
        </row>
        <row r="153">
          <cell r="A153" t="str">
            <v>2.00.00.00</v>
          </cell>
        </row>
        <row r="154">
          <cell r="A154" t="str">
            <v>2.01.00.00</v>
          </cell>
        </row>
        <row r="155">
          <cell r="A155" t="str">
            <v>2.01.01.00</v>
          </cell>
        </row>
        <row r="156">
          <cell r="A156" t="str">
            <v>2.01.02.00</v>
          </cell>
        </row>
        <row r="157">
          <cell r="A157" t="str">
            <v>2.01.03.00</v>
          </cell>
        </row>
        <row r="158">
          <cell r="A158" t="str">
            <v>2.01.04.00</v>
          </cell>
        </row>
        <row r="159">
          <cell r="A159" t="str">
            <v>2.01.05.00</v>
          </cell>
        </row>
        <row r="160">
          <cell r="A160" t="str">
            <v>2.01.06.00</v>
          </cell>
        </row>
        <row r="161">
          <cell r="A161" t="str">
            <v>2.02.00.00</v>
          </cell>
        </row>
        <row r="162">
          <cell r="A162" t="str">
            <v>2.02.01.00</v>
          </cell>
        </row>
        <row r="163">
          <cell r="A163" t="str">
            <v>2.02.02.00</v>
          </cell>
        </row>
        <row r="164">
          <cell r="A164" t="str">
            <v>2.02.03.00</v>
          </cell>
        </row>
        <row r="165">
          <cell r="A165" t="str">
            <v>2.02.04.00</v>
          </cell>
        </row>
        <row r="166">
          <cell r="A166" t="str">
            <v>2.02.05.00</v>
          </cell>
        </row>
        <row r="167">
          <cell r="A167" t="str">
            <v>2.02.06.00</v>
          </cell>
        </row>
        <row r="168">
          <cell r="A168" t="str">
            <v>2.03.00.00</v>
          </cell>
        </row>
        <row r="169">
          <cell r="A169" t="str">
            <v>2.03.01.00</v>
          </cell>
        </row>
        <row r="170">
          <cell r="A170" t="str">
            <v>2.03.02.00</v>
          </cell>
        </row>
        <row r="171">
          <cell r="A171" t="str">
            <v>2.03.03.00</v>
          </cell>
        </row>
        <row r="172">
          <cell r="A172" t="str">
            <v>2.04.00.00</v>
          </cell>
        </row>
        <row r="173">
          <cell r="A173" t="str">
            <v>2.04.01.00</v>
          </cell>
        </row>
        <row r="174">
          <cell r="A174" t="str">
            <v>2.04.02.00</v>
          </cell>
        </row>
        <row r="175">
          <cell r="A175" t="str">
            <v>2.04.03.00</v>
          </cell>
        </row>
        <row r="176">
          <cell r="A176" t="str">
            <v>2.04.04.00</v>
          </cell>
        </row>
        <row r="177">
          <cell r="A177" t="str">
            <v>2.05.00.00</v>
          </cell>
        </row>
        <row r="178">
          <cell r="A178" t="str">
            <v>2.06.00.00</v>
          </cell>
        </row>
        <row r="179">
          <cell r="A179" t="str">
            <v>2.07.00.00</v>
          </cell>
        </row>
        <row r="180">
          <cell r="A180" t="str">
            <v>2.08.00.00</v>
          </cell>
        </row>
        <row r="181">
          <cell r="A181" t="str">
            <v>2.08.01.00</v>
          </cell>
        </row>
        <row r="182">
          <cell r="A182" t="str">
            <v>2.08.02.00</v>
          </cell>
        </row>
        <row r="183">
          <cell r="A183" t="str">
            <v>2.08.03.00</v>
          </cell>
        </row>
        <row r="184">
          <cell r="A184" t="str">
            <v>2.08.04.00</v>
          </cell>
        </row>
        <row r="185">
          <cell r="A185" t="str">
            <v>2.08.05.00</v>
          </cell>
        </row>
        <row r="186">
          <cell r="A186" t="str">
            <v>2.08.06.00</v>
          </cell>
        </row>
        <row r="187">
          <cell r="A187" t="str">
            <v>2.08.07.00</v>
          </cell>
        </row>
        <row r="188">
          <cell r="A188" t="str">
            <v>2.08.08.00</v>
          </cell>
        </row>
        <row r="189">
          <cell r="A189" t="str">
            <v>2.08.09.00</v>
          </cell>
        </row>
        <row r="190">
          <cell r="A190" t="str">
            <v>2.08.10.00</v>
          </cell>
        </row>
        <row r="191">
          <cell r="A191" t="str">
            <v>2.08.11.00</v>
          </cell>
        </row>
        <row r="192">
          <cell r="A192" t="str">
            <v>2.08.12.00</v>
          </cell>
        </row>
        <row r="193">
          <cell r="A193" t="str">
            <v>2.09.00.00</v>
          </cell>
        </row>
        <row r="194">
          <cell r="A194" t="str">
            <v>2.10.00.00</v>
          </cell>
        </row>
        <row r="195">
          <cell r="A195" t="str">
            <v>2.10.01.00</v>
          </cell>
        </row>
        <row r="196">
          <cell r="A196" t="str">
            <v>2.10.02.00</v>
          </cell>
        </row>
        <row r="197">
          <cell r="A197" t="str">
            <v>2.10.03.00</v>
          </cell>
        </row>
        <row r="198">
          <cell r="A198" t="str">
            <v>2.10.04.00</v>
          </cell>
        </row>
        <row r="199">
          <cell r="A199" t="str">
            <v>2.10.05.00</v>
          </cell>
        </row>
        <row r="200">
          <cell r="A200" t="str">
            <v>2.10.06.00</v>
          </cell>
        </row>
        <row r="201">
          <cell r="A201" t="str">
            <v>3.00.00.00</v>
          </cell>
        </row>
        <row r="202">
          <cell r="A202" t="str">
            <v>3.01.00.00</v>
          </cell>
        </row>
        <row r="203">
          <cell r="A203" t="str">
            <v>3.02.00.00</v>
          </cell>
        </row>
        <row r="204">
          <cell r="A204" t="str">
            <v>3.03.00.00</v>
          </cell>
        </row>
        <row r="205">
          <cell r="A205" t="str">
            <v>3.03.01.00</v>
          </cell>
        </row>
        <row r="206">
          <cell r="A206" t="str">
            <v>3.03.01.01</v>
          </cell>
        </row>
        <row r="207">
          <cell r="A207" t="str">
            <v>3.03.01.02</v>
          </cell>
        </row>
        <row r="208">
          <cell r="A208" t="str">
            <v>3.03.02.00</v>
          </cell>
        </row>
        <row r="209">
          <cell r="A209" t="str">
            <v>3.03.02.01</v>
          </cell>
        </row>
        <row r="210">
          <cell r="A210" t="str">
            <v>3.03.02.02</v>
          </cell>
        </row>
        <row r="211">
          <cell r="A211" t="str">
            <v>3.03.02.03</v>
          </cell>
        </row>
        <row r="212">
          <cell r="A212" t="str">
            <v>3.03.02.04</v>
          </cell>
        </row>
        <row r="213">
          <cell r="A213" t="str">
            <v>3.03.02.05</v>
          </cell>
        </row>
        <row r="214">
          <cell r="A214" t="str">
            <v>3.03.02.06</v>
          </cell>
        </row>
        <row r="215">
          <cell r="A215" t="str">
            <v>3.03.02.07</v>
          </cell>
        </row>
        <row r="216">
          <cell r="A216" t="str">
            <v>3.04.00.00</v>
          </cell>
        </row>
        <row r="217">
          <cell r="A217" t="str">
            <v>3.04.01.00</v>
          </cell>
        </row>
        <row r="218">
          <cell r="A218" t="str">
            <v>3.04.02.00</v>
          </cell>
        </row>
        <row r="219">
          <cell r="A219" t="str">
            <v>3.05.00.00</v>
          </cell>
        </row>
        <row r="220">
          <cell r="A220" t="str">
            <v>4.00.00.00</v>
          </cell>
        </row>
        <row r="221">
          <cell r="A221" t="str">
            <v>5.01.00.00</v>
          </cell>
        </row>
        <row r="222">
          <cell r="A222" t="str">
            <v>5.01.01.00</v>
          </cell>
        </row>
        <row r="223">
          <cell r="A223" t="str">
            <v>5.01.01.01</v>
          </cell>
        </row>
        <row r="224">
          <cell r="A224" t="str">
            <v>5.01.01.02</v>
          </cell>
        </row>
        <row r="225">
          <cell r="A225" t="str">
            <v>5.01.01.03</v>
          </cell>
        </row>
        <row r="226">
          <cell r="A226" t="str">
            <v>5.01.01.04</v>
          </cell>
        </row>
        <row r="227">
          <cell r="A227" t="str">
            <v>5.01.01.05</v>
          </cell>
        </row>
        <row r="228">
          <cell r="A228" t="str">
            <v>5.01.01.06</v>
          </cell>
        </row>
        <row r="229">
          <cell r="A229" t="str">
            <v>5.01.01.07</v>
          </cell>
        </row>
        <row r="230">
          <cell r="A230" t="str">
            <v>5.01.01.08</v>
          </cell>
        </row>
        <row r="231">
          <cell r="A231" t="str">
            <v>5.01.01.09</v>
          </cell>
        </row>
        <row r="232">
          <cell r="A232" t="str">
            <v>5.01.01.10</v>
          </cell>
        </row>
        <row r="233">
          <cell r="A233" t="str">
            <v>5.01.01.11</v>
          </cell>
        </row>
        <row r="234">
          <cell r="A234" t="str">
            <v>5.01.01.12</v>
          </cell>
        </row>
        <row r="235">
          <cell r="A235" t="str">
            <v>5.01.01.13</v>
          </cell>
        </row>
        <row r="236">
          <cell r="A236" t="str">
            <v>5.01.01.14</v>
          </cell>
        </row>
        <row r="237">
          <cell r="A237" t="str">
            <v>5.01.02.00</v>
          </cell>
        </row>
        <row r="238">
          <cell r="A238" t="str">
            <v>5.01.02.01</v>
          </cell>
        </row>
        <row r="239">
          <cell r="A239" t="str">
            <v>5.01.02.02</v>
          </cell>
        </row>
        <row r="240">
          <cell r="A240" t="str">
            <v>5.01.02.03</v>
          </cell>
        </row>
        <row r="241">
          <cell r="A241" t="str">
            <v>5.01.02.04</v>
          </cell>
        </row>
        <row r="242">
          <cell r="A242" t="str">
            <v>5.01.02.05</v>
          </cell>
        </row>
        <row r="243">
          <cell r="A243" t="str">
            <v>5.01.02.06</v>
          </cell>
        </row>
        <row r="244">
          <cell r="A244" t="str">
            <v>5.02.00.00</v>
          </cell>
        </row>
        <row r="245">
          <cell r="A245" t="str">
            <v>5.02.01.00</v>
          </cell>
        </row>
        <row r="246">
          <cell r="A246" t="str">
            <v>5.02.01.01</v>
          </cell>
        </row>
        <row r="247">
          <cell r="A247" t="str">
            <v>5.02.01.02</v>
          </cell>
        </row>
        <row r="248">
          <cell r="A248" t="str">
            <v>5.02.01.03</v>
          </cell>
        </row>
        <row r="249">
          <cell r="A249" t="str">
            <v>5.02.01.04</v>
          </cell>
        </row>
        <row r="250">
          <cell r="A250" t="str">
            <v>5.02.01.05</v>
          </cell>
        </row>
        <row r="251">
          <cell r="A251" t="str">
            <v>5.02.01.06</v>
          </cell>
        </row>
        <row r="252">
          <cell r="A252" t="str">
            <v>5.02.02.00</v>
          </cell>
        </row>
        <row r="253">
          <cell r="A253" t="str">
            <v>5.02.02.01</v>
          </cell>
        </row>
        <row r="254">
          <cell r="A254" t="str">
            <v>5.02.02.02</v>
          </cell>
        </row>
        <row r="255">
          <cell r="A255" t="str">
            <v>5.02.02.03</v>
          </cell>
        </row>
        <row r="256">
          <cell r="A256" t="str">
            <v>5.02.02.04</v>
          </cell>
        </row>
        <row r="257">
          <cell r="A257" t="str">
            <v>5.02.02.05</v>
          </cell>
        </row>
        <row r="258">
          <cell r="A258" t="str">
            <v>5.02.02.06</v>
          </cell>
        </row>
        <row r="259">
          <cell r="A259" t="str">
            <v>5.03.00.00</v>
          </cell>
        </row>
        <row r="260">
          <cell r="A260" t="str">
            <v>5.03.01.00</v>
          </cell>
        </row>
        <row r="261">
          <cell r="A261" t="str">
            <v>5.03.01.01</v>
          </cell>
        </row>
        <row r="262">
          <cell r="A262" t="str">
            <v>5.03.01.02</v>
          </cell>
        </row>
        <row r="263">
          <cell r="A263" t="str">
            <v>5.03.01.03</v>
          </cell>
        </row>
        <row r="264">
          <cell r="A264" t="str">
            <v>5.03.01.04</v>
          </cell>
        </row>
        <row r="265">
          <cell r="A265" t="str">
            <v>5.03.01.05</v>
          </cell>
        </row>
        <row r="266">
          <cell r="A266" t="str">
            <v>5.03.02.00</v>
          </cell>
        </row>
        <row r="267">
          <cell r="A267" t="str">
            <v>5.03.02.01</v>
          </cell>
        </row>
        <row r="268">
          <cell r="A268" t="str">
            <v>5.03.02.02</v>
          </cell>
        </row>
        <row r="269">
          <cell r="A269" t="str">
            <v>5.03.02.03</v>
          </cell>
        </row>
        <row r="270">
          <cell r="A270" t="str">
            <v>5.03.03.00</v>
          </cell>
        </row>
        <row r="271">
          <cell r="A271" t="str">
            <v>5.03.03.01</v>
          </cell>
        </row>
        <row r="272">
          <cell r="A272" t="str">
            <v>5.03.03.02</v>
          </cell>
        </row>
        <row r="273">
          <cell r="A273" t="str">
            <v>5.03.03.03</v>
          </cell>
        </row>
        <row r="274">
          <cell r="A274" t="str">
            <v>5.03.03.04</v>
          </cell>
        </row>
        <row r="275">
          <cell r="A275" t="str">
            <v>5.03.04.00</v>
          </cell>
        </row>
        <row r="276">
          <cell r="A276" t="str">
            <v>5.03.05.00</v>
          </cell>
        </row>
        <row r="277">
          <cell r="A277" t="str">
            <v>5.04.00.00</v>
          </cell>
        </row>
        <row r="278">
          <cell r="A278" t="str">
            <v>5.04.01.00</v>
          </cell>
        </row>
        <row r="279">
          <cell r="A279" t="str">
            <v>5.04.02.00</v>
          </cell>
        </row>
        <row r="280">
          <cell r="A280" t="str">
            <v>5.04.03.00</v>
          </cell>
        </row>
        <row r="281">
          <cell r="A281" t="str">
            <v>5.04.04.00</v>
          </cell>
        </row>
        <row r="282">
          <cell r="A282" t="str">
            <v>5.04.05.00</v>
          </cell>
        </row>
        <row r="283">
          <cell r="A283" t="str">
            <v>5.04.06.00</v>
          </cell>
        </row>
        <row r="284">
          <cell r="A284" t="str">
            <v>5.04.07.00</v>
          </cell>
        </row>
        <row r="285">
          <cell r="A285" t="str">
            <v>5.04.08.00</v>
          </cell>
        </row>
        <row r="286">
          <cell r="A286" t="str">
            <v>5.04.09.00</v>
          </cell>
        </row>
        <row r="287">
          <cell r="A287" t="str">
            <v>5.04.10.00</v>
          </cell>
        </row>
        <row r="288">
          <cell r="A288" t="str">
            <v>5.04.11.00</v>
          </cell>
        </row>
        <row r="289">
          <cell r="A289" t="str">
            <v>5.05.00.00</v>
          </cell>
        </row>
        <row r="290">
          <cell r="A290" t="str">
            <v>5.05.01.00</v>
          </cell>
        </row>
        <row r="291">
          <cell r="A291" t="str">
            <v>5.05.01.01</v>
          </cell>
        </row>
        <row r="292">
          <cell r="A292" t="str">
            <v>5.05.01.02</v>
          </cell>
        </row>
        <row r="293">
          <cell r="A293" t="str">
            <v>5.05.02.00</v>
          </cell>
        </row>
        <row r="294">
          <cell r="A294" t="str">
            <v>5.05.02.01</v>
          </cell>
        </row>
        <row r="295">
          <cell r="A295" t="str">
            <v>5.05.02.02</v>
          </cell>
        </row>
        <row r="296">
          <cell r="A296" t="str">
            <v>5.05.03.00</v>
          </cell>
        </row>
        <row r="297">
          <cell r="A297" t="str">
            <v>5.05.03.01</v>
          </cell>
        </row>
        <row r="298">
          <cell r="A298" t="str">
            <v>5.05.03.02</v>
          </cell>
        </row>
        <row r="299">
          <cell r="A299" t="str">
            <v>5.05.03.03</v>
          </cell>
        </row>
        <row r="300">
          <cell r="A300" t="str">
            <v>5.05.03.04</v>
          </cell>
        </row>
        <row r="301">
          <cell r="A301" t="str">
            <v>5.05.03.05</v>
          </cell>
        </row>
        <row r="302">
          <cell r="A302" t="str">
            <v>5.05.03.06</v>
          </cell>
        </row>
        <row r="303">
          <cell r="A303" t="str">
            <v>5.05.04.00</v>
          </cell>
        </row>
        <row r="304">
          <cell r="A304" t="str">
            <v>5.06.00.00</v>
          </cell>
        </row>
        <row r="305">
          <cell r="A305" t="str">
            <v>5.06.01.00</v>
          </cell>
        </row>
        <row r="306">
          <cell r="A306" t="str">
            <v>5.06.01.01</v>
          </cell>
        </row>
        <row r="307">
          <cell r="A307" t="str">
            <v>5.06.01.02</v>
          </cell>
        </row>
        <row r="308">
          <cell r="A308" t="str">
            <v>5.06.01.03</v>
          </cell>
        </row>
        <row r="309">
          <cell r="A309" t="str">
            <v>5.06.01.04</v>
          </cell>
        </row>
        <row r="310">
          <cell r="A310" t="str">
            <v>5.06.02.00</v>
          </cell>
        </row>
        <row r="311">
          <cell r="A311" t="str">
            <v>5.06.02.01</v>
          </cell>
        </row>
        <row r="312">
          <cell r="A312" t="str">
            <v>5.06.02.02</v>
          </cell>
        </row>
        <row r="313">
          <cell r="A313" t="str">
            <v>5.06.02.03</v>
          </cell>
        </row>
        <row r="314">
          <cell r="A314" t="str">
            <v>5.06.02.04</v>
          </cell>
        </row>
        <row r="315">
          <cell r="A315" t="str">
            <v>5.06.02.05</v>
          </cell>
        </row>
        <row r="316">
          <cell r="A316" t="str">
            <v>5.06.02.06</v>
          </cell>
        </row>
        <row r="317">
          <cell r="A317" t="str">
            <v>5.06.02.07</v>
          </cell>
        </row>
        <row r="318">
          <cell r="A318" t="str">
            <v>5.06.03.00</v>
          </cell>
        </row>
        <row r="319">
          <cell r="A319" t="str">
            <v>5.06.03.01</v>
          </cell>
        </row>
        <row r="320">
          <cell r="A320" t="str">
            <v>5.06.03.02</v>
          </cell>
        </row>
        <row r="321">
          <cell r="A321" t="str">
            <v>5.06.03.03</v>
          </cell>
        </row>
        <row r="322">
          <cell r="A322" t="str">
            <v>5.06.03.04</v>
          </cell>
        </row>
        <row r="323">
          <cell r="A323" t="str">
            <v>5.06.04.00</v>
          </cell>
        </row>
        <row r="324">
          <cell r="A324" t="str">
            <v>5.06.04.01</v>
          </cell>
        </row>
        <row r="325">
          <cell r="A325" t="str">
            <v>5.06.04.02</v>
          </cell>
        </row>
        <row r="326">
          <cell r="A326" t="str">
            <v>5.06.04.03</v>
          </cell>
        </row>
        <row r="327">
          <cell r="A327" t="str">
            <v>5.06.04.04</v>
          </cell>
        </row>
        <row r="328">
          <cell r="A328" t="str">
            <v>5.06.04.05</v>
          </cell>
        </row>
        <row r="329">
          <cell r="A329" t="str">
            <v>5.06.04.06</v>
          </cell>
        </row>
        <row r="330">
          <cell r="A330" t="str">
            <v>5.06.04.07</v>
          </cell>
        </row>
        <row r="331">
          <cell r="A331" t="str">
            <v>5.06.04.08</v>
          </cell>
        </row>
        <row r="332">
          <cell r="A332" t="str">
            <v>5.06.04.09</v>
          </cell>
        </row>
        <row r="333">
          <cell r="A333" t="str">
            <v>5.06.04.10</v>
          </cell>
        </row>
        <row r="334">
          <cell r="A334" t="str">
            <v>5.06.05.00</v>
          </cell>
        </row>
        <row r="335">
          <cell r="A335" t="str">
            <v>5.06.05.01</v>
          </cell>
        </row>
        <row r="336">
          <cell r="A336" t="str">
            <v>5.06.05.02</v>
          </cell>
        </row>
        <row r="337">
          <cell r="A337" t="str">
            <v>5.06.06.00</v>
          </cell>
        </row>
        <row r="338">
          <cell r="A338" t="str">
            <v>5.06.06.01</v>
          </cell>
        </row>
        <row r="339">
          <cell r="A339" t="str">
            <v>5.06.06.02</v>
          </cell>
        </row>
        <row r="340">
          <cell r="A340" t="str">
            <v>5.06.07.00</v>
          </cell>
        </row>
        <row r="341">
          <cell r="A341" t="str">
            <v>5.06.07.01</v>
          </cell>
        </row>
        <row r="342">
          <cell r="A342" t="str">
            <v>5.06.07.02</v>
          </cell>
        </row>
        <row r="343">
          <cell r="A343" t="str">
            <v>5.07.00.00</v>
          </cell>
        </row>
        <row r="344">
          <cell r="A344" t="str">
            <v>5.07.01.00</v>
          </cell>
        </row>
        <row r="345">
          <cell r="A345" t="str">
            <v>5.07.01.01</v>
          </cell>
        </row>
        <row r="346">
          <cell r="A346" t="str">
            <v>5.07.01.02</v>
          </cell>
        </row>
        <row r="347">
          <cell r="A347" t="str">
            <v>5.07.01.03</v>
          </cell>
        </row>
        <row r="348">
          <cell r="A348" t="str">
            <v>5.07.01.04</v>
          </cell>
        </row>
        <row r="349">
          <cell r="A349" t="str">
            <v>5.07.01.05</v>
          </cell>
        </row>
        <row r="350">
          <cell r="A350" t="str">
            <v>5.07.01.06</v>
          </cell>
        </row>
        <row r="351">
          <cell r="A351" t="str">
            <v>5.07.01.07</v>
          </cell>
        </row>
        <row r="352">
          <cell r="A352" t="str">
            <v>5.07.02.00</v>
          </cell>
        </row>
        <row r="353">
          <cell r="A353" t="str">
            <v>5.07.02.01</v>
          </cell>
        </row>
        <row r="354">
          <cell r="A354" t="str">
            <v>5.07.02.02</v>
          </cell>
        </row>
        <row r="355">
          <cell r="A355" t="str">
            <v>5.07.02.03</v>
          </cell>
        </row>
        <row r="356">
          <cell r="A356" t="str">
            <v>5.07.03.00</v>
          </cell>
        </row>
        <row r="357">
          <cell r="A357" t="str">
            <v>5.07.03.01</v>
          </cell>
        </row>
        <row r="358">
          <cell r="A358" t="str">
            <v>5.07.03.02</v>
          </cell>
        </row>
        <row r="359">
          <cell r="A359" t="str">
            <v>5.07.03.03</v>
          </cell>
        </row>
        <row r="360">
          <cell r="A360" t="str">
            <v>5.07.03.04</v>
          </cell>
        </row>
        <row r="361">
          <cell r="A361" t="str">
            <v>5.07.04.00</v>
          </cell>
        </row>
        <row r="362">
          <cell r="A362" t="str">
            <v>5.07.04.01</v>
          </cell>
        </row>
        <row r="363">
          <cell r="A363" t="str">
            <v>5.07.04.02</v>
          </cell>
        </row>
        <row r="364">
          <cell r="A364" t="str">
            <v>5.08.00.00</v>
          </cell>
        </row>
        <row r="365">
          <cell r="A365" t="str">
            <v>5.08.01.00</v>
          </cell>
        </row>
        <row r="366">
          <cell r="A366" t="str">
            <v>5.08.01.01</v>
          </cell>
        </row>
        <row r="367">
          <cell r="A367" t="str">
            <v>5.08.01.02</v>
          </cell>
        </row>
        <row r="368">
          <cell r="A368" t="str">
            <v>5.08.01.03</v>
          </cell>
        </row>
        <row r="369">
          <cell r="A369" t="str">
            <v>5.08.01.04</v>
          </cell>
        </row>
        <row r="370">
          <cell r="A370" t="str">
            <v>5.08.01.05</v>
          </cell>
        </row>
        <row r="371">
          <cell r="A371" t="str">
            <v>5.08.01.06</v>
          </cell>
        </row>
        <row r="372">
          <cell r="A372" t="str">
            <v>5.08.01.07</v>
          </cell>
        </row>
        <row r="373">
          <cell r="A373" t="str">
            <v>5.08.01.08</v>
          </cell>
        </row>
        <row r="374">
          <cell r="A374" t="str">
            <v>5.08.01.09</v>
          </cell>
        </row>
        <row r="375">
          <cell r="A375" t="str">
            <v>5.08.01.10</v>
          </cell>
        </row>
        <row r="376">
          <cell r="A376" t="str">
            <v>5.08.01.11</v>
          </cell>
        </row>
        <row r="377">
          <cell r="A377" t="str">
            <v>5.08.01.12</v>
          </cell>
        </row>
        <row r="378">
          <cell r="A378" t="str">
            <v>5.08.02.00</v>
          </cell>
        </row>
        <row r="379">
          <cell r="A379" t="str">
            <v>5.08.02.01</v>
          </cell>
        </row>
        <row r="380">
          <cell r="A380" t="str">
            <v>5.08.02.02</v>
          </cell>
        </row>
        <row r="381">
          <cell r="A381" t="str">
            <v>5.08.02.03</v>
          </cell>
        </row>
        <row r="382">
          <cell r="A382" t="str">
            <v>5.08.02.04</v>
          </cell>
        </row>
        <row r="383">
          <cell r="A383" t="str">
            <v>5.08.02.05</v>
          </cell>
        </row>
        <row r="384">
          <cell r="A384" t="str">
            <v>5.08.02.06</v>
          </cell>
        </row>
        <row r="385">
          <cell r="A385" t="str">
            <v>5.08.02.07</v>
          </cell>
        </row>
        <row r="386">
          <cell r="A386" t="str">
            <v>5.08.02.08</v>
          </cell>
        </row>
        <row r="387">
          <cell r="A387" t="str">
            <v>5.08.02.09</v>
          </cell>
        </row>
        <row r="388">
          <cell r="A388" t="str">
            <v>5.09.00.00</v>
          </cell>
        </row>
        <row r="389">
          <cell r="A389" t="str">
            <v>5.09.01.00</v>
          </cell>
        </row>
        <row r="390">
          <cell r="A390" t="str">
            <v>5.09.02.00</v>
          </cell>
        </row>
        <row r="391">
          <cell r="A391" t="str">
            <v>5.09.03.00</v>
          </cell>
        </row>
        <row r="392">
          <cell r="A392" t="str">
            <v>5.09.04.00</v>
          </cell>
        </row>
        <row r="393">
          <cell r="A393" t="str">
            <v>6.01.00.00</v>
          </cell>
        </row>
        <row r="394">
          <cell r="A394" t="str">
            <v>6.02.00.00</v>
          </cell>
        </row>
        <row r="395">
          <cell r="A395" t="str">
            <v>6.02.01.00</v>
          </cell>
        </row>
        <row r="396">
          <cell r="A396" t="str">
            <v>6.02.02.00</v>
          </cell>
        </row>
        <row r="397">
          <cell r="A397" t="str">
            <v>6.03.00.00</v>
          </cell>
        </row>
        <row r="398">
          <cell r="A398" t="str">
            <v>6.04.00.00</v>
          </cell>
        </row>
        <row r="399">
          <cell r="A399" t="str">
            <v>6.05.00.00</v>
          </cell>
        </row>
        <row r="400">
          <cell r="A400" t="str">
            <v>6.06.00.00</v>
          </cell>
        </row>
        <row r="401">
          <cell r="A401" t="str">
            <v>9.01.01.01</v>
          </cell>
        </row>
        <row r="402">
          <cell r="A402" t="str">
            <v>9.01.01.02</v>
          </cell>
        </row>
        <row r="403">
          <cell r="A403" t="str">
            <v>9.01.01.03</v>
          </cell>
        </row>
        <row r="404">
          <cell r="A404" t="str">
            <v>9.01.01.04</v>
          </cell>
        </row>
        <row r="405">
          <cell r="A405" t="str">
            <v>9.01.01.05</v>
          </cell>
        </row>
        <row r="406">
          <cell r="A406" t="str">
            <v>9.01.01.06</v>
          </cell>
        </row>
        <row r="407">
          <cell r="A407" t="str">
            <v>9.01.01.07</v>
          </cell>
        </row>
        <row r="408">
          <cell r="A408" t="str">
            <v>9.01.01.08</v>
          </cell>
        </row>
        <row r="409">
          <cell r="A409" t="str">
            <v>9.01.01.13</v>
          </cell>
        </row>
        <row r="410">
          <cell r="A410" t="str">
            <v>9.01.01.14</v>
          </cell>
        </row>
        <row r="411">
          <cell r="A411" t="str">
            <v>9.01.01.15</v>
          </cell>
        </row>
        <row r="412">
          <cell r="A412" t="str">
            <v>9.01.01.16</v>
          </cell>
        </row>
        <row r="413">
          <cell r="A413" t="str">
            <v>9.01.01.17</v>
          </cell>
        </row>
        <row r="414">
          <cell r="A414" t="str">
            <v>9.01.01.18</v>
          </cell>
        </row>
        <row r="415">
          <cell r="A415" t="str">
            <v>9.01.01.19</v>
          </cell>
        </row>
        <row r="416">
          <cell r="A416" t="str">
            <v>9.01.01.20</v>
          </cell>
        </row>
        <row r="417">
          <cell r="A417" t="str">
            <v>9.01.01.21</v>
          </cell>
        </row>
        <row r="418">
          <cell r="A418" t="str">
            <v>9.01.01.22</v>
          </cell>
        </row>
        <row r="419">
          <cell r="A419" t="str">
            <v>9.01.01.23</v>
          </cell>
        </row>
        <row r="420">
          <cell r="A420" t="str">
            <v>9.01.01.24</v>
          </cell>
        </row>
        <row r="421">
          <cell r="A421" t="str">
            <v>9.02.01.01</v>
          </cell>
        </row>
        <row r="422">
          <cell r="A422" t="str">
            <v>9.02.01.02</v>
          </cell>
        </row>
        <row r="423">
          <cell r="A423" t="str">
            <v>9.02.01.03</v>
          </cell>
        </row>
        <row r="424">
          <cell r="A424" t="str">
            <v>9.02.01.04</v>
          </cell>
        </row>
        <row r="425">
          <cell r="A425" t="str">
            <v>9.02.01.05</v>
          </cell>
        </row>
        <row r="426">
          <cell r="A426" t="str">
            <v>9.02.01.06</v>
          </cell>
        </row>
        <row r="427">
          <cell r="A427" t="str">
            <v>9.02.01.07</v>
          </cell>
        </row>
        <row r="428">
          <cell r="A428" t="str">
            <v>9.02.01.08</v>
          </cell>
        </row>
        <row r="429">
          <cell r="A429" t="str">
            <v>9.02.01.09</v>
          </cell>
        </row>
        <row r="430">
          <cell r="A430" t="str">
            <v>9.03.01.01</v>
          </cell>
        </row>
        <row r="431">
          <cell r="A431" t="str">
            <v>9.03.01.02</v>
          </cell>
        </row>
        <row r="432">
          <cell r="A432" t="str">
            <v>9.03.01.03</v>
          </cell>
        </row>
        <row r="433">
          <cell r="A433" t="str">
            <v>9.03.01.04</v>
          </cell>
        </row>
        <row r="434">
          <cell r="A434" t="str">
            <v>9.03.01.05</v>
          </cell>
        </row>
        <row r="435">
          <cell r="A435" t="str">
            <v>9.03.01.06</v>
          </cell>
        </row>
        <row r="436">
          <cell r="A436" t="str">
            <v>9.03.01.07</v>
          </cell>
        </row>
        <row r="437">
          <cell r="A437" t="str">
            <v>9.03.02.01</v>
          </cell>
        </row>
        <row r="438">
          <cell r="A438" t="str">
            <v>9.03.02.02</v>
          </cell>
        </row>
        <row r="439">
          <cell r="A439" t="str">
            <v>9.03.02.03</v>
          </cell>
        </row>
        <row r="440">
          <cell r="A440" t="str">
            <v>9.03.02.04</v>
          </cell>
        </row>
        <row r="441">
          <cell r="A441" t="str">
            <v>8.01.01.10</v>
          </cell>
        </row>
        <row r="442">
          <cell r="A442" t="str">
            <v>8.01.01.20</v>
          </cell>
        </row>
        <row r="443">
          <cell r="A443" t="str">
            <v>8.01.01.30</v>
          </cell>
        </row>
        <row r="444">
          <cell r="A444" t="str">
            <v>8.01.01.40</v>
          </cell>
        </row>
      </sheetData>
      <sheetData sheetId="61"/>
      <sheetData sheetId="62"/>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eur-lex.europa.eu/LexUriServ/LexUriServ.do?uri=OJ:L:2013:355:0060:0088:CS: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eur-lex.europa.eu/LexUriServ/LexUriServ.do?uri=OJ:L:2013:355:0060:0088:CS:PDF"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xUriServ/LexUriServ.do?uri=OJ:L:2013:355:0060:0088:CS:PDF"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2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eur-lex.europa.eu/legal-content/EN/TXT/?qid=1456840919506&amp;uri=CELEX:32014R0527" TargetMode="External"/></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32.bin"/><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comments" Target="../comments8.xml"/></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xml"/><Relationship Id="rId1" Type="http://schemas.openxmlformats.org/officeDocument/2006/relationships/printerSettings" Target="../printerSettings/printerSettings36.bin"/><Relationship Id="rId4" Type="http://schemas.openxmlformats.org/officeDocument/2006/relationships/comments" Target="../comments9.xml"/></Relationships>
</file>

<file path=xl/worksheets/_rels/sheet4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2.bin"/><Relationship Id="rId1" Type="http://schemas.openxmlformats.org/officeDocument/2006/relationships/hyperlink" Target="http://eur-lex.europa.eu/legal-content/CS/TXT/PDF/?uri=uriserv:OJ.L_.2015.244.01.0001.01.CES"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 Id="rId4" Type="http://schemas.openxmlformats.org/officeDocument/2006/relationships/comments" Target="../comments2.xml"/></Relationships>
</file>

<file path=xl/worksheets/_rels/sheet50.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4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400"/>
  <sheetViews>
    <sheetView showGridLines="0" zoomScale="85" zoomScaleNormal="85" zoomScaleSheetLayoutView="100" workbookViewId="0">
      <selection activeCell="B73" sqref="B73:E73"/>
    </sheetView>
  </sheetViews>
  <sheetFormatPr defaultRowHeight="15" x14ac:dyDescent="0.25"/>
  <cols>
    <col min="1" max="1" width="41.7109375" customWidth="1"/>
    <col min="2" max="2" width="34.42578125" customWidth="1"/>
    <col min="3" max="3" width="93.140625" customWidth="1"/>
    <col min="4" max="4" width="13.140625" customWidth="1"/>
  </cols>
  <sheetData>
    <row r="1" spans="1:13" x14ac:dyDescent="0.25">
      <c r="A1" s="1221" t="s">
        <v>657</v>
      </c>
      <c r="B1" s="1222"/>
      <c r="C1" s="1222"/>
      <c r="D1" s="552"/>
      <c r="E1" s="155"/>
    </row>
    <row r="2" spans="1:13" x14ac:dyDescent="0.25">
      <c r="A2" s="1223" t="s">
        <v>218</v>
      </c>
      <c r="B2" s="1224"/>
      <c r="C2" s="1224"/>
      <c r="D2" s="553"/>
      <c r="E2" s="155"/>
    </row>
    <row r="3" spans="1:13" ht="15.75" thickBot="1" x14ac:dyDescent="0.3">
      <c r="A3" s="1225"/>
      <c r="B3" s="1226"/>
      <c r="C3" s="1226"/>
      <c r="D3" s="1227"/>
    </row>
    <row r="4" spans="1:13" ht="15" customHeight="1" x14ac:dyDescent="0.25">
      <c r="A4" s="1228" t="s">
        <v>164</v>
      </c>
      <c r="B4" s="1229"/>
      <c r="C4" s="1230"/>
      <c r="D4" s="1234" t="s">
        <v>886</v>
      </c>
    </row>
    <row r="5" spans="1:13" ht="15.75" thickBot="1" x14ac:dyDescent="0.3">
      <c r="A5" s="1231"/>
      <c r="B5" s="1232"/>
      <c r="C5" s="1233"/>
      <c r="D5" s="1235"/>
    </row>
    <row r="6" spans="1:13" ht="15.75" thickBot="1" x14ac:dyDescent="0.3">
      <c r="A6" s="516" t="s">
        <v>1019</v>
      </c>
      <c r="B6" s="1001" t="e">
        <f>#REF!</f>
        <v>#REF!</v>
      </c>
      <c r="C6" s="431"/>
      <c r="D6" s="433"/>
    </row>
    <row r="7" spans="1:13" ht="15" customHeight="1" x14ac:dyDescent="0.25">
      <c r="A7" s="1002" t="s">
        <v>13</v>
      </c>
      <c r="B7" s="1" t="s">
        <v>646</v>
      </c>
      <c r="C7" s="1"/>
      <c r="D7" s="1236" t="s">
        <v>1112</v>
      </c>
      <c r="E7" s="96"/>
      <c r="F7" s="96"/>
      <c r="G7" s="96"/>
      <c r="H7" s="96"/>
      <c r="I7" s="96"/>
      <c r="J7" s="96"/>
      <c r="K7" s="96"/>
      <c r="L7" s="96"/>
      <c r="M7" s="96"/>
    </row>
    <row r="8" spans="1:13" ht="180.75" customHeight="1" x14ac:dyDescent="0.25">
      <c r="A8" s="903" t="s">
        <v>1807</v>
      </c>
      <c r="B8" s="1239" t="s">
        <v>2174</v>
      </c>
      <c r="C8" s="1240"/>
      <c r="D8" s="1237"/>
      <c r="E8" s="96"/>
      <c r="F8" s="96"/>
      <c r="G8" s="96"/>
      <c r="H8" s="96"/>
      <c r="I8" s="96"/>
      <c r="J8" s="96"/>
      <c r="K8" s="96"/>
      <c r="L8" s="96"/>
      <c r="M8" s="96"/>
    </row>
    <row r="9" spans="1:13" ht="153" customHeight="1" x14ac:dyDescent="0.25">
      <c r="A9" s="904" t="s">
        <v>1808</v>
      </c>
      <c r="B9" s="1239" t="s">
        <v>2175</v>
      </c>
      <c r="C9" s="1240"/>
      <c r="D9" s="1237"/>
      <c r="E9" s="96"/>
      <c r="F9" s="96"/>
      <c r="G9" s="96"/>
      <c r="H9" s="96"/>
      <c r="I9" s="96"/>
      <c r="J9" s="96"/>
      <c r="K9" s="96"/>
      <c r="L9" s="96"/>
      <c r="M9" s="96"/>
    </row>
    <row r="10" spans="1:13" ht="173.25" customHeight="1" x14ac:dyDescent="0.25">
      <c r="A10" s="904" t="s">
        <v>22</v>
      </c>
      <c r="B10" s="1241" t="s">
        <v>1814</v>
      </c>
      <c r="C10" s="1242"/>
      <c r="D10" s="1237"/>
      <c r="E10" s="96"/>
      <c r="F10" s="96"/>
      <c r="G10" s="96"/>
      <c r="H10" s="96"/>
      <c r="I10" s="96"/>
      <c r="J10" s="96"/>
      <c r="K10" s="96"/>
      <c r="L10" s="96"/>
      <c r="M10" s="96"/>
    </row>
    <row r="11" spans="1:13" ht="146.25" customHeight="1" x14ac:dyDescent="0.25">
      <c r="A11" s="904" t="s">
        <v>1809</v>
      </c>
      <c r="B11" s="1243" t="s">
        <v>2176</v>
      </c>
      <c r="C11" s="1244"/>
      <c r="D11" s="1237"/>
      <c r="E11" s="96"/>
      <c r="F11" s="96"/>
      <c r="G11" s="96"/>
      <c r="H11" s="96"/>
      <c r="I11" s="96"/>
      <c r="J11" s="96"/>
      <c r="K11" s="96"/>
      <c r="L11" s="96"/>
      <c r="M11" s="96"/>
    </row>
    <row r="12" spans="1:13" ht="124.5" customHeight="1" x14ac:dyDescent="0.25">
      <c r="A12" s="905" t="s">
        <v>1815</v>
      </c>
      <c r="B12" s="1239" t="s">
        <v>1817</v>
      </c>
      <c r="C12" s="1240"/>
      <c r="D12" s="1237"/>
      <c r="E12" s="96"/>
      <c r="F12" s="96"/>
      <c r="G12" s="96"/>
      <c r="H12" s="96"/>
      <c r="I12" s="96"/>
      <c r="J12" s="96"/>
      <c r="K12" s="96"/>
      <c r="L12" s="96"/>
      <c r="M12" s="96"/>
    </row>
    <row r="13" spans="1:13" ht="196.5" customHeight="1" x14ac:dyDescent="0.25">
      <c r="A13" s="904" t="s">
        <v>1810</v>
      </c>
      <c r="B13" s="1239" t="s">
        <v>1816</v>
      </c>
      <c r="C13" s="1240"/>
      <c r="D13" s="1237"/>
      <c r="E13" s="96"/>
      <c r="F13" s="96"/>
      <c r="G13" s="96"/>
      <c r="H13" s="96"/>
      <c r="I13" s="96"/>
      <c r="J13" s="96"/>
      <c r="K13" s="96"/>
      <c r="L13" s="96"/>
      <c r="M13" s="96"/>
    </row>
    <row r="14" spans="1:13" ht="56.25" customHeight="1" x14ac:dyDescent="0.25">
      <c r="A14" s="904" t="s">
        <v>1811</v>
      </c>
      <c r="B14" s="1239" t="s">
        <v>1818</v>
      </c>
      <c r="C14" s="1240"/>
      <c r="D14" s="1237"/>
      <c r="E14" s="96"/>
      <c r="F14" s="96"/>
      <c r="G14" s="96"/>
      <c r="H14" s="96"/>
      <c r="I14" s="96"/>
      <c r="J14" s="96"/>
      <c r="K14" s="96"/>
      <c r="L14" s="96"/>
      <c r="M14" s="96"/>
    </row>
    <row r="15" spans="1:13" ht="92.25" customHeight="1" x14ac:dyDescent="0.25">
      <c r="A15" s="904" t="s">
        <v>1812</v>
      </c>
      <c r="B15" s="1241" t="s">
        <v>1819</v>
      </c>
      <c r="C15" s="1240"/>
      <c r="D15" s="1237"/>
      <c r="E15" s="96"/>
      <c r="F15" s="96"/>
      <c r="G15" s="96"/>
      <c r="H15" s="96"/>
      <c r="I15" s="96"/>
      <c r="J15" s="96"/>
      <c r="K15" s="96"/>
      <c r="L15" s="96"/>
      <c r="M15" s="96"/>
    </row>
    <row r="16" spans="1:13" ht="307.5" customHeight="1" thickBot="1" x14ac:dyDescent="0.3">
      <c r="A16" s="906" t="s">
        <v>1813</v>
      </c>
      <c r="B16" s="1245" t="s">
        <v>2177</v>
      </c>
      <c r="C16" s="1246"/>
      <c r="D16" s="1238"/>
      <c r="E16" s="96"/>
      <c r="F16" s="96"/>
      <c r="G16" s="96"/>
      <c r="H16" s="96"/>
      <c r="I16" s="96"/>
      <c r="J16" s="96"/>
      <c r="K16" s="96"/>
      <c r="L16" s="96"/>
      <c r="M16" s="96"/>
    </row>
    <row r="17" spans="1:13" ht="31.5" customHeight="1" x14ac:dyDescent="0.25">
      <c r="A17" s="1002" t="s">
        <v>165</v>
      </c>
      <c r="B17" s="1258" t="s">
        <v>174</v>
      </c>
      <c r="C17" s="1258"/>
      <c r="D17" s="1236" t="s">
        <v>168</v>
      </c>
      <c r="E17" s="96"/>
      <c r="F17" s="96"/>
      <c r="G17" s="96"/>
      <c r="H17" s="96"/>
      <c r="I17" s="96"/>
      <c r="J17" s="96"/>
      <c r="K17" s="96"/>
      <c r="L17" s="96"/>
      <c r="M17" s="96"/>
    </row>
    <row r="18" spans="1:13" ht="164.25" customHeight="1" x14ac:dyDescent="0.25">
      <c r="A18" s="120" t="s">
        <v>1821</v>
      </c>
      <c r="B18" s="1262" t="s">
        <v>1826</v>
      </c>
      <c r="C18" s="1263"/>
      <c r="D18" s="1237"/>
      <c r="E18" s="96"/>
      <c r="F18" s="96"/>
      <c r="G18" s="96"/>
      <c r="H18" s="96"/>
      <c r="I18" s="96"/>
      <c r="J18" s="96"/>
      <c r="K18" s="96"/>
      <c r="L18" s="96"/>
      <c r="M18" s="96"/>
    </row>
    <row r="19" spans="1:13" ht="150" customHeight="1" x14ac:dyDescent="0.25">
      <c r="A19" s="907" t="s">
        <v>1822</v>
      </c>
      <c r="B19" s="1260" t="s">
        <v>2167</v>
      </c>
      <c r="C19" s="1242"/>
      <c r="D19" s="1237"/>
      <c r="E19" s="96"/>
      <c r="F19" s="96"/>
      <c r="G19" s="96"/>
      <c r="H19" s="96"/>
      <c r="I19" s="96"/>
      <c r="J19" s="96"/>
      <c r="K19" s="96"/>
      <c r="L19" s="96"/>
      <c r="M19" s="96"/>
    </row>
    <row r="20" spans="1:13" ht="26.25" x14ac:dyDescent="0.25">
      <c r="A20" s="97" t="s">
        <v>1820</v>
      </c>
      <c r="B20" s="1260" t="s">
        <v>1827</v>
      </c>
      <c r="C20" s="1261"/>
      <c r="D20" s="1237"/>
      <c r="E20" s="96"/>
      <c r="F20" s="96"/>
      <c r="G20" s="96"/>
      <c r="H20" s="96"/>
      <c r="I20" s="96"/>
      <c r="J20" s="96"/>
      <c r="K20" s="96"/>
      <c r="L20" s="96"/>
      <c r="M20" s="96"/>
    </row>
    <row r="21" spans="1:13" ht="35.25" customHeight="1" x14ac:dyDescent="0.25">
      <c r="A21" s="97" t="s">
        <v>1825</v>
      </c>
      <c r="B21" s="1260" t="s">
        <v>1828</v>
      </c>
      <c r="C21" s="1242"/>
      <c r="D21" s="1237"/>
      <c r="E21" s="96"/>
      <c r="F21" s="96"/>
      <c r="G21" s="96"/>
      <c r="H21" s="96"/>
      <c r="I21" s="96"/>
      <c r="J21" s="96"/>
      <c r="K21" s="96"/>
      <c r="L21" s="96"/>
      <c r="M21" s="96"/>
    </row>
    <row r="22" spans="1:13" ht="42.75" customHeight="1" x14ac:dyDescent="0.25">
      <c r="A22" s="97" t="s">
        <v>1824</v>
      </c>
      <c r="B22" s="1260" t="s">
        <v>1829</v>
      </c>
      <c r="C22" s="1261"/>
      <c r="D22" s="1237"/>
      <c r="E22" s="96"/>
      <c r="F22" s="96"/>
      <c r="G22" s="96"/>
      <c r="H22" s="96"/>
      <c r="I22" s="96"/>
      <c r="J22" s="96"/>
      <c r="K22" s="96"/>
      <c r="L22" s="96"/>
      <c r="M22" s="96"/>
    </row>
    <row r="23" spans="1:13" ht="15" customHeight="1" x14ac:dyDescent="0.25">
      <c r="A23" s="908" t="s">
        <v>1823</v>
      </c>
      <c r="B23" s="1249" t="s">
        <v>1830</v>
      </c>
      <c r="C23" s="1250"/>
      <c r="D23" s="1237"/>
      <c r="E23" s="96"/>
      <c r="F23" s="96"/>
      <c r="G23" s="96"/>
      <c r="H23" s="96"/>
      <c r="I23" s="96"/>
      <c r="J23" s="96"/>
      <c r="K23" s="96"/>
      <c r="L23" s="96"/>
      <c r="M23" s="96"/>
    </row>
    <row r="24" spans="1:13" ht="27" thickBot="1" x14ac:dyDescent="0.3">
      <c r="A24" s="98" t="s">
        <v>2178</v>
      </c>
      <c r="B24" s="1259" t="s">
        <v>2179</v>
      </c>
      <c r="C24" s="1246"/>
      <c r="D24" s="1238"/>
      <c r="E24" s="96"/>
      <c r="F24" s="96"/>
      <c r="G24" s="96"/>
      <c r="H24" s="96"/>
      <c r="I24" s="96"/>
      <c r="J24" s="96"/>
      <c r="K24" s="96"/>
      <c r="L24" s="96"/>
      <c r="M24" s="96"/>
    </row>
    <row r="25" spans="1:13" ht="15" customHeight="1" x14ac:dyDescent="0.25">
      <c r="A25" s="1257" t="s">
        <v>166</v>
      </c>
      <c r="B25" s="1258"/>
      <c r="C25" s="1258"/>
      <c r="D25" s="1247" t="s">
        <v>167</v>
      </c>
      <c r="E25" s="96"/>
      <c r="F25" s="96"/>
      <c r="G25" s="96"/>
      <c r="H25" s="96"/>
      <c r="I25" s="96"/>
      <c r="J25" s="96"/>
      <c r="K25" s="96"/>
      <c r="L25" s="96"/>
      <c r="M25" s="96"/>
    </row>
    <row r="26" spans="1:13" s="65" customFormat="1" ht="312" customHeight="1" thickBot="1" x14ac:dyDescent="0.3">
      <c r="A26" s="1251" t="s">
        <v>2180</v>
      </c>
      <c r="B26" s="1252"/>
      <c r="C26" s="1253"/>
      <c r="D26" s="1248"/>
    </row>
    <row r="27" spans="1:13" ht="15" customHeight="1" x14ac:dyDescent="0.25">
      <c r="A27" s="1257" t="s">
        <v>190</v>
      </c>
      <c r="B27" s="1258"/>
      <c r="C27" s="1258"/>
      <c r="D27" s="1247" t="s">
        <v>169</v>
      </c>
      <c r="E27" s="96"/>
      <c r="F27" s="96"/>
      <c r="G27" s="96"/>
      <c r="H27" s="96"/>
      <c r="I27" s="96"/>
      <c r="J27" s="96"/>
      <c r="K27" s="96"/>
      <c r="L27" s="96"/>
      <c r="M27" s="96"/>
    </row>
    <row r="28" spans="1:13" ht="207.75" customHeight="1" thickBot="1" x14ac:dyDescent="0.3">
      <c r="A28" s="1254" t="s">
        <v>2181</v>
      </c>
      <c r="B28" s="1255"/>
      <c r="C28" s="1256"/>
      <c r="D28" s="1248"/>
      <c r="E28" s="96"/>
      <c r="F28" s="96"/>
      <c r="G28" s="96"/>
      <c r="H28" s="96"/>
      <c r="I28" s="96"/>
      <c r="J28" s="96"/>
      <c r="K28" s="96"/>
      <c r="L28" s="96"/>
      <c r="M28" s="96"/>
    </row>
    <row r="29" spans="1:13" ht="30" customHeight="1" x14ac:dyDescent="0.25">
      <c r="A29" s="1257" t="s">
        <v>170</v>
      </c>
      <c r="B29" s="1258"/>
      <c r="C29" s="1258"/>
      <c r="D29" s="1247" t="s">
        <v>171</v>
      </c>
      <c r="E29" s="96"/>
      <c r="F29" s="96"/>
      <c r="G29" s="96"/>
      <c r="H29" s="96"/>
      <c r="I29" s="96"/>
      <c r="J29" s="96"/>
      <c r="K29" s="96"/>
      <c r="L29" s="96"/>
      <c r="M29" s="96"/>
    </row>
    <row r="30" spans="1:13" ht="60.75" customHeight="1" thickBot="1" x14ac:dyDescent="0.3">
      <c r="A30" s="1254" t="s">
        <v>2168</v>
      </c>
      <c r="B30" s="1255"/>
      <c r="C30" s="1256"/>
      <c r="D30" s="1248"/>
      <c r="E30" s="96"/>
      <c r="F30" s="96"/>
      <c r="G30" s="96"/>
      <c r="H30" s="96"/>
      <c r="I30" s="96"/>
      <c r="J30" s="96"/>
      <c r="K30" s="96"/>
      <c r="L30" s="96"/>
      <c r="M30" s="96"/>
    </row>
    <row r="31" spans="1:13" ht="54.75" customHeight="1" x14ac:dyDescent="0.25">
      <c r="A31" s="1257" t="s">
        <v>172</v>
      </c>
      <c r="B31" s="1258"/>
      <c r="C31" s="1258"/>
      <c r="D31" s="1270" t="s">
        <v>173</v>
      </c>
      <c r="E31" s="96"/>
      <c r="F31" s="96"/>
      <c r="G31" s="96"/>
      <c r="H31" s="96"/>
      <c r="I31" s="96"/>
      <c r="J31" s="96"/>
      <c r="K31" s="96"/>
      <c r="L31" s="96"/>
      <c r="M31" s="96"/>
    </row>
    <row r="32" spans="1:13" ht="373.5" customHeight="1" x14ac:dyDescent="0.25">
      <c r="A32" s="1264" t="s">
        <v>2182</v>
      </c>
      <c r="B32" s="1265"/>
      <c r="C32" s="1266"/>
      <c r="D32" s="1271"/>
      <c r="E32" s="96"/>
      <c r="F32" s="96"/>
      <c r="G32" s="96"/>
      <c r="H32" s="96"/>
      <c r="I32" s="96"/>
      <c r="J32" s="96"/>
      <c r="K32" s="96"/>
      <c r="L32" s="96"/>
      <c r="M32" s="96"/>
    </row>
    <row r="33" spans="1:13" ht="54.75" customHeight="1" thickBot="1" x14ac:dyDescent="0.3">
      <c r="A33" s="1267"/>
      <c r="B33" s="1268"/>
      <c r="C33" s="1269"/>
      <c r="D33" s="1272"/>
      <c r="E33" s="96"/>
      <c r="F33" s="96"/>
      <c r="G33" s="96"/>
      <c r="H33" s="96"/>
      <c r="I33" s="96"/>
      <c r="J33" s="96"/>
      <c r="K33" s="96"/>
      <c r="L33" s="96"/>
      <c r="M33" s="96"/>
    </row>
    <row r="34" spans="1:13" x14ac:dyDescent="0.25">
      <c r="A34" s="96"/>
      <c r="B34" s="96"/>
      <c r="C34" s="96"/>
      <c r="D34" s="96"/>
      <c r="E34" s="96"/>
      <c r="F34" s="96"/>
      <c r="G34" s="96"/>
      <c r="H34" s="96"/>
      <c r="I34" s="96"/>
      <c r="J34" s="96"/>
      <c r="K34" s="96"/>
      <c r="L34" s="96"/>
      <c r="M34" s="96"/>
    </row>
    <row r="35" spans="1:13" x14ac:dyDescent="0.25">
      <c r="A35" s="96"/>
      <c r="B35" s="96"/>
      <c r="C35" s="96"/>
      <c r="D35" s="96"/>
      <c r="E35" s="96"/>
      <c r="F35" s="96"/>
      <c r="G35" s="96"/>
      <c r="H35" s="96"/>
      <c r="I35" s="96"/>
      <c r="J35" s="96"/>
      <c r="K35" s="96"/>
      <c r="L35" s="96"/>
      <c r="M35" s="96"/>
    </row>
    <row r="36" spans="1:13" x14ac:dyDescent="0.25">
      <c r="A36" s="96"/>
      <c r="B36" s="96"/>
      <c r="C36" s="96"/>
      <c r="D36" s="96"/>
      <c r="E36" s="96"/>
      <c r="F36" s="96"/>
      <c r="G36" s="96"/>
      <c r="H36" s="96"/>
      <c r="I36" s="96"/>
      <c r="J36" s="96"/>
      <c r="K36" s="96"/>
      <c r="L36" s="96"/>
      <c r="M36" s="96"/>
    </row>
    <row r="37" spans="1:13" x14ac:dyDescent="0.25">
      <c r="A37" s="96"/>
      <c r="B37" s="96"/>
      <c r="C37" s="96"/>
      <c r="D37" s="96"/>
      <c r="E37" s="96"/>
      <c r="F37" s="96"/>
      <c r="G37" s="96"/>
      <c r="H37" s="96"/>
      <c r="I37" s="96"/>
      <c r="J37" s="96"/>
      <c r="K37" s="96"/>
      <c r="L37" s="96"/>
      <c r="M37" s="96"/>
    </row>
    <row r="38" spans="1:13" x14ac:dyDescent="0.25">
      <c r="A38" s="96"/>
      <c r="B38" s="96"/>
      <c r="C38" s="96"/>
      <c r="D38" s="96"/>
      <c r="E38" s="96"/>
      <c r="F38" s="96"/>
      <c r="G38" s="96"/>
      <c r="H38" s="96"/>
      <c r="I38" s="96"/>
      <c r="J38" s="96"/>
      <c r="K38" s="96"/>
      <c r="L38" s="96"/>
      <c r="M38" s="96"/>
    </row>
    <row r="39" spans="1:13" x14ac:dyDescent="0.25">
      <c r="A39" s="96"/>
      <c r="B39" s="96"/>
      <c r="C39" s="96"/>
      <c r="D39" s="96"/>
      <c r="E39" s="96"/>
      <c r="F39" s="96"/>
      <c r="G39" s="96"/>
      <c r="H39" s="96"/>
      <c r="I39" s="96"/>
      <c r="J39" s="96"/>
      <c r="K39" s="96"/>
      <c r="L39" s="96"/>
      <c r="M39" s="96"/>
    </row>
    <row r="40" spans="1:13" x14ac:dyDescent="0.25">
      <c r="A40" s="96"/>
      <c r="B40" s="96"/>
      <c r="C40" s="96"/>
      <c r="D40" s="96"/>
      <c r="E40" s="96"/>
      <c r="F40" s="96"/>
      <c r="G40" s="96"/>
      <c r="H40" s="96"/>
      <c r="I40" s="96"/>
      <c r="J40" s="96"/>
      <c r="K40" s="96"/>
      <c r="L40" s="96"/>
      <c r="M40" s="96"/>
    </row>
    <row r="41" spans="1:13" x14ac:dyDescent="0.25">
      <c r="A41" s="96"/>
      <c r="B41" s="96"/>
      <c r="C41" s="96"/>
      <c r="D41" s="96"/>
      <c r="E41" s="96"/>
      <c r="F41" s="96"/>
      <c r="G41" s="96"/>
      <c r="H41" s="96"/>
      <c r="I41" s="96"/>
      <c r="J41" s="96"/>
      <c r="K41" s="96"/>
      <c r="L41" s="96"/>
      <c r="M41" s="96"/>
    </row>
    <row r="42" spans="1:13" x14ac:dyDescent="0.25">
      <c r="A42" s="96"/>
      <c r="B42" s="96"/>
      <c r="C42" s="96"/>
      <c r="D42" s="96"/>
      <c r="E42" s="96"/>
      <c r="F42" s="96"/>
      <c r="G42" s="96"/>
      <c r="H42" s="96"/>
      <c r="I42" s="96"/>
      <c r="J42" s="96"/>
      <c r="K42" s="96"/>
      <c r="L42" s="96"/>
      <c r="M42" s="96"/>
    </row>
    <row r="43" spans="1:13" x14ac:dyDescent="0.25">
      <c r="A43" s="96"/>
      <c r="B43" s="96"/>
      <c r="C43" s="96"/>
      <c r="D43" s="96"/>
      <c r="E43" s="96"/>
      <c r="F43" s="96"/>
      <c r="G43" s="96"/>
      <c r="H43" s="96"/>
      <c r="I43" s="96"/>
      <c r="J43" s="96"/>
      <c r="K43" s="96"/>
      <c r="L43" s="96"/>
      <c r="M43" s="96"/>
    </row>
    <row r="44" spans="1:13" x14ac:dyDescent="0.25">
      <c r="A44" s="96"/>
      <c r="B44" s="96"/>
      <c r="C44" s="96"/>
      <c r="D44" s="96"/>
      <c r="E44" s="96"/>
      <c r="F44" s="96"/>
      <c r="G44" s="96"/>
      <c r="H44" s="96"/>
      <c r="I44" s="96"/>
      <c r="J44" s="96"/>
      <c r="K44" s="96"/>
      <c r="L44" s="96"/>
      <c r="M44" s="96"/>
    </row>
    <row r="45" spans="1:13" x14ac:dyDescent="0.25">
      <c r="A45" s="96"/>
      <c r="B45" s="96"/>
      <c r="C45" s="96"/>
      <c r="D45" s="96"/>
      <c r="E45" s="96"/>
      <c r="F45" s="96"/>
      <c r="G45" s="96"/>
      <c r="H45" s="96"/>
      <c r="I45" s="96"/>
      <c r="J45" s="96"/>
      <c r="K45" s="96"/>
      <c r="L45" s="96"/>
      <c r="M45" s="96"/>
    </row>
    <row r="46" spans="1:13" x14ac:dyDescent="0.25">
      <c r="A46" s="96"/>
      <c r="B46" s="96"/>
      <c r="C46" s="96"/>
      <c r="D46" s="96"/>
      <c r="E46" s="96"/>
      <c r="F46" s="96"/>
      <c r="G46" s="96"/>
      <c r="H46" s="96"/>
      <c r="I46" s="96"/>
      <c r="J46" s="96"/>
      <c r="K46" s="96"/>
      <c r="L46" s="96"/>
      <c r="M46" s="96"/>
    </row>
    <row r="47" spans="1:13" x14ac:dyDescent="0.25">
      <c r="A47" s="96"/>
      <c r="B47" s="96"/>
      <c r="C47" s="96"/>
      <c r="D47" s="96"/>
      <c r="E47" s="96"/>
      <c r="F47" s="96"/>
      <c r="G47" s="96"/>
      <c r="H47" s="96"/>
      <c r="I47" s="96"/>
      <c r="J47" s="96"/>
      <c r="K47" s="96"/>
      <c r="L47" s="96"/>
      <c r="M47" s="96"/>
    </row>
    <row r="48" spans="1:13" x14ac:dyDescent="0.25">
      <c r="A48" s="96"/>
      <c r="B48" s="96"/>
      <c r="C48" s="96"/>
      <c r="D48" s="96"/>
      <c r="E48" s="96"/>
      <c r="F48" s="96"/>
      <c r="G48" s="96"/>
      <c r="H48" s="96"/>
      <c r="I48" s="96"/>
      <c r="J48" s="96"/>
      <c r="K48" s="96"/>
      <c r="L48" s="96"/>
      <c r="M48" s="96"/>
    </row>
    <row r="49" spans="1:13" x14ac:dyDescent="0.25">
      <c r="A49" s="96"/>
      <c r="B49" s="96"/>
      <c r="C49" s="96"/>
      <c r="D49" s="96"/>
      <c r="E49" s="96"/>
      <c r="F49" s="96"/>
      <c r="G49" s="96"/>
      <c r="H49" s="96"/>
      <c r="I49" s="96"/>
      <c r="J49" s="96"/>
      <c r="K49" s="96"/>
      <c r="L49" s="96"/>
      <c r="M49" s="96"/>
    </row>
    <row r="50" spans="1:13" x14ac:dyDescent="0.25">
      <c r="A50" s="96"/>
      <c r="B50" s="96"/>
      <c r="C50" s="96"/>
      <c r="D50" s="96"/>
      <c r="E50" s="96"/>
      <c r="F50" s="96"/>
      <c r="G50" s="96"/>
      <c r="H50" s="96"/>
      <c r="I50" s="96"/>
      <c r="J50" s="96"/>
      <c r="K50" s="96"/>
      <c r="L50" s="96"/>
      <c r="M50" s="96"/>
    </row>
    <row r="51" spans="1:13" x14ac:dyDescent="0.25">
      <c r="A51" s="96"/>
      <c r="B51" s="96"/>
      <c r="C51" s="96"/>
      <c r="D51" s="96"/>
      <c r="E51" s="96"/>
      <c r="F51" s="96"/>
      <c r="G51" s="96"/>
      <c r="H51" s="96"/>
      <c r="I51" s="96"/>
      <c r="J51" s="96"/>
      <c r="K51" s="96"/>
      <c r="L51" s="96"/>
      <c r="M51" s="96"/>
    </row>
    <row r="52" spans="1:13" x14ac:dyDescent="0.25">
      <c r="A52" s="96"/>
      <c r="B52" s="96"/>
      <c r="C52" s="96"/>
      <c r="D52" s="96"/>
      <c r="E52" s="96"/>
      <c r="F52" s="96"/>
      <c r="G52" s="96"/>
      <c r="H52" s="96"/>
      <c r="I52" s="96"/>
      <c r="J52" s="96"/>
      <c r="K52" s="96"/>
      <c r="L52" s="96"/>
      <c r="M52" s="96"/>
    </row>
    <row r="53" spans="1:13" x14ac:dyDescent="0.25">
      <c r="A53" s="96"/>
      <c r="B53" s="96"/>
      <c r="C53" s="96"/>
      <c r="D53" s="96"/>
      <c r="E53" s="96"/>
      <c r="F53" s="96"/>
      <c r="G53" s="96"/>
      <c r="H53" s="96"/>
      <c r="I53" s="96"/>
      <c r="J53" s="96"/>
      <c r="K53" s="96"/>
      <c r="L53" s="96"/>
      <c r="M53" s="96"/>
    </row>
    <row r="54" spans="1:13" x14ac:dyDescent="0.25">
      <c r="A54" s="96"/>
      <c r="B54" s="96"/>
      <c r="C54" s="96"/>
      <c r="D54" s="96"/>
      <c r="E54" s="96"/>
      <c r="F54" s="96"/>
      <c r="G54" s="96"/>
      <c r="H54" s="96"/>
      <c r="I54" s="96"/>
      <c r="J54" s="96"/>
      <c r="K54" s="96"/>
      <c r="L54" s="96"/>
      <c r="M54" s="96"/>
    </row>
    <row r="55" spans="1:13" x14ac:dyDescent="0.25">
      <c r="A55" s="96"/>
      <c r="B55" s="96"/>
      <c r="C55" s="96"/>
      <c r="D55" s="96"/>
      <c r="E55" s="96"/>
      <c r="F55" s="96"/>
      <c r="G55" s="96"/>
      <c r="H55" s="96"/>
      <c r="I55" s="96"/>
      <c r="J55" s="96"/>
      <c r="K55" s="96"/>
      <c r="L55" s="96"/>
      <c r="M55" s="96"/>
    </row>
    <row r="56" spans="1:13" x14ac:dyDescent="0.25">
      <c r="A56" s="96"/>
      <c r="B56" s="96"/>
      <c r="C56" s="96"/>
      <c r="D56" s="96"/>
      <c r="E56" s="96"/>
      <c r="F56" s="96"/>
      <c r="G56" s="96"/>
      <c r="H56" s="96"/>
      <c r="I56" s="96"/>
      <c r="J56" s="96"/>
      <c r="K56" s="96"/>
      <c r="L56" s="96"/>
      <c r="M56" s="96"/>
    </row>
    <row r="57" spans="1:13" x14ac:dyDescent="0.25">
      <c r="A57" s="96"/>
      <c r="B57" s="96"/>
      <c r="C57" s="96"/>
      <c r="D57" s="96"/>
      <c r="E57" s="96"/>
      <c r="F57" s="96"/>
      <c r="G57" s="96"/>
      <c r="H57" s="96"/>
      <c r="I57" s="96"/>
      <c r="J57" s="96"/>
      <c r="K57" s="96"/>
      <c r="L57" s="96"/>
      <c r="M57" s="96"/>
    </row>
    <row r="58" spans="1:13" x14ac:dyDescent="0.25">
      <c r="A58" s="96"/>
      <c r="B58" s="96"/>
      <c r="C58" s="96"/>
      <c r="D58" s="96"/>
      <c r="E58" s="96"/>
      <c r="F58" s="96"/>
      <c r="G58" s="96"/>
      <c r="H58" s="96"/>
      <c r="I58" s="96"/>
      <c r="J58" s="96"/>
      <c r="K58" s="96"/>
      <c r="L58" s="96"/>
      <c r="M58" s="96"/>
    </row>
    <row r="59" spans="1:13" x14ac:dyDescent="0.25">
      <c r="A59" s="96"/>
      <c r="B59" s="96"/>
      <c r="C59" s="96"/>
      <c r="D59" s="96"/>
      <c r="E59" s="96"/>
      <c r="F59" s="96"/>
      <c r="G59" s="96"/>
      <c r="H59" s="96"/>
      <c r="I59" s="96"/>
      <c r="J59" s="96"/>
      <c r="K59" s="96"/>
      <c r="L59" s="96"/>
      <c r="M59" s="96"/>
    </row>
    <row r="60" spans="1:13" x14ac:dyDescent="0.25">
      <c r="A60" s="96"/>
      <c r="B60" s="96"/>
      <c r="C60" s="96"/>
      <c r="D60" s="96"/>
      <c r="E60" s="96"/>
      <c r="F60" s="96"/>
      <c r="G60" s="96"/>
      <c r="H60" s="96"/>
      <c r="I60" s="96"/>
      <c r="J60" s="96"/>
      <c r="K60" s="96"/>
      <c r="L60" s="96"/>
      <c r="M60" s="96"/>
    </row>
    <row r="61" spans="1:13" x14ac:dyDescent="0.25">
      <c r="A61" s="96"/>
      <c r="B61" s="96"/>
      <c r="C61" s="96"/>
      <c r="D61" s="96"/>
      <c r="E61" s="96"/>
      <c r="F61" s="96"/>
      <c r="G61" s="96"/>
      <c r="H61" s="96"/>
      <c r="I61" s="96"/>
      <c r="J61" s="96"/>
      <c r="K61" s="96"/>
      <c r="L61" s="96"/>
      <c r="M61" s="96"/>
    </row>
    <row r="62" spans="1:13" x14ac:dyDescent="0.25">
      <c r="A62" s="96"/>
      <c r="B62" s="96"/>
      <c r="C62" s="96"/>
      <c r="D62" s="96"/>
      <c r="E62" s="96"/>
      <c r="F62" s="96"/>
      <c r="G62" s="96"/>
      <c r="H62" s="96"/>
      <c r="I62" s="96"/>
      <c r="J62" s="96"/>
      <c r="K62" s="96"/>
      <c r="L62" s="96"/>
      <c r="M62" s="96"/>
    </row>
    <row r="63" spans="1:13" x14ac:dyDescent="0.25">
      <c r="A63" s="96"/>
      <c r="B63" s="96"/>
      <c r="C63" s="96"/>
      <c r="D63" s="96"/>
      <c r="E63" s="96"/>
      <c r="F63" s="96"/>
      <c r="G63" s="96"/>
      <c r="H63" s="96"/>
      <c r="I63" s="96"/>
      <c r="J63" s="96"/>
      <c r="K63" s="96"/>
      <c r="L63" s="96"/>
      <c r="M63" s="96"/>
    </row>
    <row r="64" spans="1:13" x14ac:dyDescent="0.25">
      <c r="A64" s="96"/>
      <c r="B64" s="96"/>
      <c r="C64" s="96"/>
      <c r="D64" s="96"/>
      <c r="E64" s="96"/>
      <c r="F64" s="96"/>
      <c r="G64" s="96"/>
      <c r="H64" s="96"/>
      <c r="I64" s="96"/>
      <c r="J64" s="96"/>
      <c r="K64" s="96"/>
      <c r="L64" s="96"/>
      <c r="M64" s="96"/>
    </row>
    <row r="65" spans="1:13" x14ac:dyDescent="0.25">
      <c r="A65" s="96"/>
      <c r="B65" s="96"/>
      <c r="C65" s="96"/>
      <c r="D65" s="96"/>
      <c r="E65" s="96"/>
      <c r="F65" s="96"/>
      <c r="G65" s="96"/>
      <c r="H65" s="96"/>
      <c r="I65" s="96"/>
      <c r="J65" s="96"/>
      <c r="K65" s="96"/>
      <c r="L65" s="96"/>
      <c r="M65" s="96"/>
    </row>
    <row r="66" spans="1:13" x14ac:dyDescent="0.25">
      <c r="A66" s="96"/>
      <c r="B66" s="96"/>
      <c r="C66" s="96"/>
      <c r="D66" s="96"/>
      <c r="E66" s="96"/>
      <c r="F66" s="96"/>
      <c r="G66" s="96"/>
      <c r="H66" s="96"/>
      <c r="I66" s="96"/>
      <c r="J66" s="96"/>
      <c r="K66" s="96"/>
      <c r="L66" s="96"/>
      <c r="M66" s="96"/>
    </row>
    <row r="67" spans="1:13" x14ac:dyDescent="0.25">
      <c r="A67" s="96"/>
      <c r="B67" s="96"/>
      <c r="C67" s="96"/>
      <c r="D67" s="96"/>
      <c r="E67" s="96"/>
      <c r="F67" s="96"/>
      <c r="G67" s="96"/>
      <c r="H67" s="96"/>
      <c r="I67" s="96"/>
      <c r="J67" s="96"/>
      <c r="K67" s="96"/>
      <c r="L67" s="96"/>
      <c r="M67" s="96"/>
    </row>
    <row r="68" spans="1:13" x14ac:dyDescent="0.25">
      <c r="A68" s="96"/>
      <c r="B68" s="96"/>
      <c r="C68" s="96"/>
      <c r="D68" s="96"/>
      <c r="E68" s="96"/>
      <c r="F68" s="96"/>
      <c r="G68" s="96"/>
      <c r="H68" s="96"/>
      <c r="I68" s="96"/>
      <c r="J68" s="96"/>
      <c r="K68" s="96"/>
      <c r="L68" s="96"/>
      <c r="M68" s="96"/>
    </row>
    <row r="69" spans="1:13" x14ac:dyDescent="0.25">
      <c r="A69" s="96"/>
      <c r="B69" s="96"/>
      <c r="C69" s="96"/>
      <c r="D69" s="96"/>
      <c r="E69" s="96"/>
      <c r="F69" s="96"/>
      <c r="G69" s="96"/>
      <c r="H69" s="96"/>
      <c r="I69" s="96"/>
      <c r="J69" s="96"/>
      <c r="K69" s="96"/>
      <c r="L69" s="96"/>
      <c r="M69" s="96"/>
    </row>
    <row r="70" spans="1:13" x14ac:dyDescent="0.25">
      <c r="A70" s="96"/>
      <c r="B70" s="96"/>
      <c r="C70" s="96"/>
      <c r="D70" s="96"/>
      <c r="E70" s="96"/>
      <c r="F70" s="96"/>
      <c r="G70" s="96"/>
      <c r="H70" s="96"/>
      <c r="I70" s="96"/>
      <c r="J70" s="96"/>
      <c r="K70" s="96"/>
      <c r="L70" s="96"/>
      <c r="M70" s="96"/>
    </row>
    <row r="71" spans="1:13" x14ac:dyDescent="0.25">
      <c r="A71" s="96"/>
      <c r="B71" s="96"/>
      <c r="C71" s="96"/>
      <c r="D71" s="96"/>
      <c r="E71" s="96"/>
      <c r="F71" s="96"/>
      <c r="G71" s="96"/>
      <c r="H71" s="96"/>
      <c r="I71" s="96"/>
      <c r="J71" s="96"/>
      <c r="K71" s="96"/>
      <c r="L71" s="96"/>
      <c r="M71" s="96"/>
    </row>
    <row r="72" spans="1:13" x14ac:dyDescent="0.25">
      <c r="A72" s="96"/>
      <c r="B72" s="96"/>
      <c r="C72" s="96"/>
      <c r="D72" s="96"/>
      <c r="E72" s="96"/>
      <c r="F72" s="96"/>
      <c r="G72" s="96"/>
      <c r="H72" s="96"/>
      <c r="I72" s="96"/>
      <c r="J72" s="96"/>
      <c r="K72" s="96"/>
      <c r="L72" s="96"/>
      <c r="M72" s="96"/>
    </row>
    <row r="73" spans="1:13" x14ac:dyDescent="0.25">
      <c r="A73" s="96"/>
      <c r="B73" s="96"/>
      <c r="C73" s="96"/>
      <c r="D73" s="96"/>
      <c r="E73" s="96"/>
      <c r="F73" s="96"/>
      <c r="G73" s="96"/>
      <c r="H73" s="96"/>
      <c r="I73" s="96"/>
      <c r="J73" s="96"/>
      <c r="K73" s="96"/>
      <c r="L73" s="96"/>
      <c r="M73" s="96"/>
    </row>
    <row r="74" spans="1:13" x14ac:dyDescent="0.25">
      <c r="A74" s="96"/>
      <c r="B74" s="96"/>
      <c r="C74" s="96"/>
      <c r="D74" s="96"/>
      <c r="E74" s="96"/>
      <c r="F74" s="96"/>
      <c r="G74" s="96"/>
      <c r="H74" s="96"/>
      <c r="I74" s="96"/>
      <c r="J74" s="96"/>
      <c r="K74" s="96"/>
      <c r="L74" s="96"/>
      <c r="M74" s="96"/>
    </row>
    <row r="75" spans="1:13" x14ac:dyDescent="0.25">
      <c r="A75" s="96"/>
      <c r="B75" s="96"/>
      <c r="C75" s="96"/>
      <c r="D75" s="96"/>
      <c r="E75" s="96"/>
      <c r="F75" s="96"/>
      <c r="G75" s="96"/>
      <c r="H75" s="96"/>
      <c r="I75" s="96"/>
      <c r="J75" s="96"/>
      <c r="K75" s="96"/>
      <c r="L75" s="96"/>
      <c r="M75" s="96"/>
    </row>
    <row r="76" spans="1:13" x14ac:dyDescent="0.25">
      <c r="A76" s="96"/>
      <c r="B76" s="96"/>
      <c r="C76" s="96"/>
      <c r="D76" s="96"/>
      <c r="E76" s="96"/>
      <c r="F76" s="96"/>
      <c r="G76" s="96"/>
      <c r="H76" s="96"/>
      <c r="I76" s="96"/>
      <c r="J76" s="96"/>
      <c r="K76" s="96"/>
      <c r="L76" s="96"/>
      <c r="M76" s="96"/>
    </row>
    <row r="77" spans="1:13" x14ac:dyDescent="0.25">
      <c r="A77" s="96"/>
      <c r="B77" s="96"/>
      <c r="C77" s="96"/>
      <c r="D77" s="96"/>
      <c r="E77" s="96"/>
      <c r="F77" s="96"/>
      <c r="G77" s="96"/>
      <c r="H77" s="96"/>
      <c r="I77" s="96"/>
      <c r="J77" s="96"/>
      <c r="K77" s="96"/>
      <c r="L77" s="96"/>
      <c r="M77" s="96"/>
    </row>
    <row r="78" spans="1:13" x14ac:dyDescent="0.25">
      <c r="A78" s="96"/>
      <c r="B78" s="96"/>
      <c r="C78" s="96"/>
      <c r="D78" s="96"/>
      <c r="E78" s="96"/>
      <c r="F78" s="96"/>
      <c r="G78" s="96"/>
      <c r="H78" s="96"/>
      <c r="I78" s="96"/>
      <c r="J78" s="96"/>
      <c r="K78" s="96"/>
      <c r="L78" s="96"/>
      <c r="M78" s="96"/>
    </row>
    <row r="79" spans="1:13" x14ac:dyDescent="0.25">
      <c r="A79" s="96"/>
      <c r="B79" s="96"/>
      <c r="C79" s="96"/>
      <c r="D79" s="96"/>
      <c r="E79" s="96"/>
      <c r="F79" s="96"/>
      <c r="G79" s="96"/>
      <c r="H79" s="96"/>
      <c r="I79" s="96"/>
      <c r="J79" s="96"/>
      <c r="K79" s="96"/>
      <c r="L79" s="96"/>
      <c r="M79" s="96"/>
    </row>
    <row r="80" spans="1:13" x14ac:dyDescent="0.25">
      <c r="A80" s="96"/>
      <c r="B80" s="96"/>
      <c r="C80" s="96"/>
      <c r="D80" s="96"/>
      <c r="E80" s="96"/>
      <c r="F80" s="96"/>
      <c r="G80" s="96"/>
      <c r="H80" s="96"/>
      <c r="I80" s="96"/>
      <c r="J80" s="96"/>
      <c r="K80" s="96"/>
      <c r="L80" s="96"/>
      <c r="M80" s="96"/>
    </row>
    <row r="81" spans="1:13" x14ac:dyDescent="0.25">
      <c r="A81" s="96"/>
      <c r="B81" s="96"/>
      <c r="C81" s="96"/>
      <c r="D81" s="96"/>
      <c r="E81" s="96"/>
      <c r="F81" s="96"/>
      <c r="G81" s="96"/>
      <c r="H81" s="96"/>
      <c r="I81" s="96"/>
      <c r="J81" s="96"/>
      <c r="K81" s="96"/>
      <c r="L81" s="96"/>
      <c r="M81" s="96"/>
    </row>
    <row r="82" spans="1:13" x14ac:dyDescent="0.25">
      <c r="A82" s="96"/>
      <c r="B82" s="96"/>
      <c r="C82" s="96"/>
      <c r="D82" s="96"/>
      <c r="E82" s="96"/>
      <c r="F82" s="96"/>
      <c r="G82" s="96"/>
      <c r="H82" s="96"/>
      <c r="I82" s="96"/>
      <c r="J82" s="96"/>
      <c r="K82" s="96"/>
      <c r="L82" s="96"/>
      <c r="M82" s="96"/>
    </row>
    <row r="83" spans="1:13" x14ac:dyDescent="0.25">
      <c r="A83" s="96"/>
      <c r="B83" s="96"/>
      <c r="C83" s="96"/>
      <c r="D83" s="96"/>
      <c r="E83" s="96"/>
      <c r="F83" s="96"/>
      <c r="G83" s="96"/>
      <c r="H83" s="96"/>
      <c r="I83" s="96"/>
      <c r="J83" s="96"/>
      <c r="K83" s="96"/>
      <c r="L83" s="96"/>
      <c r="M83" s="96"/>
    </row>
    <row r="84" spans="1:13" x14ac:dyDescent="0.25">
      <c r="A84" s="96"/>
      <c r="B84" s="96"/>
      <c r="C84" s="96"/>
      <c r="D84" s="96"/>
      <c r="E84" s="96"/>
      <c r="F84" s="96"/>
      <c r="G84" s="96"/>
      <c r="H84" s="96"/>
      <c r="I84" s="96"/>
      <c r="J84" s="96"/>
      <c r="K84" s="96"/>
      <c r="L84" s="96"/>
      <c r="M84" s="96"/>
    </row>
    <row r="85" spans="1:13" x14ac:dyDescent="0.25">
      <c r="A85" s="96"/>
      <c r="B85" s="96"/>
      <c r="C85" s="96"/>
      <c r="D85" s="96"/>
      <c r="E85" s="96"/>
      <c r="F85" s="96"/>
      <c r="G85" s="96"/>
      <c r="H85" s="96"/>
      <c r="I85" s="96"/>
      <c r="J85" s="96"/>
      <c r="K85" s="96"/>
      <c r="L85" s="96"/>
      <c r="M85" s="96"/>
    </row>
    <row r="86" spans="1:13" x14ac:dyDescent="0.25">
      <c r="A86" s="96"/>
      <c r="B86" s="96"/>
      <c r="C86" s="96"/>
      <c r="D86" s="96"/>
      <c r="E86" s="96"/>
      <c r="F86" s="96"/>
      <c r="G86" s="96"/>
      <c r="H86" s="96"/>
      <c r="I86" s="96"/>
      <c r="J86" s="96"/>
      <c r="K86" s="96"/>
      <c r="L86" s="96"/>
      <c r="M86" s="96"/>
    </row>
    <row r="87" spans="1:13" x14ac:dyDescent="0.25">
      <c r="A87" s="96"/>
      <c r="B87" s="96"/>
      <c r="C87" s="96"/>
      <c r="D87" s="96"/>
      <c r="E87" s="96"/>
      <c r="F87" s="96"/>
      <c r="G87" s="96"/>
      <c r="H87" s="96"/>
      <c r="I87" s="96"/>
      <c r="J87" s="96"/>
      <c r="K87" s="96"/>
      <c r="L87" s="96"/>
      <c r="M87" s="96"/>
    </row>
    <row r="88" spans="1:13" x14ac:dyDescent="0.25">
      <c r="A88" s="96"/>
      <c r="B88" s="96"/>
      <c r="C88" s="96"/>
      <c r="D88" s="96"/>
      <c r="E88" s="96"/>
      <c r="F88" s="96"/>
      <c r="G88" s="96"/>
      <c r="H88" s="96"/>
      <c r="I88" s="96"/>
      <c r="J88" s="96"/>
      <c r="K88" s="96"/>
      <c r="L88" s="96"/>
      <c r="M88" s="96"/>
    </row>
    <row r="89" spans="1:13" x14ac:dyDescent="0.25">
      <c r="A89" s="96"/>
      <c r="B89" s="96"/>
      <c r="C89" s="96"/>
      <c r="D89" s="96"/>
      <c r="E89" s="96"/>
      <c r="F89" s="96"/>
      <c r="G89" s="96"/>
      <c r="H89" s="96"/>
      <c r="I89" s="96"/>
      <c r="J89" s="96"/>
      <c r="K89" s="96"/>
      <c r="L89" s="96"/>
      <c r="M89" s="96"/>
    </row>
    <row r="90" spans="1:13" x14ac:dyDescent="0.25">
      <c r="A90" s="96"/>
      <c r="B90" s="96"/>
      <c r="C90" s="96"/>
      <c r="D90" s="96"/>
      <c r="E90" s="96"/>
      <c r="F90" s="96"/>
      <c r="G90" s="96"/>
      <c r="H90" s="96"/>
      <c r="I90" s="96"/>
      <c r="J90" s="96"/>
      <c r="K90" s="96"/>
      <c r="L90" s="96"/>
      <c r="M90" s="96"/>
    </row>
    <row r="91" spans="1:13" x14ac:dyDescent="0.25">
      <c r="A91" s="96"/>
      <c r="B91" s="96"/>
      <c r="C91" s="96"/>
      <c r="D91" s="96"/>
      <c r="E91" s="96"/>
      <c r="F91" s="96"/>
      <c r="G91" s="96"/>
      <c r="H91" s="96"/>
      <c r="I91" s="96"/>
      <c r="J91" s="96"/>
      <c r="K91" s="96"/>
      <c r="L91" s="96"/>
      <c r="M91" s="96"/>
    </row>
    <row r="92" spans="1:13" x14ac:dyDescent="0.25">
      <c r="A92" s="96"/>
      <c r="B92" s="96"/>
      <c r="C92" s="96"/>
      <c r="D92" s="96"/>
      <c r="E92" s="96"/>
      <c r="F92" s="96"/>
      <c r="G92" s="96"/>
      <c r="H92" s="96"/>
      <c r="I92" s="96"/>
      <c r="J92" s="96"/>
      <c r="K92" s="96"/>
      <c r="L92" s="96"/>
      <c r="M92" s="96"/>
    </row>
    <row r="93" spans="1:13" x14ac:dyDescent="0.25">
      <c r="A93" s="96"/>
      <c r="B93" s="96"/>
      <c r="C93" s="96"/>
      <c r="D93" s="96"/>
      <c r="E93" s="96"/>
      <c r="F93" s="96"/>
      <c r="G93" s="96"/>
      <c r="H93" s="96"/>
      <c r="I93" s="96"/>
      <c r="J93" s="96"/>
      <c r="K93" s="96"/>
      <c r="L93" s="96"/>
      <c r="M93" s="96"/>
    </row>
    <row r="94" spans="1:13" x14ac:dyDescent="0.25">
      <c r="A94" s="96"/>
      <c r="B94" s="96"/>
      <c r="C94" s="96"/>
      <c r="D94" s="96"/>
      <c r="E94" s="96"/>
      <c r="F94" s="96"/>
      <c r="G94" s="96"/>
      <c r="H94" s="96"/>
      <c r="I94" s="96"/>
      <c r="J94" s="96"/>
      <c r="K94" s="96"/>
      <c r="L94" s="96"/>
      <c r="M94" s="96"/>
    </row>
    <row r="95" spans="1:13" x14ac:dyDescent="0.25">
      <c r="A95" s="96"/>
      <c r="B95" s="96"/>
      <c r="C95" s="96"/>
      <c r="D95" s="96"/>
      <c r="E95" s="96"/>
      <c r="F95" s="96"/>
      <c r="G95" s="96"/>
      <c r="H95" s="96"/>
      <c r="I95" s="96"/>
      <c r="J95" s="96"/>
      <c r="K95" s="96"/>
      <c r="L95" s="96"/>
      <c r="M95" s="96"/>
    </row>
    <row r="96" spans="1:13" x14ac:dyDescent="0.25">
      <c r="A96" s="96"/>
      <c r="B96" s="96"/>
      <c r="C96" s="96"/>
      <c r="D96" s="96"/>
      <c r="E96" s="96"/>
      <c r="F96" s="96"/>
      <c r="G96" s="96"/>
      <c r="H96" s="96"/>
      <c r="I96" s="96"/>
      <c r="J96" s="96"/>
      <c r="K96" s="96"/>
      <c r="L96" s="96"/>
      <c r="M96" s="96"/>
    </row>
    <row r="97" spans="1:13" x14ac:dyDescent="0.25">
      <c r="A97" s="96"/>
      <c r="B97" s="96"/>
      <c r="C97" s="96"/>
      <c r="D97" s="96"/>
      <c r="E97" s="96"/>
      <c r="F97" s="96"/>
      <c r="G97" s="96"/>
      <c r="H97" s="96"/>
      <c r="I97" s="96"/>
      <c r="J97" s="96"/>
      <c r="K97" s="96"/>
      <c r="L97" s="96"/>
      <c r="M97" s="96"/>
    </row>
    <row r="98" spans="1:13" x14ac:dyDescent="0.25">
      <c r="A98" s="96"/>
      <c r="B98" s="96"/>
      <c r="C98" s="96"/>
      <c r="D98" s="96"/>
      <c r="E98" s="96"/>
      <c r="F98" s="96"/>
      <c r="G98" s="96"/>
      <c r="H98" s="96"/>
      <c r="I98" s="96"/>
      <c r="J98" s="96"/>
      <c r="K98" s="96"/>
      <c r="L98" s="96"/>
      <c r="M98" s="96"/>
    </row>
    <row r="99" spans="1:13" x14ac:dyDescent="0.25">
      <c r="A99" s="96"/>
      <c r="B99" s="96"/>
      <c r="C99" s="96"/>
      <c r="D99" s="96"/>
      <c r="E99" s="96"/>
      <c r="F99" s="96"/>
      <c r="G99" s="96"/>
      <c r="H99" s="96"/>
      <c r="I99" s="96"/>
      <c r="J99" s="96"/>
      <c r="K99" s="96"/>
      <c r="L99" s="96"/>
      <c r="M99" s="96"/>
    </row>
    <row r="100" spans="1:13" x14ac:dyDescent="0.25">
      <c r="A100" s="96"/>
      <c r="B100" s="96"/>
      <c r="C100" s="96"/>
      <c r="D100" s="96"/>
      <c r="E100" s="96"/>
      <c r="F100" s="96"/>
      <c r="G100" s="96"/>
      <c r="H100" s="96"/>
      <c r="I100" s="96"/>
      <c r="J100" s="96"/>
      <c r="K100" s="96"/>
      <c r="L100" s="96"/>
      <c r="M100" s="96"/>
    </row>
    <row r="101" spans="1:13" x14ac:dyDescent="0.25">
      <c r="A101" s="96"/>
      <c r="B101" s="96"/>
      <c r="C101" s="96"/>
      <c r="D101" s="96"/>
      <c r="E101" s="96"/>
      <c r="F101" s="96"/>
      <c r="G101" s="96"/>
      <c r="H101" s="96"/>
      <c r="I101" s="96"/>
      <c r="J101" s="96"/>
      <c r="K101" s="96"/>
      <c r="L101" s="96"/>
      <c r="M101" s="96"/>
    </row>
    <row r="102" spans="1:13" x14ac:dyDescent="0.25">
      <c r="A102" s="96"/>
      <c r="B102" s="96"/>
      <c r="C102" s="96"/>
      <c r="D102" s="96"/>
      <c r="E102" s="96"/>
      <c r="F102" s="96"/>
      <c r="G102" s="96"/>
      <c r="H102" s="96"/>
      <c r="I102" s="96"/>
      <c r="J102" s="96"/>
      <c r="K102" s="96"/>
      <c r="L102" s="96"/>
      <c r="M102" s="96"/>
    </row>
    <row r="103" spans="1:13" x14ac:dyDescent="0.25">
      <c r="A103" s="96"/>
      <c r="B103" s="96"/>
      <c r="C103" s="96"/>
      <c r="D103" s="96"/>
      <c r="E103" s="96"/>
      <c r="F103" s="96"/>
      <c r="G103" s="96"/>
      <c r="H103" s="96"/>
      <c r="I103" s="96"/>
      <c r="J103" s="96"/>
      <c r="K103" s="96"/>
      <c r="L103" s="96"/>
      <c r="M103" s="96"/>
    </row>
    <row r="104" spans="1:13" x14ac:dyDescent="0.25">
      <c r="A104" s="96"/>
      <c r="B104" s="96"/>
      <c r="C104" s="96"/>
      <c r="D104" s="96"/>
      <c r="E104" s="96"/>
      <c r="F104" s="96"/>
      <c r="G104" s="96"/>
      <c r="H104" s="96"/>
      <c r="I104" s="96"/>
      <c r="J104" s="96"/>
      <c r="K104" s="96"/>
      <c r="L104" s="96"/>
      <c r="M104" s="96"/>
    </row>
    <row r="105" spans="1:13" x14ac:dyDescent="0.25">
      <c r="A105" s="96"/>
      <c r="B105" s="96"/>
      <c r="C105" s="96"/>
      <c r="D105" s="96"/>
      <c r="E105" s="96"/>
      <c r="F105" s="96"/>
      <c r="G105" s="96"/>
      <c r="H105" s="96"/>
      <c r="I105" s="96"/>
      <c r="J105" s="96"/>
      <c r="K105" s="96"/>
      <c r="L105" s="96"/>
      <c r="M105" s="96"/>
    </row>
    <row r="106" spans="1:13" x14ac:dyDescent="0.25">
      <c r="A106" s="96"/>
      <c r="B106" s="96"/>
      <c r="C106" s="96"/>
      <c r="D106" s="96"/>
      <c r="E106" s="96"/>
      <c r="F106" s="96"/>
      <c r="G106" s="96"/>
      <c r="H106" s="96"/>
      <c r="I106" s="96"/>
      <c r="J106" s="96"/>
      <c r="K106" s="96"/>
      <c r="L106" s="96"/>
      <c r="M106" s="96"/>
    </row>
    <row r="107" spans="1:13" x14ac:dyDescent="0.25">
      <c r="A107" s="96"/>
      <c r="B107" s="96"/>
      <c r="C107" s="96"/>
      <c r="D107" s="96"/>
      <c r="E107" s="96"/>
      <c r="F107" s="96"/>
      <c r="G107" s="96"/>
      <c r="H107" s="96"/>
      <c r="I107" s="96"/>
      <c r="J107" s="96"/>
      <c r="K107" s="96"/>
      <c r="L107" s="96"/>
      <c r="M107" s="96"/>
    </row>
    <row r="108" spans="1:13" x14ac:dyDescent="0.25">
      <c r="A108" s="96"/>
      <c r="B108" s="96"/>
      <c r="C108" s="96"/>
      <c r="D108" s="96"/>
      <c r="E108" s="96"/>
      <c r="F108" s="96"/>
      <c r="G108" s="96"/>
      <c r="H108" s="96"/>
      <c r="I108" s="96"/>
      <c r="J108" s="96"/>
      <c r="K108" s="96"/>
      <c r="L108" s="96"/>
      <c r="M108" s="96"/>
    </row>
    <row r="109" spans="1:13" x14ac:dyDescent="0.25">
      <c r="A109" s="96"/>
      <c r="B109" s="96"/>
      <c r="C109" s="96"/>
      <c r="D109" s="96"/>
      <c r="E109" s="96"/>
      <c r="F109" s="96"/>
      <c r="G109" s="96"/>
      <c r="H109" s="96"/>
      <c r="I109" s="96"/>
      <c r="J109" s="96"/>
      <c r="K109" s="96"/>
      <c r="L109" s="96"/>
      <c r="M109" s="96"/>
    </row>
    <row r="110" spans="1:13" x14ac:dyDescent="0.25">
      <c r="A110" s="96"/>
      <c r="B110" s="96"/>
      <c r="C110" s="96"/>
      <c r="D110" s="96"/>
      <c r="E110" s="96"/>
      <c r="F110" s="96"/>
      <c r="G110" s="96"/>
      <c r="H110" s="96"/>
      <c r="I110" s="96"/>
      <c r="J110" s="96"/>
      <c r="K110" s="96"/>
      <c r="L110" s="96"/>
      <c r="M110" s="96"/>
    </row>
    <row r="111" spans="1:13" x14ac:dyDescent="0.25">
      <c r="A111" s="96"/>
      <c r="B111" s="96"/>
      <c r="C111" s="96"/>
      <c r="D111" s="96"/>
      <c r="E111" s="96"/>
      <c r="F111" s="96"/>
      <c r="G111" s="96"/>
      <c r="H111" s="96"/>
      <c r="I111" s="96"/>
      <c r="J111" s="96"/>
      <c r="K111" s="96"/>
      <c r="L111" s="96"/>
      <c r="M111" s="96"/>
    </row>
    <row r="112" spans="1:13" x14ac:dyDescent="0.25">
      <c r="A112" s="96"/>
      <c r="B112" s="96"/>
      <c r="C112" s="96"/>
      <c r="D112" s="96"/>
      <c r="E112" s="96"/>
      <c r="F112" s="96"/>
      <c r="G112" s="96"/>
      <c r="H112" s="96"/>
      <c r="I112" s="96"/>
      <c r="J112" s="96"/>
      <c r="K112" s="96"/>
      <c r="L112" s="96"/>
      <c r="M112" s="96"/>
    </row>
    <row r="113" spans="1:13" x14ac:dyDescent="0.25">
      <c r="A113" s="96"/>
      <c r="B113" s="96"/>
      <c r="C113" s="96"/>
      <c r="D113" s="96"/>
      <c r="E113" s="96"/>
      <c r="F113" s="96"/>
      <c r="G113" s="96"/>
      <c r="H113" s="96"/>
      <c r="I113" s="96"/>
      <c r="J113" s="96"/>
      <c r="K113" s="96"/>
      <c r="L113" s="96"/>
      <c r="M113" s="96"/>
    </row>
    <row r="114" spans="1:13" x14ac:dyDescent="0.25">
      <c r="A114" s="96"/>
      <c r="B114" s="96"/>
      <c r="C114" s="96"/>
      <c r="D114" s="96"/>
      <c r="E114" s="96"/>
      <c r="F114" s="96"/>
      <c r="G114" s="96"/>
      <c r="H114" s="96"/>
      <c r="I114" s="96"/>
      <c r="J114" s="96"/>
      <c r="K114" s="96"/>
      <c r="L114" s="96"/>
      <c r="M114" s="96"/>
    </row>
    <row r="115" spans="1:13" x14ac:dyDescent="0.25">
      <c r="A115" s="96"/>
      <c r="B115" s="96"/>
      <c r="C115" s="96"/>
      <c r="D115" s="96"/>
      <c r="E115" s="96"/>
      <c r="F115" s="96"/>
      <c r="G115" s="96"/>
      <c r="H115" s="96"/>
      <c r="I115" s="96"/>
      <c r="J115" s="96"/>
      <c r="K115" s="96"/>
      <c r="L115" s="96"/>
      <c r="M115" s="96"/>
    </row>
    <row r="116" spans="1:13" x14ac:dyDescent="0.25">
      <c r="A116" s="96"/>
      <c r="B116" s="96"/>
      <c r="C116" s="96"/>
      <c r="D116" s="96"/>
      <c r="E116" s="96"/>
      <c r="F116" s="96"/>
      <c r="G116" s="96"/>
      <c r="H116" s="96"/>
      <c r="I116" s="96"/>
      <c r="J116" s="96"/>
      <c r="K116" s="96"/>
      <c r="L116" s="96"/>
      <c r="M116" s="96"/>
    </row>
    <row r="117" spans="1:13" x14ac:dyDescent="0.25">
      <c r="A117" s="96"/>
      <c r="B117" s="96"/>
      <c r="C117" s="96"/>
      <c r="D117" s="96"/>
      <c r="E117" s="96"/>
      <c r="F117" s="96"/>
      <c r="G117" s="96"/>
      <c r="H117" s="96"/>
      <c r="I117" s="96"/>
      <c r="J117" s="96"/>
      <c r="K117" s="96"/>
      <c r="L117" s="96"/>
      <c r="M117" s="96"/>
    </row>
    <row r="118" spans="1:13" x14ac:dyDescent="0.25">
      <c r="A118" s="96"/>
      <c r="B118" s="96"/>
      <c r="C118" s="96"/>
      <c r="D118" s="96"/>
      <c r="E118" s="96"/>
      <c r="F118" s="96"/>
      <c r="G118" s="96"/>
      <c r="H118" s="96"/>
      <c r="I118" s="96"/>
      <c r="J118" s="96"/>
      <c r="K118" s="96"/>
      <c r="L118" s="96"/>
      <c r="M118" s="96"/>
    </row>
    <row r="119" spans="1:13" x14ac:dyDescent="0.25">
      <c r="A119" s="96"/>
      <c r="B119" s="96"/>
      <c r="C119" s="96"/>
      <c r="D119" s="96"/>
      <c r="E119" s="96"/>
      <c r="F119" s="96"/>
      <c r="G119" s="96"/>
      <c r="H119" s="96"/>
      <c r="I119" s="96"/>
      <c r="J119" s="96"/>
      <c r="K119" s="96"/>
      <c r="L119" s="96"/>
      <c r="M119" s="96"/>
    </row>
    <row r="120" spans="1:13" x14ac:dyDescent="0.25">
      <c r="A120" s="96"/>
      <c r="B120" s="96"/>
      <c r="C120" s="96"/>
      <c r="D120" s="96"/>
      <c r="E120" s="96"/>
      <c r="F120" s="96"/>
      <c r="G120" s="96"/>
      <c r="H120" s="96"/>
      <c r="I120" s="96"/>
      <c r="J120" s="96"/>
      <c r="K120" s="96"/>
      <c r="L120" s="96"/>
      <c r="M120" s="96"/>
    </row>
    <row r="121" spans="1:13" x14ac:dyDescent="0.25">
      <c r="A121" s="96"/>
      <c r="B121" s="96"/>
      <c r="C121" s="96"/>
      <c r="D121" s="96"/>
      <c r="E121" s="96"/>
      <c r="F121" s="96"/>
      <c r="G121" s="96"/>
      <c r="H121" s="96"/>
      <c r="I121" s="96"/>
      <c r="J121" s="96"/>
      <c r="K121" s="96"/>
      <c r="L121" s="96"/>
      <c r="M121" s="96"/>
    </row>
    <row r="122" spans="1:13" x14ac:dyDescent="0.25">
      <c r="A122" s="96"/>
      <c r="B122" s="96"/>
      <c r="C122" s="96"/>
      <c r="D122" s="96"/>
      <c r="E122" s="96"/>
      <c r="F122" s="96"/>
      <c r="G122" s="96"/>
      <c r="H122" s="96"/>
      <c r="I122" s="96"/>
      <c r="J122" s="96"/>
      <c r="K122" s="96"/>
      <c r="L122" s="96"/>
      <c r="M122" s="96"/>
    </row>
    <row r="123" spans="1:13" x14ac:dyDescent="0.25">
      <c r="A123" s="96"/>
      <c r="B123" s="96"/>
      <c r="C123" s="96"/>
      <c r="D123" s="96"/>
      <c r="E123" s="96"/>
      <c r="F123" s="96"/>
      <c r="G123" s="96"/>
      <c r="H123" s="96"/>
      <c r="I123" s="96"/>
      <c r="J123" s="96"/>
      <c r="K123" s="96"/>
      <c r="L123" s="96"/>
      <c r="M123" s="96"/>
    </row>
    <row r="124" spans="1:13" x14ac:dyDescent="0.25">
      <c r="A124" s="96"/>
      <c r="B124" s="96"/>
      <c r="C124" s="96"/>
      <c r="D124" s="96"/>
      <c r="E124" s="96"/>
      <c r="F124" s="96"/>
      <c r="G124" s="96"/>
      <c r="H124" s="96"/>
      <c r="I124" s="96"/>
      <c r="J124" s="96"/>
      <c r="K124" s="96"/>
      <c r="L124" s="96"/>
      <c r="M124" s="96"/>
    </row>
    <row r="125" spans="1:13" x14ac:dyDescent="0.25">
      <c r="A125" s="96"/>
      <c r="B125" s="96"/>
      <c r="C125" s="96"/>
      <c r="D125" s="96"/>
      <c r="E125" s="96"/>
      <c r="F125" s="96"/>
      <c r="G125" s="96"/>
      <c r="H125" s="96"/>
      <c r="I125" s="96"/>
      <c r="J125" s="96"/>
      <c r="K125" s="96"/>
      <c r="L125" s="96"/>
      <c r="M125" s="96"/>
    </row>
    <row r="126" spans="1:13" x14ac:dyDescent="0.25">
      <c r="A126" s="96"/>
      <c r="B126" s="96"/>
      <c r="C126" s="96"/>
      <c r="D126" s="96"/>
      <c r="E126" s="96"/>
      <c r="F126" s="96"/>
      <c r="G126" s="96"/>
      <c r="H126" s="96"/>
      <c r="I126" s="96"/>
      <c r="J126" s="96"/>
      <c r="K126" s="96"/>
      <c r="L126" s="96"/>
      <c r="M126" s="96"/>
    </row>
    <row r="127" spans="1:13" x14ac:dyDescent="0.25">
      <c r="A127" s="96"/>
      <c r="B127" s="96"/>
      <c r="C127" s="96"/>
      <c r="D127" s="96"/>
      <c r="E127" s="96"/>
      <c r="F127" s="96"/>
      <c r="G127" s="96"/>
      <c r="H127" s="96"/>
      <c r="I127" s="96"/>
      <c r="J127" s="96"/>
      <c r="K127" s="96"/>
      <c r="L127" s="96"/>
      <c r="M127" s="96"/>
    </row>
    <row r="128" spans="1:13" x14ac:dyDescent="0.25">
      <c r="A128" s="96"/>
      <c r="B128" s="96"/>
      <c r="C128" s="96"/>
      <c r="D128" s="96"/>
      <c r="E128" s="96"/>
      <c r="F128" s="96"/>
      <c r="G128" s="96"/>
      <c r="H128" s="96"/>
      <c r="I128" s="96"/>
      <c r="J128" s="96"/>
      <c r="K128" s="96"/>
      <c r="L128" s="96"/>
      <c r="M128" s="96"/>
    </row>
    <row r="129" spans="1:13" x14ac:dyDescent="0.25">
      <c r="A129" s="96"/>
      <c r="B129" s="96"/>
      <c r="C129" s="96"/>
      <c r="D129" s="96"/>
      <c r="E129" s="96"/>
      <c r="F129" s="96"/>
      <c r="G129" s="96"/>
      <c r="H129" s="96"/>
      <c r="I129" s="96"/>
      <c r="J129" s="96"/>
      <c r="K129" s="96"/>
      <c r="L129" s="96"/>
      <c r="M129" s="96"/>
    </row>
    <row r="130" spans="1:13" x14ac:dyDescent="0.25">
      <c r="A130" s="96"/>
      <c r="B130" s="96"/>
      <c r="C130" s="96"/>
      <c r="D130" s="96"/>
      <c r="E130" s="96"/>
      <c r="F130" s="96"/>
      <c r="G130" s="96"/>
      <c r="H130" s="96"/>
      <c r="I130" s="96"/>
      <c r="J130" s="96"/>
      <c r="K130" s="96"/>
      <c r="L130" s="96"/>
      <c r="M130" s="96"/>
    </row>
    <row r="131" spans="1:13" x14ac:dyDescent="0.25">
      <c r="A131" s="96"/>
      <c r="B131" s="96"/>
      <c r="C131" s="96"/>
      <c r="D131" s="96"/>
      <c r="E131" s="96"/>
      <c r="F131" s="96"/>
      <c r="G131" s="96"/>
      <c r="H131" s="96"/>
      <c r="I131" s="96"/>
      <c r="J131" s="96"/>
      <c r="K131" s="96"/>
      <c r="L131" s="96"/>
      <c r="M131" s="96"/>
    </row>
    <row r="132" spans="1:13" x14ac:dyDescent="0.25">
      <c r="A132" s="96"/>
      <c r="B132" s="96"/>
      <c r="C132" s="96"/>
      <c r="D132" s="96"/>
      <c r="E132" s="96"/>
      <c r="F132" s="96"/>
      <c r="G132" s="96"/>
      <c r="H132" s="96"/>
      <c r="I132" s="96"/>
      <c r="J132" s="96"/>
      <c r="K132" s="96"/>
      <c r="L132" s="96"/>
      <c r="M132" s="96"/>
    </row>
    <row r="133" spans="1:13" x14ac:dyDescent="0.25">
      <c r="A133" s="96"/>
      <c r="B133" s="96"/>
      <c r="C133" s="96"/>
      <c r="D133" s="96"/>
      <c r="E133" s="96"/>
      <c r="F133" s="96"/>
      <c r="G133" s="96"/>
      <c r="H133" s="96"/>
      <c r="I133" s="96"/>
      <c r="J133" s="96"/>
      <c r="K133" s="96"/>
      <c r="L133" s="96"/>
      <c r="M133" s="96"/>
    </row>
    <row r="134" spans="1:13" x14ac:dyDescent="0.25">
      <c r="A134" s="96"/>
      <c r="B134" s="96"/>
      <c r="C134" s="96"/>
      <c r="D134" s="96"/>
      <c r="E134" s="96"/>
      <c r="F134" s="96"/>
      <c r="G134" s="96"/>
      <c r="H134" s="96"/>
      <c r="I134" s="96"/>
      <c r="J134" s="96"/>
      <c r="K134" s="96"/>
      <c r="L134" s="96"/>
      <c r="M134" s="96"/>
    </row>
    <row r="135" spans="1:13" x14ac:dyDescent="0.25">
      <c r="A135" s="96"/>
      <c r="B135" s="96"/>
      <c r="C135" s="96"/>
      <c r="D135" s="96"/>
      <c r="E135" s="96"/>
      <c r="F135" s="96"/>
      <c r="G135" s="96"/>
      <c r="H135" s="96"/>
      <c r="I135" s="96"/>
      <c r="J135" s="96"/>
      <c r="K135" s="96"/>
      <c r="L135" s="96"/>
      <c r="M135" s="96"/>
    </row>
    <row r="136" spans="1:13" x14ac:dyDescent="0.25">
      <c r="A136" s="96"/>
      <c r="B136" s="96"/>
      <c r="C136" s="96"/>
      <c r="D136" s="96"/>
      <c r="E136" s="96"/>
      <c r="F136" s="96"/>
      <c r="G136" s="96"/>
      <c r="H136" s="96"/>
      <c r="I136" s="96"/>
      <c r="J136" s="96"/>
      <c r="K136" s="96"/>
      <c r="L136" s="96"/>
      <c r="M136" s="96"/>
    </row>
    <row r="137" spans="1:13" x14ac:dyDescent="0.25">
      <c r="A137" s="96"/>
      <c r="B137" s="96"/>
      <c r="C137" s="96"/>
      <c r="D137" s="96"/>
      <c r="E137" s="96"/>
      <c r="F137" s="96"/>
      <c r="G137" s="96"/>
      <c r="H137" s="96"/>
      <c r="I137" s="96"/>
      <c r="J137" s="96"/>
      <c r="K137" s="96"/>
      <c r="L137" s="96"/>
      <c r="M137" s="96"/>
    </row>
    <row r="138" spans="1:13" x14ac:dyDescent="0.25">
      <c r="A138" s="96"/>
      <c r="B138" s="96"/>
      <c r="C138" s="96"/>
      <c r="D138" s="96"/>
      <c r="E138" s="96"/>
      <c r="F138" s="96"/>
      <c r="G138" s="96"/>
      <c r="H138" s="96"/>
      <c r="I138" s="96"/>
      <c r="J138" s="96"/>
      <c r="K138" s="96"/>
      <c r="L138" s="96"/>
      <c r="M138" s="96"/>
    </row>
    <row r="139" spans="1:13" x14ac:dyDescent="0.25">
      <c r="A139" s="96"/>
      <c r="B139" s="96"/>
      <c r="C139" s="96"/>
      <c r="D139" s="96"/>
      <c r="E139" s="96"/>
      <c r="F139" s="96"/>
      <c r="G139" s="96"/>
      <c r="H139" s="96"/>
      <c r="I139" s="96"/>
      <c r="J139" s="96"/>
      <c r="K139" s="96"/>
      <c r="L139" s="96"/>
      <c r="M139" s="96"/>
    </row>
    <row r="140" spans="1:13" x14ac:dyDescent="0.25">
      <c r="A140" s="96"/>
      <c r="B140" s="96"/>
      <c r="C140" s="96"/>
      <c r="D140" s="96"/>
      <c r="E140" s="96"/>
      <c r="F140" s="96"/>
      <c r="G140" s="96"/>
      <c r="H140" s="96"/>
      <c r="I140" s="96"/>
      <c r="J140" s="96"/>
      <c r="K140" s="96"/>
      <c r="L140" s="96"/>
      <c r="M140" s="96"/>
    </row>
    <row r="141" spans="1:13" x14ac:dyDescent="0.25">
      <c r="A141" s="96"/>
      <c r="B141" s="96"/>
      <c r="C141" s="96"/>
      <c r="D141" s="96"/>
      <c r="E141" s="96"/>
      <c r="F141" s="96"/>
      <c r="G141" s="96"/>
      <c r="H141" s="96"/>
      <c r="I141" s="96"/>
      <c r="J141" s="96"/>
      <c r="K141" s="96"/>
      <c r="L141" s="96"/>
      <c r="M141" s="96"/>
    </row>
    <row r="142" spans="1:13" x14ac:dyDescent="0.25">
      <c r="A142" s="96"/>
      <c r="B142" s="96"/>
      <c r="C142" s="96"/>
      <c r="D142" s="96"/>
      <c r="E142" s="96"/>
      <c r="F142" s="96"/>
      <c r="G142" s="96"/>
      <c r="H142" s="96"/>
      <c r="I142" s="96"/>
      <c r="J142" s="96"/>
      <c r="K142" s="96"/>
      <c r="L142" s="96"/>
      <c r="M142" s="96"/>
    </row>
    <row r="143" spans="1:13" x14ac:dyDescent="0.25">
      <c r="A143" s="96"/>
      <c r="B143" s="96"/>
      <c r="C143" s="96"/>
      <c r="D143" s="96"/>
      <c r="E143" s="96"/>
      <c r="F143" s="96"/>
      <c r="G143" s="96"/>
      <c r="H143" s="96"/>
      <c r="I143" s="96"/>
      <c r="J143" s="96"/>
      <c r="K143" s="96"/>
      <c r="L143" s="96"/>
      <c r="M143" s="96"/>
    </row>
    <row r="144" spans="1:13" x14ac:dyDescent="0.25">
      <c r="A144" s="96"/>
      <c r="B144" s="96"/>
      <c r="C144" s="96"/>
      <c r="D144" s="96"/>
      <c r="E144" s="96"/>
      <c r="F144" s="96"/>
      <c r="G144" s="96"/>
      <c r="H144" s="96"/>
      <c r="I144" s="96"/>
      <c r="J144" s="96"/>
      <c r="K144" s="96"/>
      <c r="L144" s="96"/>
      <c r="M144" s="96"/>
    </row>
    <row r="145" spans="1:13" x14ac:dyDescent="0.25">
      <c r="A145" s="96"/>
      <c r="B145" s="96"/>
      <c r="C145" s="96"/>
      <c r="D145" s="96"/>
      <c r="E145" s="96"/>
      <c r="F145" s="96"/>
      <c r="G145" s="96"/>
      <c r="H145" s="96"/>
      <c r="I145" s="96"/>
      <c r="J145" s="96"/>
      <c r="K145" s="96"/>
      <c r="L145" s="96"/>
      <c r="M145" s="96"/>
    </row>
    <row r="146" spans="1:13" x14ac:dyDescent="0.25">
      <c r="A146" s="96"/>
      <c r="B146" s="96"/>
      <c r="C146" s="96"/>
      <c r="D146" s="96"/>
      <c r="E146" s="96"/>
      <c r="F146" s="96"/>
      <c r="G146" s="96"/>
      <c r="H146" s="96"/>
      <c r="I146" s="96"/>
      <c r="J146" s="96"/>
      <c r="K146" s="96"/>
      <c r="L146" s="96"/>
      <c r="M146" s="96"/>
    </row>
    <row r="147" spans="1:13" x14ac:dyDescent="0.25">
      <c r="A147" s="96"/>
      <c r="B147" s="96"/>
      <c r="C147" s="96"/>
      <c r="D147" s="96"/>
      <c r="E147" s="96"/>
      <c r="F147" s="96"/>
      <c r="G147" s="96"/>
      <c r="H147" s="96"/>
      <c r="I147" s="96"/>
      <c r="J147" s="96"/>
      <c r="K147" s="96"/>
      <c r="L147" s="96"/>
      <c r="M147" s="96"/>
    </row>
    <row r="148" spans="1:13" x14ac:dyDescent="0.25">
      <c r="A148" s="96"/>
      <c r="B148" s="96"/>
      <c r="C148" s="96"/>
      <c r="D148" s="96"/>
      <c r="E148" s="96"/>
      <c r="F148" s="96"/>
      <c r="G148" s="96"/>
      <c r="H148" s="96"/>
      <c r="I148" s="96"/>
      <c r="J148" s="96"/>
      <c r="K148" s="96"/>
      <c r="L148" s="96"/>
      <c r="M148" s="96"/>
    </row>
    <row r="149" spans="1:13" x14ac:dyDescent="0.25">
      <c r="A149" s="96"/>
      <c r="B149" s="96"/>
      <c r="C149" s="96"/>
      <c r="D149" s="96"/>
      <c r="E149" s="96"/>
      <c r="F149" s="96"/>
      <c r="G149" s="96"/>
      <c r="H149" s="96"/>
      <c r="I149" s="96"/>
      <c r="J149" s="96"/>
      <c r="K149" s="96"/>
      <c r="L149" s="96"/>
      <c r="M149" s="96"/>
    </row>
    <row r="150" spans="1:13" x14ac:dyDescent="0.25">
      <c r="A150" s="96"/>
      <c r="B150" s="96"/>
      <c r="C150" s="96"/>
      <c r="D150" s="96"/>
      <c r="E150" s="96"/>
      <c r="F150" s="96"/>
      <c r="G150" s="96"/>
      <c r="H150" s="96"/>
      <c r="I150" s="96"/>
      <c r="J150" s="96"/>
      <c r="K150" s="96"/>
      <c r="L150" s="96"/>
      <c r="M150" s="96"/>
    </row>
    <row r="151" spans="1:13" x14ac:dyDescent="0.25">
      <c r="A151" s="96"/>
      <c r="B151" s="96"/>
      <c r="C151" s="96"/>
      <c r="D151" s="96"/>
      <c r="E151" s="96"/>
      <c r="F151" s="96"/>
      <c r="G151" s="96"/>
      <c r="H151" s="96"/>
      <c r="I151" s="96"/>
      <c r="J151" s="96"/>
      <c r="K151" s="96"/>
      <c r="L151" s="96"/>
      <c r="M151" s="96"/>
    </row>
    <row r="152" spans="1:13" x14ac:dyDescent="0.25">
      <c r="A152" s="96"/>
      <c r="B152" s="96"/>
      <c r="C152" s="96"/>
      <c r="D152" s="96"/>
      <c r="E152" s="96"/>
      <c r="F152" s="96"/>
      <c r="G152" s="96"/>
      <c r="H152" s="96"/>
      <c r="I152" s="96"/>
      <c r="J152" s="96"/>
      <c r="K152" s="96"/>
      <c r="L152" s="96"/>
      <c r="M152" s="96"/>
    </row>
    <row r="153" spans="1:13" x14ac:dyDescent="0.25">
      <c r="A153" s="96"/>
      <c r="B153" s="96"/>
      <c r="C153" s="96"/>
      <c r="D153" s="96"/>
      <c r="E153" s="96"/>
      <c r="F153" s="96"/>
      <c r="G153" s="96"/>
      <c r="H153" s="96"/>
      <c r="I153" s="96"/>
      <c r="J153" s="96"/>
      <c r="K153" s="96"/>
      <c r="L153" s="96"/>
      <c r="M153" s="96"/>
    </row>
    <row r="154" spans="1:13" x14ac:dyDescent="0.25">
      <c r="A154" s="96"/>
      <c r="B154" s="96"/>
      <c r="C154" s="96"/>
      <c r="D154" s="96"/>
      <c r="E154" s="96"/>
      <c r="F154" s="96"/>
      <c r="G154" s="96"/>
      <c r="H154" s="96"/>
      <c r="I154" s="96"/>
      <c r="J154" s="96"/>
      <c r="K154" s="96"/>
      <c r="L154" s="96"/>
      <c r="M154" s="96"/>
    </row>
    <row r="155" spans="1:13" x14ac:dyDescent="0.25">
      <c r="A155" s="96"/>
      <c r="B155" s="96"/>
      <c r="C155" s="96"/>
      <c r="D155" s="96"/>
      <c r="E155" s="96"/>
      <c r="F155" s="96"/>
      <c r="G155" s="96"/>
      <c r="H155" s="96"/>
      <c r="I155" s="96"/>
      <c r="J155" s="96"/>
      <c r="K155" s="96"/>
      <c r="L155" s="96"/>
      <c r="M155" s="96"/>
    </row>
    <row r="156" spans="1:13" x14ac:dyDescent="0.25">
      <c r="A156" s="96"/>
      <c r="B156" s="96"/>
      <c r="C156" s="96"/>
      <c r="D156" s="96"/>
      <c r="E156" s="96"/>
      <c r="F156" s="96"/>
      <c r="G156" s="96"/>
      <c r="H156" s="96"/>
      <c r="I156" s="96"/>
      <c r="J156" s="96"/>
      <c r="K156" s="96"/>
      <c r="L156" s="96"/>
      <c r="M156" s="96"/>
    </row>
    <row r="157" spans="1:13" x14ac:dyDescent="0.25">
      <c r="A157" s="96"/>
      <c r="B157" s="96"/>
      <c r="C157" s="96"/>
      <c r="D157" s="96"/>
      <c r="E157" s="96"/>
      <c r="F157" s="96"/>
      <c r="G157" s="96"/>
      <c r="H157" s="96"/>
      <c r="I157" s="96"/>
      <c r="J157" s="96"/>
      <c r="K157" s="96"/>
      <c r="L157" s="96"/>
      <c r="M157" s="96"/>
    </row>
    <row r="158" spans="1:13" x14ac:dyDescent="0.25">
      <c r="A158" s="96"/>
      <c r="B158" s="96"/>
      <c r="C158" s="96"/>
      <c r="D158" s="96"/>
      <c r="E158" s="96"/>
      <c r="F158" s="96"/>
      <c r="G158" s="96"/>
      <c r="H158" s="96"/>
      <c r="I158" s="96"/>
      <c r="J158" s="96"/>
      <c r="K158" s="96"/>
      <c r="L158" s="96"/>
      <c r="M158" s="96"/>
    </row>
    <row r="159" spans="1:13" x14ac:dyDescent="0.25">
      <c r="A159" s="96"/>
      <c r="B159" s="96"/>
      <c r="C159" s="96"/>
      <c r="D159" s="96"/>
      <c r="E159" s="96"/>
      <c r="F159" s="96"/>
      <c r="G159" s="96"/>
      <c r="H159" s="96"/>
      <c r="I159" s="96"/>
      <c r="J159" s="96"/>
      <c r="K159" s="96"/>
      <c r="L159" s="96"/>
      <c r="M159" s="96"/>
    </row>
    <row r="160" spans="1:13" x14ac:dyDescent="0.25">
      <c r="A160" s="96"/>
      <c r="B160" s="96"/>
      <c r="C160" s="96"/>
      <c r="D160" s="96"/>
      <c r="E160" s="96"/>
      <c r="F160" s="96"/>
      <c r="G160" s="96"/>
      <c r="H160" s="96"/>
      <c r="I160" s="96"/>
      <c r="J160" s="96"/>
      <c r="K160" s="96"/>
      <c r="L160" s="96"/>
      <c r="M160" s="96"/>
    </row>
    <row r="161" spans="1:13" x14ac:dyDescent="0.25">
      <c r="A161" s="96"/>
      <c r="B161" s="96"/>
      <c r="C161" s="96"/>
      <c r="D161" s="96"/>
      <c r="E161" s="96"/>
      <c r="F161" s="96"/>
      <c r="G161" s="96"/>
      <c r="H161" s="96"/>
      <c r="I161" s="96"/>
      <c r="J161" s="96"/>
      <c r="K161" s="96"/>
      <c r="L161" s="96"/>
      <c r="M161" s="96"/>
    </row>
    <row r="162" spans="1:13" x14ac:dyDescent="0.25">
      <c r="A162" s="96"/>
      <c r="B162" s="96"/>
      <c r="C162" s="96"/>
      <c r="D162" s="96"/>
      <c r="E162" s="96"/>
      <c r="F162" s="96"/>
      <c r="G162" s="96"/>
      <c r="H162" s="96"/>
      <c r="I162" s="96"/>
      <c r="J162" s="96"/>
      <c r="K162" s="96"/>
      <c r="L162" s="96"/>
      <c r="M162" s="96"/>
    </row>
    <row r="163" spans="1:13" x14ac:dyDescent="0.25">
      <c r="A163" s="96"/>
      <c r="B163" s="96"/>
      <c r="C163" s="96"/>
      <c r="D163" s="96"/>
      <c r="E163" s="96"/>
      <c r="F163" s="96"/>
      <c r="G163" s="96"/>
      <c r="H163" s="96"/>
      <c r="I163" s="96"/>
      <c r="J163" s="96"/>
      <c r="K163" s="96"/>
      <c r="L163" s="96"/>
      <c r="M163" s="96"/>
    </row>
    <row r="164" spans="1:13" x14ac:dyDescent="0.25">
      <c r="A164" s="96"/>
      <c r="B164" s="96"/>
      <c r="C164" s="96"/>
      <c r="D164" s="96"/>
      <c r="E164" s="96"/>
      <c r="F164" s="96"/>
      <c r="G164" s="96"/>
      <c r="H164" s="96"/>
      <c r="I164" s="96"/>
      <c r="J164" s="96"/>
      <c r="K164" s="96"/>
      <c r="L164" s="96"/>
      <c r="M164" s="96"/>
    </row>
    <row r="165" spans="1:13" x14ac:dyDescent="0.25">
      <c r="A165" s="96"/>
      <c r="B165" s="96"/>
      <c r="C165" s="96"/>
      <c r="D165" s="96"/>
      <c r="E165" s="96"/>
      <c r="F165" s="96"/>
      <c r="G165" s="96"/>
      <c r="H165" s="96"/>
      <c r="I165" s="96"/>
      <c r="J165" s="96"/>
      <c r="K165" s="96"/>
      <c r="L165" s="96"/>
      <c r="M165" s="96"/>
    </row>
    <row r="166" spans="1:13" x14ac:dyDescent="0.25">
      <c r="A166" s="96"/>
      <c r="B166" s="96"/>
      <c r="C166" s="96"/>
      <c r="D166" s="96"/>
      <c r="E166" s="96"/>
      <c r="F166" s="96"/>
      <c r="G166" s="96"/>
      <c r="H166" s="96"/>
      <c r="I166" s="96"/>
      <c r="J166" s="96"/>
      <c r="K166" s="96"/>
      <c r="L166" s="96"/>
      <c r="M166" s="96"/>
    </row>
    <row r="167" spans="1:13" x14ac:dyDescent="0.25">
      <c r="A167" s="96"/>
      <c r="B167" s="96"/>
      <c r="C167" s="96"/>
      <c r="D167" s="96"/>
      <c r="E167" s="96"/>
      <c r="F167" s="96"/>
      <c r="G167" s="96"/>
      <c r="H167" s="96"/>
      <c r="I167" s="96"/>
      <c r="J167" s="96"/>
      <c r="K167" s="96"/>
      <c r="L167" s="96"/>
      <c r="M167" s="96"/>
    </row>
    <row r="168" spans="1:13" x14ac:dyDescent="0.25">
      <c r="A168" s="96"/>
      <c r="B168" s="96"/>
      <c r="C168" s="96"/>
      <c r="D168" s="96"/>
      <c r="E168" s="96"/>
      <c r="F168" s="96"/>
      <c r="G168" s="96"/>
      <c r="H168" s="96"/>
      <c r="I168" s="96"/>
      <c r="J168" s="96"/>
      <c r="K168" s="96"/>
      <c r="L168" s="96"/>
      <c r="M168" s="96"/>
    </row>
    <row r="169" spans="1:13" x14ac:dyDescent="0.25">
      <c r="A169" s="96"/>
      <c r="B169" s="96"/>
      <c r="C169" s="96"/>
      <c r="D169" s="96"/>
      <c r="E169" s="96"/>
      <c r="F169" s="96"/>
      <c r="G169" s="96"/>
      <c r="H169" s="96"/>
      <c r="I169" s="96"/>
      <c r="J169" s="96"/>
      <c r="K169" s="96"/>
      <c r="L169" s="96"/>
      <c r="M169" s="96"/>
    </row>
    <row r="170" spans="1:13" x14ac:dyDescent="0.25">
      <c r="A170" s="96"/>
      <c r="B170" s="96"/>
      <c r="C170" s="96"/>
      <c r="D170" s="96"/>
      <c r="E170" s="96"/>
      <c r="F170" s="96"/>
      <c r="G170" s="96"/>
      <c r="H170" s="96"/>
      <c r="I170" s="96"/>
      <c r="J170" s="96"/>
      <c r="K170" s="96"/>
      <c r="L170" s="96"/>
      <c r="M170" s="96"/>
    </row>
    <row r="171" spans="1:13" x14ac:dyDescent="0.25">
      <c r="A171" s="96"/>
      <c r="B171" s="96"/>
      <c r="C171" s="96"/>
      <c r="D171" s="96"/>
      <c r="E171" s="96"/>
      <c r="F171" s="96"/>
      <c r="G171" s="96"/>
      <c r="H171" s="96"/>
      <c r="I171" s="96"/>
      <c r="J171" s="96"/>
      <c r="K171" s="96"/>
      <c r="L171" s="96"/>
      <c r="M171" s="96"/>
    </row>
    <row r="172" spans="1:13" x14ac:dyDescent="0.25">
      <c r="A172" s="96"/>
      <c r="B172" s="96"/>
      <c r="C172" s="96"/>
      <c r="D172" s="96"/>
      <c r="E172" s="96"/>
      <c r="F172" s="96"/>
      <c r="G172" s="96"/>
      <c r="H172" s="96"/>
      <c r="I172" s="96"/>
      <c r="J172" s="96"/>
      <c r="K172" s="96"/>
      <c r="L172" s="96"/>
      <c r="M172" s="96"/>
    </row>
    <row r="173" spans="1:13" x14ac:dyDescent="0.25">
      <c r="A173" s="96"/>
      <c r="B173" s="96"/>
      <c r="C173" s="96"/>
      <c r="D173" s="96"/>
      <c r="E173" s="96"/>
      <c r="F173" s="96"/>
      <c r="G173" s="96"/>
      <c r="H173" s="96"/>
      <c r="I173" s="96"/>
      <c r="J173" s="96"/>
      <c r="K173" s="96"/>
      <c r="L173" s="96"/>
      <c r="M173" s="96"/>
    </row>
    <row r="174" spans="1:13" x14ac:dyDescent="0.25">
      <c r="A174" s="96"/>
      <c r="B174" s="96"/>
      <c r="C174" s="96"/>
      <c r="D174" s="96"/>
      <c r="E174" s="96"/>
      <c r="F174" s="96"/>
      <c r="G174" s="96"/>
      <c r="H174" s="96"/>
      <c r="I174" s="96"/>
      <c r="J174" s="96"/>
      <c r="K174" s="96"/>
      <c r="L174" s="96"/>
      <c r="M174" s="96"/>
    </row>
    <row r="175" spans="1:13" x14ac:dyDescent="0.25">
      <c r="A175" s="96"/>
      <c r="B175" s="96"/>
      <c r="C175" s="96"/>
      <c r="D175" s="96"/>
      <c r="E175" s="96"/>
      <c r="F175" s="96"/>
      <c r="G175" s="96"/>
      <c r="H175" s="96"/>
      <c r="I175" s="96"/>
      <c r="J175" s="96"/>
      <c r="K175" s="96"/>
      <c r="L175" s="96"/>
      <c r="M175" s="96"/>
    </row>
    <row r="176" spans="1:13" x14ac:dyDescent="0.25">
      <c r="A176" s="96"/>
      <c r="B176" s="96"/>
      <c r="C176" s="96"/>
      <c r="D176" s="96"/>
      <c r="E176" s="96"/>
      <c r="F176" s="96"/>
      <c r="G176" s="96"/>
      <c r="H176" s="96"/>
      <c r="I176" s="96"/>
      <c r="J176" s="96"/>
      <c r="K176" s="96"/>
      <c r="L176" s="96"/>
      <c r="M176" s="96"/>
    </row>
    <row r="177" spans="1:13" x14ac:dyDescent="0.25">
      <c r="A177" s="96"/>
      <c r="B177" s="96"/>
      <c r="C177" s="96"/>
      <c r="D177" s="96"/>
      <c r="E177" s="96"/>
      <c r="F177" s="96"/>
      <c r="G177" s="96"/>
      <c r="H177" s="96"/>
      <c r="I177" s="96"/>
      <c r="J177" s="96"/>
      <c r="K177" s="96"/>
      <c r="L177" s="96"/>
      <c r="M177" s="96"/>
    </row>
    <row r="178" spans="1:13" x14ac:dyDescent="0.25">
      <c r="A178" s="96"/>
      <c r="B178" s="96"/>
      <c r="C178" s="96"/>
      <c r="D178" s="96"/>
      <c r="E178" s="96"/>
      <c r="F178" s="96"/>
      <c r="G178" s="96"/>
      <c r="H178" s="96"/>
      <c r="I178" s="96"/>
      <c r="J178" s="96"/>
      <c r="K178" s="96"/>
      <c r="L178" s="96"/>
      <c r="M178" s="96"/>
    </row>
    <row r="179" spans="1:13" x14ac:dyDescent="0.25">
      <c r="A179" s="96"/>
      <c r="B179" s="96"/>
      <c r="C179" s="96"/>
      <c r="D179" s="96"/>
      <c r="E179" s="96"/>
      <c r="F179" s="96"/>
      <c r="G179" s="96"/>
      <c r="H179" s="96"/>
      <c r="I179" s="96"/>
      <c r="J179" s="96"/>
      <c r="K179" s="96"/>
      <c r="L179" s="96"/>
      <c r="M179" s="96"/>
    </row>
    <row r="180" spans="1:13" x14ac:dyDescent="0.25">
      <c r="A180" s="96"/>
      <c r="B180" s="96"/>
      <c r="C180" s="96"/>
      <c r="D180" s="96"/>
      <c r="E180" s="96"/>
      <c r="F180" s="96"/>
      <c r="G180" s="96"/>
      <c r="H180" s="96"/>
      <c r="I180" s="96"/>
      <c r="J180" s="96"/>
      <c r="K180" s="96"/>
      <c r="L180" s="96"/>
      <c r="M180" s="96"/>
    </row>
    <row r="181" spans="1:13" x14ac:dyDescent="0.25">
      <c r="A181" s="96"/>
      <c r="B181" s="96"/>
      <c r="C181" s="96"/>
      <c r="D181" s="96"/>
      <c r="E181" s="96"/>
      <c r="F181" s="96"/>
      <c r="G181" s="96"/>
      <c r="H181" s="96"/>
      <c r="I181" s="96"/>
      <c r="J181" s="96"/>
      <c r="K181" s="96"/>
      <c r="L181" s="96"/>
      <c r="M181" s="96"/>
    </row>
    <row r="182" spans="1:13" x14ac:dyDescent="0.25">
      <c r="A182" s="96"/>
      <c r="B182" s="96"/>
      <c r="C182" s="96"/>
      <c r="D182" s="96"/>
      <c r="E182" s="96"/>
      <c r="F182" s="96"/>
      <c r="G182" s="96"/>
      <c r="H182" s="96"/>
      <c r="I182" s="96"/>
      <c r="J182" s="96"/>
      <c r="K182" s="96"/>
      <c r="L182" s="96"/>
      <c r="M182" s="96"/>
    </row>
    <row r="183" spans="1:13" x14ac:dyDescent="0.25">
      <c r="A183" s="96"/>
      <c r="B183" s="96"/>
      <c r="C183" s="96"/>
      <c r="D183" s="96"/>
      <c r="E183" s="96"/>
      <c r="F183" s="96"/>
      <c r="G183" s="96"/>
      <c r="H183" s="96"/>
      <c r="I183" s="96"/>
      <c r="J183" s="96"/>
      <c r="K183" s="96"/>
      <c r="L183" s="96"/>
      <c r="M183" s="96"/>
    </row>
    <row r="184" spans="1:13" x14ac:dyDescent="0.25">
      <c r="A184" s="96"/>
      <c r="B184" s="96"/>
      <c r="C184" s="96"/>
      <c r="D184" s="96"/>
      <c r="E184" s="96"/>
      <c r="F184" s="96"/>
      <c r="G184" s="96"/>
      <c r="H184" s="96"/>
      <c r="I184" s="96"/>
      <c r="J184" s="96"/>
      <c r="K184" s="96"/>
      <c r="L184" s="96"/>
      <c r="M184" s="96"/>
    </row>
    <row r="185" spans="1:13" x14ac:dyDescent="0.25">
      <c r="A185" s="96"/>
      <c r="B185" s="96"/>
      <c r="C185" s="96"/>
      <c r="D185" s="96"/>
      <c r="E185" s="96"/>
      <c r="F185" s="96"/>
      <c r="G185" s="96"/>
      <c r="H185" s="96"/>
      <c r="I185" s="96"/>
      <c r="J185" s="96"/>
      <c r="K185" s="96"/>
      <c r="L185" s="96"/>
      <c r="M185" s="96"/>
    </row>
    <row r="186" spans="1:13" x14ac:dyDescent="0.25">
      <c r="A186" s="96"/>
      <c r="B186" s="96"/>
      <c r="C186" s="96"/>
      <c r="D186" s="96"/>
      <c r="E186" s="96"/>
      <c r="F186" s="96"/>
      <c r="G186" s="96"/>
      <c r="H186" s="96"/>
      <c r="I186" s="96"/>
      <c r="J186" s="96"/>
      <c r="K186" s="96"/>
      <c r="L186" s="96"/>
      <c r="M186" s="96"/>
    </row>
    <row r="187" spans="1:13" x14ac:dyDescent="0.25">
      <c r="A187" s="96"/>
      <c r="B187" s="96"/>
      <c r="C187" s="96"/>
      <c r="D187" s="96"/>
      <c r="E187" s="96"/>
      <c r="F187" s="96"/>
      <c r="G187" s="96"/>
      <c r="H187" s="96"/>
      <c r="I187" s="96"/>
      <c r="J187" s="96"/>
      <c r="K187" s="96"/>
      <c r="L187" s="96"/>
      <c r="M187" s="96"/>
    </row>
    <row r="188" spans="1:13" x14ac:dyDescent="0.25">
      <c r="A188" s="96"/>
      <c r="B188" s="96"/>
      <c r="C188" s="96"/>
      <c r="D188" s="96"/>
      <c r="E188" s="96"/>
      <c r="F188" s="96"/>
      <c r="G188" s="96"/>
      <c r="H188" s="96"/>
      <c r="I188" s="96"/>
      <c r="J188" s="96"/>
      <c r="K188" s="96"/>
      <c r="L188" s="96"/>
      <c r="M188" s="96"/>
    </row>
    <row r="189" spans="1:13" x14ac:dyDescent="0.25">
      <c r="A189" s="96"/>
      <c r="B189" s="96"/>
      <c r="C189" s="96"/>
      <c r="D189" s="96"/>
      <c r="E189" s="96"/>
      <c r="F189" s="96"/>
      <c r="G189" s="96"/>
      <c r="H189" s="96"/>
      <c r="I189" s="96"/>
      <c r="J189" s="96"/>
      <c r="K189" s="96"/>
      <c r="L189" s="96"/>
      <c r="M189" s="96"/>
    </row>
    <row r="190" spans="1:13" x14ac:dyDescent="0.25">
      <c r="A190" s="96"/>
      <c r="B190" s="96"/>
      <c r="C190" s="96"/>
      <c r="D190" s="96"/>
      <c r="E190" s="96"/>
      <c r="F190" s="96"/>
      <c r="G190" s="96"/>
      <c r="H190" s="96"/>
      <c r="I190" s="96"/>
      <c r="J190" s="96"/>
      <c r="K190" s="96"/>
      <c r="L190" s="96"/>
      <c r="M190" s="96"/>
    </row>
    <row r="191" spans="1:13" x14ac:dyDescent="0.25">
      <c r="A191" s="96"/>
      <c r="B191" s="96"/>
      <c r="C191" s="96"/>
      <c r="D191" s="96"/>
      <c r="E191" s="96"/>
      <c r="F191" s="96"/>
      <c r="G191" s="96"/>
      <c r="H191" s="96"/>
      <c r="I191" s="96"/>
      <c r="J191" s="96"/>
      <c r="K191" s="96"/>
      <c r="L191" s="96"/>
      <c r="M191" s="96"/>
    </row>
    <row r="192" spans="1:13" x14ac:dyDescent="0.25">
      <c r="A192" s="96"/>
      <c r="B192" s="96"/>
      <c r="C192" s="96"/>
      <c r="D192" s="96"/>
      <c r="E192" s="96"/>
      <c r="F192" s="96"/>
      <c r="G192" s="96"/>
      <c r="H192" s="96"/>
      <c r="I192" s="96"/>
      <c r="J192" s="96"/>
      <c r="K192" s="96"/>
      <c r="L192" s="96"/>
      <c r="M192" s="96"/>
    </row>
    <row r="193" spans="1:13" x14ac:dyDescent="0.25">
      <c r="A193" s="96"/>
      <c r="B193" s="96"/>
      <c r="C193" s="96"/>
      <c r="D193" s="96"/>
      <c r="E193" s="96"/>
      <c r="F193" s="96"/>
      <c r="G193" s="96"/>
      <c r="H193" s="96"/>
      <c r="I193" s="96"/>
      <c r="J193" s="96"/>
      <c r="K193" s="96"/>
      <c r="L193" s="96"/>
      <c r="M193" s="96"/>
    </row>
    <row r="194" spans="1:13" x14ac:dyDescent="0.25">
      <c r="A194" s="96"/>
      <c r="B194" s="96"/>
      <c r="C194" s="96"/>
      <c r="D194" s="96"/>
      <c r="E194" s="96"/>
      <c r="F194" s="96"/>
      <c r="G194" s="96"/>
      <c r="H194" s="96"/>
      <c r="I194" s="96"/>
      <c r="J194" s="96"/>
      <c r="K194" s="96"/>
      <c r="L194" s="96"/>
      <c r="M194" s="96"/>
    </row>
    <row r="195" spans="1:13" x14ac:dyDescent="0.25">
      <c r="A195" s="96"/>
      <c r="B195" s="96"/>
      <c r="C195" s="96"/>
      <c r="D195" s="96"/>
      <c r="E195" s="96"/>
      <c r="F195" s="96"/>
      <c r="G195" s="96"/>
      <c r="H195" s="96"/>
      <c r="I195" s="96"/>
      <c r="J195" s="96"/>
      <c r="K195" s="96"/>
      <c r="L195" s="96"/>
      <c r="M195" s="96"/>
    </row>
    <row r="196" spans="1:13" x14ac:dyDescent="0.25">
      <c r="A196" s="96"/>
      <c r="B196" s="96"/>
      <c r="C196" s="96"/>
      <c r="D196" s="96"/>
      <c r="E196" s="96"/>
      <c r="F196" s="96"/>
      <c r="G196" s="96"/>
      <c r="H196" s="96"/>
      <c r="I196" s="96"/>
      <c r="J196" s="96"/>
      <c r="K196" s="96"/>
      <c r="L196" s="96"/>
      <c r="M196" s="96"/>
    </row>
    <row r="197" spans="1:13" x14ac:dyDescent="0.25">
      <c r="A197" s="96"/>
      <c r="B197" s="96"/>
      <c r="C197" s="96"/>
      <c r="D197" s="96"/>
      <c r="E197" s="96"/>
      <c r="F197" s="96"/>
      <c r="G197" s="96"/>
      <c r="H197" s="96"/>
      <c r="I197" s="96"/>
      <c r="J197" s="96"/>
      <c r="K197" s="96"/>
      <c r="L197" s="96"/>
      <c r="M197" s="96"/>
    </row>
    <row r="198" spans="1:13" x14ac:dyDescent="0.25">
      <c r="A198" s="96"/>
      <c r="B198" s="96"/>
      <c r="C198" s="96"/>
      <c r="D198" s="96"/>
      <c r="E198" s="96"/>
      <c r="F198" s="96"/>
      <c r="G198" s="96"/>
      <c r="H198" s="96"/>
      <c r="I198" s="96"/>
      <c r="J198" s="96"/>
      <c r="K198" s="96"/>
      <c r="L198" s="96"/>
      <c r="M198" s="96"/>
    </row>
    <row r="199" spans="1:13" x14ac:dyDescent="0.25">
      <c r="A199" s="96"/>
      <c r="B199" s="96"/>
      <c r="C199" s="96"/>
      <c r="D199" s="96"/>
      <c r="E199" s="96"/>
      <c r="F199" s="96"/>
      <c r="G199" s="96"/>
      <c r="H199" s="96"/>
      <c r="I199" s="96"/>
      <c r="J199" s="96"/>
      <c r="K199" s="96"/>
      <c r="L199" s="96"/>
      <c r="M199" s="96"/>
    </row>
    <row r="200" spans="1:13" x14ac:dyDescent="0.25">
      <c r="A200" s="96"/>
      <c r="B200" s="96"/>
      <c r="C200" s="96"/>
      <c r="D200" s="96"/>
      <c r="E200" s="96"/>
      <c r="F200" s="96"/>
      <c r="G200" s="96"/>
      <c r="H200" s="96"/>
      <c r="I200" s="96"/>
      <c r="J200" s="96"/>
      <c r="K200" s="96"/>
      <c r="L200" s="96"/>
      <c r="M200" s="96"/>
    </row>
    <row r="201" spans="1:13" x14ac:dyDescent="0.25">
      <c r="A201" s="96"/>
      <c r="B201" s="96"/>
      <c r="C201" s="96"/>
      <c r="D201" s="96"/>
      <c r="E201" s="96"/>
      <c r="F201" s="96"/>
      <c r="G201" s="96"/>
      <c r="H201" s="96"/>
      <c r="I201" s="96"/>
      <c r="J201" s="96"/>
      <c r="K201" s="96"/>
      <c r="L201" s="96"/>
      <c r="M201" s="96"/>
    </row>
    <row r="202" spans="1:13" x14ac:dyDescent="0.25">
      <c r="A202" s="96"/>
      <c r="B202" s="96"/>
      <c r="C202" s="96"/>
      <c r="D202" s="96"/>
      <c r="E202" s="96"/>
      <c r="F202" s="96"/>
      <c r="G202" s="96"/>
      <c r="H202" s="96"/>
      <c r="I202" s="96"/>
      <c r="J202" s="96"/>
      <c r="K202" s="96"/>
      <c r="L202" s="96"/>
      <c r="M202" s="96"/>
    </row>
    <row r="203" spans="1:13" x14ac:dyDescent="0.25">
      <c r="A203" s="96"/>
      <c r="B203" s="96"/>
      <c r="C203" s="96"/>
      <c r="D203" s="96"/>
      <c r="E203" s="96"/>
      <c r="F203" s="96"/>
      <c r="G203" s="96"/>
      <c r="H203" s="96"/>
      <c r="I203" s="96"/>
      <c r="J203" s="96"/>
      <c r="K203" s="96"/>
      <c r="L203" s="96"/>
      <c r="M203" s="96"/>
    </row>
    <row r="204" spans="1:13" x14ac:dyDescent="0.25">
      <c r="A204" s="96"/>
      <c r="B204" s="96"/>
      <c r="C204" s="96"/>
      <c r="D204" s="96"/>
      <c r="E204" s="96"/>
      <c r="F204" s="96"/>
      <c r="G204" s="96"/>
      <c r="H204" s="96"/>
      <c r="I204" s="96"/>
      <c r="J204" s="96"/>
      <c r="K204" s="96"/>
      <c r="L204" s="96"/>
      <c r="M204" s="96"/>
    </row>
    <row r="205" spans="1:13" x14ac:dyDescent="0.25">
      <c r="A205" s="96"/>
      <c r="B205" s="96"/>
      <c r="C205" s="96"/>
      <c r="D205" s="96"/>
      <c r="E205" s="96"/>
      <c r="F205" s="96"/>
      <c r="G205" s="96"/>
      <c r="H205" s="96"/>
      <c r="I205" s="96"/>
      <c r="J205" s="96"/>
      <c r="K205" s="96"/>
      <c r="L205" s="96"/>
      <c r="M205" s="96"/>
    </row>
    <row r="206" spans="1:13" x14ac:dyDescent="0.25">
      <c r="A206" s="96"/>
      <c r="B206" s="96"/>
      <c r="C206" s="96"/>
      <c r="D206" s="96"/>
      <c r="E206" s="96"/>
      <c r="F206" s="96"/>
      <c r="G206" s="96"/>
      <c r="H206" s="96"/>
      <c r="I206" s="96"/>
      <c r="J206" s="96"/>
      <c r="K206" s="96"/>
      <c r="L206" s="96"/>
      <c r="M206" s="96"/>
    </row>
    <row r="207" spans="1:13" x14ac:dyDescent="0.25">
      <c r="A207" s="96"/>
      <c r="B207" s="96"/>
      <c r="C207" s="96"/>
      <c r="D207" s="96"/>
      <c r="E207" s="96"/>
      <c r="F207" s="96"/>
      <c r="G207" s="96"/>
      <c r="H207" s="96"/>
      <c r="I207" s="96"/>
      <c r="J207" s="96"/>
      <c r="K207" s="96"/>
      <c r="L207" s="96"/>
      <c r="M207" s="96"/>
    </row>
    <row r="208" spans="1:13" x14ac:dyDescent="0.25">
      <c r="A208" s="96"/>
      <c r="B208" s="96"/>
      <c r="C208" s="96"/>
      <c r="D208" s="96"/>
      <c r="E208" s="96"/>
      <c r="F208" s="96"/>
      <c r="G208" s="96"/>
      <c r="H208" s="96"/>
      <c r="I208" s="96"/>
      <c r="J208" s="96"/>
      <c r="K208" s="96"/>
      <c r="L208" s="96"/>
      <c r="M208" s="96"/>
    </row>
    <row r="209" spans="1:13" x14ac:dyDescent="0.25">
      <c r="A209" s="96"/>
      <c r="B209" s="96"/>
      <c r="C209" s="96"/>
      <c r="D209" s="96"/>
      <c r="E209" s="96"/>
      <c r="F209" s="96"/>
      <c r="G209" s="96"/>
      <c r="H209" s="96"/>
      <c r="I209" s="96"/>
      <c r="J209" s="96"/>
      <c r="K209" s="96"/>
      <c r="L209" s="96"/>
      <c r="M209" s="96"/>
    </row>
    <row r="210" spans="1:13" x14ac:dyDescent="0.25">
      <c r="A210" s="96"/>
      <c r="B210" s="96"/>
      <c r="C210" s="96"/>
      <c r="D210" s="96"/>
      <c r="E210" s="96"/>
      <c r="F210" s="96"/>
      <c r="G210" s="96"/>
      <c r="H210" s="96"/>
      <c r="I210" s="96"/>
      <c r="J210" s="96"/>
      <c r="K210" s="96"/>
      <c r="L210" s="96"/>
      <c r="M210" s="96"/>
    </row>
    <row r="211" spans="1:13" x14ac:dyDescent="0.25">
      <c r="A211" s="96"/>
      <c r="B211" s="96"/>
      <c r="C211" s="96"/>
      <c r="D211" s="96"/>
      <c r="E211" s="96"/>
      <c r="F211" s="96"/>
      <c r="G211" s="96"/>
      <c r="H211" s="96"/>
      <c r="I211" s="96"/>
      <c r="J211" s="96"/>
      <c r="K211" s="96"/>
      <c r="L211" s="96"/>
      <c r="M211" s="96"/>
    </row>
    <row r="212" spans="1:13" x14ac:dyDescent="0.25">
      <c r="A212" s="96"/>
      <c r="B212" s="96"/>
      <c r="C212" s="96"/>
      <c r="D212" s="96"/>
      <c r="E212" s="96"/>
      <c r="F212" s="96"/>
      <c r="G212" s="96"/>
      <c r="H212" s="96"/>
      <c r="I212" s="96"/>
      <c r="J212" s="96"/>
      <c r="K212" s="96"/>
      <c r="L212" s="96"/>
      <c r="M212" s="96"/>
    </row>
    <row r="213" spans="1:13" x14ac:dyDescent="0.25">
      <c r="A213" s="96"/>
      <c r="B213" s="96"/>
      <c r="C213" s="96"/>
      <c r="D213" s="96"/>
      <c r="E213" s="96"/>
      <c r="F213" s="96"/>
      <c r="G213" s="96"/>
      <c r="H213" s="96"/>
      <c r="I213" s="96"/>
      <c r="J213" s="96"/>
      <c r="K213" s="96"/>
      <c r="L213" s="96"/>
      <c r="M213" s="96"/>
    </row>
    <row r="214" spans="1:13" x14ac:dyDescent="0.25">
      <c r="A214" s="96"/>
      <c r="B214" s="96"/>
      <c r="C214" s="96"/>
      <c r="D214" s="96"/>
      <c r="E214" s="96"/>
      <c r="F214" s="96"/>
      <c r="G214" s="96"/>
      <c r="H214" s="96"/>
      <c r="I214" s="96"/>
      <c r="J214" s="96"/>
      <c r="K214" s="96"/>
      <c r="L214" s="96"/>
      <c r="M214" s="96"/>
    </row>
    <row r="215" spans="1:13" x14ac:dyDescent="0.25">
      <c r="A215" s="96"/>
      <c r="B215" s="96"/>
      <c r="C215" s="96"/>
      <c r="D215" s="96"/>
      <c r="E215" s="96"/>
      <c r="F215" s="96"/>
      <c r="G215" s="96"/>
      <c r="H215" s="96"/>
      <c r="I215" s="96"/>
      <c r="J215" s="96"/>
      <c r="K215" s="96"/>
      <c r="L215" s="96"/>
      <c r="M215" s="96"/>
    </row>
    <row r="216" spans="1:13" x14ac:dyDescent="0.25">
      <c r="A216" s="96"/>
      <c r="B216" s="96"/>
      <c r="C216" s="96"/>
      <c r="D216" s="96"/>
      <c r="E216" s="96"/>
      <c r="F216" s="96"/>
      <c r="G216" s="96"/>
      <c r="H216" s="96"/>
      <c r="I216" s="96"/>
      <c r="J216" s="96"/>
      <c r="K216" s="96"/>
      <c r="L216" s="96"/>
      <c r="M216" s="96"/>
    </row>
    <row r="217" spans="1:13" x14ac:dyDescent="0.25">
      <c r="A217" s="96"/>
      <c r="B217" s="96"/>
      <c r="C217" s="96"/>
      <c r="D217" s="96"/>
      <c r="E217" s="96"/>
      <c r="F217" s="96"/>
      <c r="G217" s="96"/>
      <c r="H217" s="96"/>
      <c r="I217" s="96"/>
      <c r="J217" s="96"/>
      <c r="K217" s="96"/>
      <c r="L217" s="96"/>
      <c r="M217" s="96"/>
    </row>
    <row r="218" spans="1:13" x14ac:dyDescent="0.25">
      <c r="A218" s="96"/>
      <c r="B218" s="96"/>
      <c r="C218" s="96"/>
      <c r="D218" s="96"/>
      <c r="E218" s="96"/>
      <c r="F218" s="96"/>
      <c r="G218" s="96"/>
      <c r="H218" s="96"/>
      <c r="I218" s="96"/>
      <c r="J218" s="96"/>
      <c r="K218" s="96"/>
      <c r="L218" s="96"/>
      <c r="M218" s="96"/>
    </row>
    <row r="219" spans="1:13" x14ac:dyDescent="0.25">
      <c r="A219" s="96"/>
      <c r="B219" s="96"/>
      <c r="C219" s="96"/>
      <c r="D219" s="96"/>
      <c r="E219" s="96"/>
      <c r="F219" s="96"/>
      <c r="G219" s="96"/>
      <c r="H219" s="96"/>
      <c r="I219" s="96"/>
      <c r="J219" s="96"/>
      <c r="K219" s="96"/>
      <c r="L219" s="96"/>
      <c r="M219" s="96"/>
    </row>
    <row r="220" spans="1:13" x14ac:dyDescent="0.25">
      <c r="A220" s="96"/>
      <c r="B220" s="96"/>
      <c r="C220" s="96"/>
      <c r="D220" s="96"/>
      <c r="E220" s="96"/>
      <c r="F220" s="96"/>
      <c r="G220" s="96"/>
      <c r="H220" s="96"/>
      <c r="I220" s="96"/>
      <c r="J220" s="96"/>
      <c r="K220" s="96"/>
      <c r="L220" s="96"/>
      <c r="M220" s="96"/>
    </row>
    <row r="221" spans="1:13" x14ac:dyDescent="0.25">
      <c r="A221" s="96"/>
      <c r="B221" s="96"/>
      <c r="C221" s="96"/>
      <c r="D221" s="96"/>
      <c r="E221" s="96"/>
      <c r="F221" s="96"/>
      <c r="G221" s="96"/>
      <c r="H221" s="96"/>
      <c r="I221" s="96"/>
      <c r="J221" s="96"/>
      <c r="K221" s="96"/>
      <c r="L221" s="96"/>
      <c r="M221" s="96"/>
    </row>
    <row r="222" spans="1:13" x14ac:dyDescent="0.25">
      <c r="A222" s="96"/>
      <c r="B222" s="96"/>
      <c r="C222" s="96"/>
      <c r="D222" s="96"/>
      <c r="E222" s="96"/>
      <c r="F222" s="96"/>
      <c r="G222" s="96"/>
      <c r="H222" s="96"/>
      <c r="I222" s="96"/>
      <c r="J222" s="96"/>
      <c r="K222" s="96"/>
      <c r="L222" s="96"/>
      <c r="M222" s="96"/>
    </row>
    <row r="223" spans="1:13" x14ac:dyDescent="0.25">
      <c r="A223" s="96"/>
      <c r="B223" s="96"/>
      <c r="C223" s="96"/>
      <c r="D223" s="96"/>
      <c r="E223" s="96"/>
      <c r="F223" s="96"/>
      <c r="G223" s="96"/>
      <c r="H223" s="96"/>
      <c r="I223" s="96"/>
      <c r="J223" s="96"/>
      <c r="K223" s="96"/>
      <c r="L223" s="96"/>
      <c r="M223" s="96"/>
    </row>
    <row r="224" spans="1:13" x14ac:dyDescent="0.25">
      <c r="A224" s="96"/>
      <c r="B224" s="96"/>
      <c r="C224" s="96"/>
      <c r="D224" s="96"/>
      <c r="E224" s="96"/>
      <c r="F224" s="96"/>
      <c r="G224" s="96"/>
      <c r="H224" s="96"/>
      <c r="I224" s="96"/>
      <c r="J224" s="96"/>
      <c r="K224" s="96"/>
      <c r="L224" s="96"/>
      <c r="M224" s="96"/>
    </row>
    <row r="225" spans="1:13" x14ac:dyDescent="0.25">
      <c r="A225" s="96"/>
      <c r="B225" s="96"/>
      <c r="C225" s="96"/>
      <c r="D225" s="96"/>
      <c r="E225" s="96"/>
      <c r="F225" s="96"/>
      <c r="G225" s="96"/>
      <c r="H225" s="96"/>
      <c r="I225" s="96"/>
      <c r="J225" s="96"/>
      <c r="K225" s="96"/>
      <c r="L225" s="96"/>
      <c r="M225" s="96"/>
    </row>
    <row r="226" spans="1:13" x14ac:dyDescent="0.25">
      <c r="A226" s="96"/>
      <c r="B226" s="96"/>
      <c r="C226" s="96"/>
      <c r="D226" s="96"/>
      <c r="E226" s="96"/>
      <c r="F226" s="96"/>
      <c r="G226" s="96"/>
      <c r="H226" s="96"/>
      <c r="I226" s="96"/>
      <c r="J226" s="96"/>
      <c r="K226" s="96"/>
      <c r="L226" s="96"/>
      <c r="M226" s="96"/>
    </row>
    <row r="227" spans="1:13" x14ac:dyDescent="0.25">
      <c r="A227" s="96"/>
      <c r="B227" s="96"/>
      <c r="C227" s="96"/>
      <c r="D227" s="96"/>
      <c r="E227" s="96"/>
      <c r="F227" s="96"/>
      <c r="G227" s="96"/>
      <c r="H227" s="96"/>
      <c r="I227" s="96"/>
      <c r="J227" s="96"/>
      <c r="K227" s="96"/>
      <c r="L227" s="96"/>
      <c r="M227" s="96"/>
    </row>
    <row r="228" spans="1:13" x14ac:dyDescent="0.25">
      <c r="A228" s="96"/>
      <c r="B228" s="96"/>
      <c r="C228" s="96"/>
      <c r="D228" s="96"/>
      <c r="E228" s="96"/>
      <c r="F228" s="96"/>
      <c r="G228" s="96"/>
      <c r="H228" s="96"/>
      <c r="I228" s="96"/>
      <c r="J228" s="96"/>
      <c r="K228" s="96"/>
      <c r="L228" s="96"/>
      <c r="M228" s="96"/>
    </row>
    <row r="229" spans="1:13" x14ac:dyDescent="0.25">
      <c r="A229" s="96"/>
      <c r="B229" s="96"/>
      <c r="C229" s="96"/>
      <c r="D229" s="96"/>
      <c r="E229" s="96"/>
      <c r="F229" s="96"/>
      <c r="G229" s="96"/>
      <c r="H229" s="96"/>
      <c r="I229" s="96"/>
      <c r="J229" s="96"/>
      <c r="K229" s="96"/>
      <c r="L229" s="96"/>
      <c r="M229" s="96"/>
    </row>
    <row r="230" spans="1:13" x14ac:dyDescent="0.25">
      <c r="A230" s="96"/>
      <c r="B230" s="96"/>
      <c r="C230" s="96"/>
      <c r="D230" s="96"/>
      <c r="E230" s="96"/>
      <c r="F230" s="96"/>
      <c r="G230" s="96"/>
      <c r="H230" s="96"/>
      <c r="I230" s="96"/>
      <c r="J230" s="96"/>
      <c r="K230" s="96"/>
      <c r="L230" s="96"/>
      <c r="M230" s="96"/>
    </row>
    <row r="231" spans="1:13" x14ac:dyDescent="0.25">
      <c r="A231" s="96"/>
      <c r="B231" s="96"/>
      <c r="C231" s="96"/>
      <c r="D231" s="96"/>
      <c r="E231" s="96"/>
      <c r="F231" s="96"/>
      <c r="G231" s="96"/>
      <c r="H231" s="96"/>
      <c r="I231" s="96"/>
      <c r="J231" s="96"/>
      <c r="K231" s="96"/>
      <c r="L231" s="96"/>
      <c r="M231" s="96"/>
    </row>
    <row r="232" spans="1:13" x14ac:dyDescent="0.25">
      <c r="A232" s="96"/>
      <c r="B232" s="96"/>
      <c r="C232" s="96"/>
      <c r="D232" s="96"/>
      <c r="E232" s="96"/>
      <c r="F232" s="96"/>
      <c r="G232" s="96"/>
      <c r="H232" s="96"/>
      <c r="I232" s="96"/>
      <c r="J232" s="96"/>
      <c r="K232" s="96"/>
      <c r="L232" s="96"/>
      <c r="M232" s="96"/>
    </row>
    <row r="233" spans="1:13" x14ac:dyDescent="0.25">
      <c r="A233" s="96"/>
      <c r="B233" s="96"/>
      <c r="C233" s="96"/>
      <c r="D233" s="96"/>
      <c r="E233" s="96"/>
      <c r="F233" s="96"/>
      <c r="G233" s="96"/>
      <c r="H233" s="96"/>
      <c r="I233" s="96"/>
      <c r="J233" s="96"/>
      <c r="K233" s="96"/>
      <c r="L233" s="96"/>
      <c r="M233" s="96"/>
    </row>
    <row r="234" spans="1:13" x14ac:dyDescent="0.25">
      <c r="A234" s="96"/>
      <c r="B234" s="96"/>
      <c r="C234" s="96"/>
      <c r="D234" s="96"/>
      <c r="E234" s="96"/>
      <c r="F234" s="96"/>
      <c r="G234" s="96"/>
      <c r="H234" s="96"/>
      <c r="I234" s="96"/>
      <c r="J234" s="96"/>
      <c r="K234" s="96"/>
      <c r="L234" s="96"/>
      <c r="M234" s="96"/>
    </row>
    <row r="235" spans="1:13" x14ac:dyDescent="0.25">
      <c r="A235" s="96"/>
      <c r="B235" s="96"/>
      <c r="C235" s="96"/>
      <c r="D235" s="96"/>
      <c r="E235" s="96"/>
      <c r="F235" s="96"/>
      <c r="G235" s="96"/>
      <c r="H235" s="96"/>
      <c r="I235" s="96"/>
      <c r="J235" s="96"/>
      <c r="K235" s="96"/>
      <c r="L235" s="96"/>
      <c r="M235" s="96"/>
    </row>
    <row r="236" spans="1:13" x14ac:dyDescent="0.25">
      <c r="A236" s="96"/>
      <c r="B236" s="96"/>
      <c r="C236" s="96"/>
      <c r="D236" s="96"/>
      <c r="E236" s="96"/>
      <c r="F236" s="96"/>
      <c r="G236" s="96"/>
      <c r="H236" s="96"/>
      <c r="I236" s="96"/>
      <c r="J236" s="96"/>
      <c r="K236" s="96"/>
      <c r="L236" s="96"/>
      <c r="M236" s="96"/>
    </row>
    <row r="237" spans="1:13" x14ac:dyDescent="0.25">
      <c r="A237" s="96"/>
      <c r="B237" s="96"/>
      <c r="C237" s="96"/>
      <c r="D237" s="96"/>
      <c r="E237" s="96"/>
      <c r="F237" s="96"/>
      <c r="G237" s="96"/>
      <c r="H237" s="96"/>
      <c r="I237" s="96"/>
      <c r="J237" s="96"/>
      <c r="K237" s="96"/>
      <c r="L237" s="96"/>
      <c r="M237" s="96"/>
    </row>
    <row r="238" spans="1:13" x14ac:dyDescent="0.25">
      <c r="A238" s="96"/>
      <c r="B238" s="96"/>
      <c r="C238" s="96"/>
      <c r="D238" s="96"/>
      <c r="E238" s="96"/>
      <c r="F238" s="96"/>
      <c r="G238" s="96"/>
      <c r="H238" s="96"/>
      <c r="I238" s="96"/>
      <c r="J238" s="96"/>
      <c r="K238" s="96"/>
      <c r="L238" s="96"/>
      <c r="M238" s="96"/>
    </row>
    <row r="239" spans="1:13" x14ac:dyDescent="0.25">
      <c r="A239" s="96"/>
      <c r="B239" s="96"/>
      <c r="C239" s="96"/>
      <c r="D239" s="96"/>
      <c r="E239" s="96"/>
      <c r="F239" s="96"/>
      <c r="G239" s="96"/>
      <c r="H239" s="96"/>
      <c r="I239" s="96"/>
      <c r="J239" s="96"/>
      <c r="K239" s="96"/>
      <c r="L239" s="96"/>
      <c r="M239" s="96"/>
    </row>
    <row r="240" spans="1:13" x14ac:dyDescent="0.25">
      <c r="A240" s="96"/>
      <c r="B240" s="96"/>
      <c r="C240" s="96"/>
      <c r="D240" s="96"/>
      <c r="E240" s="96"/>
      <c r="F240" s="96"/>
      <c r="G240" s="96"/>
      <c r="H240" s="96"/>
      <c r="I240" s="96"/>
      <c r="J240" s="96"/>
      <c r="K240" s="96"/>
      <c r="L240" s="96"/>
      <c r="M240" s="96"/>
    </row>
    <row r="241" spans="1:13" x14ac:dyDescent="0.25">
      <c r="A241" s="96"/>
      <c r="B241" s="96"/>
      <c r="C241" s="96"/>
      <c r="D241" s="96"/>
      <c r="E241" s="96"/>
      <c r="F241" s="96"/>
      <c r="G241" s="96"/>
      <c r="H241" s="96"/>
      <c r="I241" s="96"/>
      <c r="J241" s="96"/>
      <c r="K241" s="96"/>
      <c r="L241" s="96"/>
      <c r="M241" s="96"/>
    </row>
    <row r="242" spans="1:13" x14ac:dyDescent="0.25">
      <c r="A242" s="96"/>
      <c r="B242" s="96"/>
      <c r="C242" s="96"/>
      <c r="D242" s="96"/>
      <c r="E242" s="96"/>
      <c r="F242" s="96"/>
      <c r="G242" s="96"/>
      <c r="H242" s="96"/>
      <c r="I242" s="96"/>
      <c r="J242" s="96"/>
      <c r="K242" s="96"/>
      <c r="L242" s="96"/>
      <c r="M242" s="96"/>
    </row>
    <row r="243" spans="1:13" x14ac:dyDescent="0.25">
      <c r="A243" s="96"/>
      <c r="B243" s="96"/>
      <c r="C243" s="96"/>
      <c r="D243" s="96"/>
      <c r="E243" s="96"/>
      <c r="F243" s="96"/>
      <c r="G243" s="96"/>
      <c r="H243" s="96"/>
      <c r="I243" s="96"/>
      <c r="J243" s="96"/>
      <c r="K243" s="96"/>
      <c r="L243" s="96"/>
      <c r="M243" s="96"/>
    </row>
    <row r="244" spans="1:13" x14ac:dyDescent="0.25">
      <c r="A244" s="96"/>
      <c r="B244" s="96"/>
      <c r="C244" s="96"/>
      <c r="D244" s="96"/>
      <c r="E244" s="96"/>
      <c r="F244" s="96"/>
      <c r="G244" s="96"/>
      <c r="H244" s="96"/>
      <c r="I244" s="96"/>
      <c r="J244" s="96"/>
      <c r="K244" s="96"/>
      <c r="L244" s="96"/>
      <c r="M244" s="96"/>
    </row>
    <row r="245" spans="1:13" x14ac:dyDescent="0.25">
      <c r="A245" s="96"/>
      <c r="B245" s="96"/>
      <c r="C245" s="96"/>
      <c r="D245" s="96"/>
      <c r="E245" s="96"/>
      <c r="F245" s="96"/>
      <c r="G245" s="96"/>
      <c r="H245" s="96"/>
      <c r="I245" s="96"/>
      <c r="J245" s="96"/>
      <c r="K245" s="96"/>
      <c r="L245" s="96"/>
      <c r="M245" s="96"/>
    </row>
    <row r="246" spans="1:13" x14ac:dyDescent="0.25">
      <c r="A246" s="96"/>
      <c r="B246" s="96"/>
      <c r="C246" s="96"/>
      <c r="D246" s="96"/>
      <c r="E246" s="96"/>
      <c r="F246" s="96"/>
      <c r="G246" s="96"/>
      <c r="H246" s="96"/>
      <c r="I246" s="96"/>
      <c r="J246" s="96"/>
      <c r="K246" s="96"/>
      <c r="L246" s="96"/>
      <c r="M246" s="96"/>
    </row>
    <row r="247" spans="1:13" x14ac:dyDescent="0.25">
      <c r="A247" s="96"/>
      <c r="B247" s="96"/>
      <c r="C247" s="96"/>
      <c r="D247" s="96"/>
      <c r="E247" s="96"/>
      <c r="F247" s="96"/>
      <c r="G247" s="96"/>
      <c r="H247" s="96"/>
      <c r="I247" s="96"/>
      <c r="J247" s="96"/>
      <c r="K247" s="96"/>
      <c r="L247" s="96"/>
      <c r="M247" s="96"/>
    </row>
    <row r="248" spans="1:13" x14ac:dyDescent="0.25">
      <c r="A248" s="96"/>
      <c r="B248" s="96"/>
      <c r="C248" s="96"/>
      <c r="D248" s="96"/>
      <c r="E248" s="96"/>
      <c r="F248" s="96"/>
      <c r="G248" s="96"/>
      <c r="H248" s="96"/>
      <c r="I248" s="96"/>
      <c r="J248" s="96"/>
      <c r="K248" s="96"/>
      <c r="L248" s="96"/>
      <c r="M248" s="96"/>
    </row>
    <row r="249" spans="1:13" x14ac:dyDescent="0.25">
      <c r="A249" s="96"/>
      <c r="B249" s="96"/>
      <c r="C249" s="96"/>
      <c r="D249" s="96"/>
      <c r="E249" s="96"/>
      <c r="F249" s="96"/>
      <c r="G249" s="96"/>
      <c r="H249" s="96"/>
      <c r="I249" s="96"/>
      <c r="J249" s="96"/>
      <c r="K249" s="96"/>
      <c r="L249" s="96"/>
      <c r="M249" s="96"/>
    </row>
    <row r="250" spans="1:13" x14ac:dyDescent="0.25">
      <c r="A250" s="96"/>
      <c r="B250" s="96"/>
      <c r="C250" s="96"/>
      <c r="D250" s="96"/>
      <c r="E250" s="96"/>
      <c r="F250" s="96"/>
      <c r="G250" s="96"/>
      <c r="H250" s="96"/>
      <c r="I250" s="96"/>
      <c r="J250" s="96"/>
      <c r="K250" s="96"/>
      <c r="L250" s="96"/>
      <c r="M250" s="96"/>
    </row>
    <row r="251" spans="1:13" x14ac:dyDescent="0.25">
      <c r="A251" s="96"/>
      <c r="B251" s="96"/>
      <c r="C251" s="96"/>
      <c r="D251" s="96"/>
      <c r="E251" s="96"/>
      <c r="F251" s="96"/>
      <c r="G251" s="96"/>
      <c r="H251" s="96"/>
      <c r="I251" s="96"/>
      <c r="J251" s="96"/>
      <c r="K251" s="96"/>
      <c r="L251" s="96"/>
      <c r="M251" s="96"/>
    </row>
    <row r="252" spans="1:13" x14ac:dyDescent="0.25">
      <c r="A252" s="96"/>
      <c r="B252" s="96"/>
      <c r="C252" s="96"/>
      <c r="D252" s="96"/>
      <c r="E252" s="96"/>
      <c r="F252" s="96"/>
      <c r="G252" s="96"/>
      <c r="H252" s="96"/>
      <c r="I252" s="96"/>
      <c r="J252" s="96"/>
      <c r="K252" s="96"/>
      <c r="L252" s="96"/>
      <c r="M252" s="96"/>
    </row>
    <row r="253" spans="1:13" x14ac:dyDescent="0.25">
      <c r="A253" s="96"/>
      <c r="B253" s="96"/>
      <c r="C253" s="96"/>
      <c r="D253" s="96"/>
      <c r="E253" s="96"/>
      <c r="F253" s="96"/>
      <c r="G253" s="96"/>
      <c r="H253" s="96"/>
      <c r="I253" s="96"/>
      <c r="J253" s="96"/>
      <c r="K253" s="96"/>
      <c r="L253" s="96"/>
      <c r="M253" s="96"/>
    </row>
    <row r="254" spans="1:13" x14ac:dyDescent="0.25">
      <c r="A254" s="96"/>
      <c r="B254" s="96"/>
      <c r="C254" s="96"/>
      <c r="D254" s="96"/>
      <c r="E254" s="96"/>
      <c r="F254" s="96"/>
      <c r="G254" s="96"/>
      <c r="H254" s="96"/>
      <c r="I254" s="96"/>
      <c r="J254" s="96"/>
      <c r="K254" s="96"/>
      <c r="L254" s="96"/>
      <c r="M254" s="96"/>
    </row>
    <row r="255" spans="1:13" x14ac:dyDescent="0.25">
      <c r="A255" s="96"/>
      <c r="B255" s="96"/>
      <c r="C255" s="96"/>
      <c r="D255" s="96"/>
      <c r="E255" s="96"/>
      <c r="F255" s="96"/>
      <c r="G255" s="96"/>
      <c r="H255" s="96"/>
      <c r="I255" s="96"/>
      <c r="J255" s="96"/>
      <c r="K255" s="96"/>
      <c r="L255" s="96"/>
      <c r="M255" s="96"/>
    </row>
    <row r="256" spans="1:13" x14ac:dyDescent="0.25">
      <c r="A256" s="96"/>
      <c r="B256" s="96"/>
      <c r="C256" s="96"/>
      <c r="D256" s="96"/>
      <c r="E256" s="96"/>
      <c r="F256" s="96"/>
      <c r="G256" s="96"/>
      <c r="H256" s="96"/>
      <c r="I256" s="96"/>
      <c r="J256" s="96"/>
      <c r="K256" s="96"/>
      <c r="L256" s="96"/>
      <c r="M256" s="96"/>
    </row>
    <row r="257" spans="1:13" x14ac:dyDescent="0.25">
      <c r="A257" s="96"/>
      <c r="B257" s="96"/>
      <c r="C257" s="96"/>
      <c r="D257" s="96"/>
      <c r="E257" s="96"/>
      <c r="F257" s="96"/>
      <c r="G257" s="96"/>
      <c r="H257" s="96"/>
      <c r="I257" s="96"/>
      <c r="J257" s="96"/>
      <c r="K257" s="96"/>
      <c r="L257" s="96"/>
      <c r="M257" s="96"/>
    </row>
    <row r="258" spans="1:13" x14ac:dyDescent="0.25">
      <c r="A258" s="96"/>
      <c r="B258" s="96"/>
      <c r="C258" s="96"/>
      <c r="D258" s="96"/>
      <c r="E258" s="96"/>
      <c r="F258" s="96"/>
      <c r="G258" s="96"/>
      <c r="H258" s="96"/>
      <c r="I258" s="96"/>
      <c r="J258" s="96"/>
      <c r="K258" s="96"/>
      <c r="L258" s="96"/>
      <c r="M258" s="96"/>
    </row>
    <row r="259" spans="1:13" x14ac:dyDescent="0.25">
      <c r="A259" s="96"/>
      <c r="B259" s="96"/>
      <c r="C259" s="96"/>
      <c r="D259" s="96"/>
      <c r="E259" s="96"/>
      <c r="F259" s="96"/>
      <c r="G259" s="96"/>
      <c r="H259" s="96"/>
      <c r="I259" s="96"/>
      <c r="J259" s="96"/>
      <c r="K259" s="96"/>
      <c r="L259" s="96"/>
      <c r="M259" s="96"/>
    </row>
    <row r="260" spans="1:13" x14ac:dyDescent="0.25">
      <c r="A260" s="96"/>
      <c r="B260" s="96"/>
      <c r="C260" s="96"/>
      <c r="D260" s="96"/>
      <c r="E260" s="96"/>
      <c r="F260" s="96"/>
      <c r="G260" s="96"/>
      <c r="H260" s="96"/>
      <c r="I260" s="96"/>
      <c r="J260" s="96"/>
      <c r="K260" s="96"/>
      <c r="L260" s="96"/>
      <c r="M260" s="96"/>
    </row>
    <row r="261" spans="1:13" x14ac:dyDescent="0.25">
      <c r="A261" s="96"/>
      <c r="B261" s="96"/>
      <c r="C261" s="96"/>
      <c r="D261" s="96"/>
      <c r="E261" s="96"/>
      <c r="F261" s="96"/>
      <c r="G261" s="96"/>
      <c r="H261" s="96"/>
      <c r="I261" s="96"/>
      <c r="J261" s="96"/>
      <c r="K261" s="96"/>
      <c r="L261" s="96"/>
      <c r="M261" s="96"/>
    </row>
    <row r="262" spans="1:13" x14ac:dyDescent="0.25">
      <c r="A262" s="96"/>
      <c r="B262" s="96"/>
      <c r="C262" s="96"/>
      <c r="D262" s="96"/>
      <c r="E262" s="96"/>
      <c r="F262" s="96"/>
      <c r="G262" s="96"/>
      <c r="H262" s="96"/>
      <c r="I262" s="96"/>
      <c r="J262" s="96"/>
      <c r="K262" s="96"/>
      <c r="L262" s="96"/>
      <c r="M262" s="96"/>
    </row>
    <row r="263" spans="1:13" x14ac:dyDescent="0.25">
      <c r="A263" s="96"/>
      <c r="B263" s="96"/>
      <c r="C263" s="96"/>
      <c r="D263" s="96"/>
      <c r="E263" s="96"/>
      <c r="F263" s="96"/>
      <c r="G263" s="96"/>
      <c r="H263" s="96"/>
      <c r="I263" s="96"/>
      <c r="J263" s="96"/>
      <c r="K263" s="96"/>
      <c r="L263" s="96"/>
      <c r="M263" s="96"/>
    </row>
    <row r="264" spans="1:13" x14ac:dyDescent="0.25">
      <c r="A264" s="96"/>
      <c r="B264" s="96"/>
      <c r="C264" s="96"/>
      <c r="D264" s="96"/>
      <c r="E264" s="96"/>
      <c r="F264" s="96"/>
      <c r="G264" s="96"/>
      <c r="H264" s="96"/>
      <c r="I264" s="96"/>
      <c r="J264" s="96"/>
      <c r="K264" s="96"/>
      <c r="L264" s="96"/>
      <c r="M264" s="96"/>
    </row>
    <row r="265" spans="1:13" x14ac:dyDescent="0.25">
      <c r="A265" s="96"/>
      <c r="B265" s="96"/>
      <c r="C265" s="96"/>
      <c r="D265" s="96"/>
      <c r="E265" s="96"/>
      <c r="F265" s="96"/>
      <c r="G265" s="96"/>
      <c r="H265" s="96"/>
      <c r="I265" s="96"/>
      <c r="J265" s="96"/>
      <c r="K265" s="96"/>
      <c r="L265" s="96"/>
      <c r="M265" s="96"/>
    </row>
    <row r="266" spans="1:13" x14ac:dyDescent="0.25">
      <c r="A266" s="96"/>
      <c r="B266" s="96"/>
      <c r="C266" s="96"/>
      <c r="D266" s="96"/>
      <c r="E266" s="96"/>
      <c r="F266" s="96"/>
      <c r="G266" s="96"/>
      <c r="H266" s="96"/>
      <c r="I266" s="96"/>
      <c r="J266" s="96"/>
      <c r="K266" s="96"/>
      <c r="L266" s="96"/>
      <c r="M266" s="96"/>
    </row>
    <row r="267" spans="1:13" x14ac:dyDescent="0.25">
      <c r="A267" s="96"/>
      <c r="B267" s="96"/>
      <c r="C267" s="96"/>
      <c r="D267" s="96"/>
      <c r="E267" s="96"/>
      <c r="F267" s="96"/>
      <c r="G267" s="96"/>
      <c r="H267" s="96"/>
      <c r="I267" s="96"/>
      <c r="J267" s="96"/>
      <c r="K267" s="96"/>
      <c r="L267" s="96"/>
      <c r="M267" s="96"/>
    </row>
    <row r="268" spans="1:13" x14ac:dyDescent="0.25">
      <c r="A268" s="96"/>
      <c r="B268" s="96"/>
      <c r="C268" s="96"/>
      <c r="D268" s="96"/>
      <c r="E268" s="96"/>
      <c r="F268" s="96"/>
      <c r="G268" s="96"/>
      <c r="H268" s="96"/>
      <c r="I268" s="96"/>
      <c r="J268" s="96"/>
      <c r="K268" s="96"/>
      <c r="L268" s="96"/>
      <c r="M268" s="96"/>
    </row>
    <row r="269" spans="1:13" x14ac:dyDescent="0.25">
      <c r="A269" s="96"/>
      <c r="B269" s="96"/>
      <c r="C269" s="96"/>
      <c r="D269" s="96"/>
      <c r="E269" s="96"/>
      <c r="F269" s="96"/>
      <c r="G269" s="96"/>
      <c r="H269" s="96"/>
      <c r="I269" s="96"/>
      <c r="J269" s="96"/>
      <c r="K269" s="96"/>
      <c r="L269" s="96"/>
      <c r="M269" s="96"/>
    </row>
    <row r="270" spans="1:13" x14ac:dyDescent="0.25">
      <c r="A270" s="96"/>
      <c r="B270" s="96"/>
      <c r="C270" s="96"/>
      <c r="D270" s="96"/>
      <c r="E270" s="96"/>
      <c r="F270" s="96"/>
      <c r="G270" s="96"/>
      <c r="H270" s="96"/>
      <c r="I270" s="96"/>
      <c r="J270" s="96"/>
      <c r="K270" s="96"/>
      <c r="L270" s="96"/>
      <c r="M270" s="96"/>
    </row>
    <row r="271" spans="1:13" x14ac:dyDescent="0.25">
      <c r="A271" s="96"/>
      <c r="B271" s="96"/>
      <c r="C271" s="96"/>
      <c r="D271" s="96"/>
      <c r="E271" s="96"/>
      <c r="F271" s="96"/>
      <c r="G271" s="96"/>
      <c r="H271" s="96"/>
      <c r="I271" s="96"/>
      <c r="J271" s="96"/>
      <c r="K271" s="96"/>
      <c r="L271" s="96"/>
      <c r="M271" s="96"/>
    </row>
    <row r="272" spans="1:13" x14ac:dyDescent="0.25">
      <c r="A272" s="96"/>
      <c r="B272" s="96"/>
      <c r="C272" s="96"/>
      <c r="D272" s="96"/>
      <c r="E272" s="96"/>
      <c r="F272" s="96"/>
      <c r="G272" s="96"/>
      <c r="H272" s="96"/>
      <c r="I272" s="96"/>
      <c r="J272" s="96"/>
      <c r="K272" s="96"/>
      <c r="L272" s="96"/>
      <c r="M272" s="96"/>
    </row>
    <row r="273" spans="1:13" x14ac:dyDescent="0.25">
      <c r="A273" s="96"/>
      <c r="B273" s="96"/>
      <c r="C273" s="96"/>
      <c r="D273" s="96"/>
      <c r="E273" s="96"/>
      <c r="F273" s="96"/>
      <c r="G273" s="96"/>
      <c r="H273" s="96"/>
      <c r="I273" s="96"/>
      <c r="J273" s="96"/>
      <c r="K273" s="96"/>
      <c r="L273" s="96"/>
      <c r="M273" s="96"/>
    </row>
    <row r="274" spans="1:13" x14ac:dyDescent="0.25">
      <c r="A274" s="96"/>
      <c r="B274" s="96"/>
      <c r="C274" s="96"/>
      <c r="D274" s="96"/>
      <c r="E274" s="96"/>
      <c r="F274" s="96"/>
      <c r="G274" s="96"/>
      <c r="H274" s="96"/>
      <c r="I274" s="96"/>
      <c r="J274" s="96"/>
      <c r="K274" s="96"/>
      <c r="L274" s="96"/>
      <c r="M274" s="96"/>
    </row>
    <row r="275" spans="1:13" x14ac:dyDescent="0.25">
      <c r="A275" s="96"/>
      <c r="B275" s="96"/>
      <c r="C275" s="96"/>
      <c r="D275" s="96"/>
      <c r="E275" s="96"/>
      <c r="F275" s="96"/>
      <c r="G275" s="96"/>
      <c r="H275" s="96"/>
      <c r="I275" s="96"/>
      <c r="J275" s="96"/>
      <c r="K275" s="96"/>
      <c r="L275" s="96"/>
      <c r="M275" s="96"/>
    </row>
    <row r="276" spans="1:13" x14ac:dyDescent="0.25">
      <c r="A276" s="96"/>
      <c r="B276" s="96"/>
      <c r="C276" s="96"/>
      <c r="D276" s="96"/>
      <c r="E276" s="96"/>
      <c r="F276" s="96"/>
      <c r="G276" s="96"/>
      <c r="H276" s="96"/>
      <c r="I276" s="96"/>
      <c r="J276" s="96"/>
      <c r="K276" s="96"/>
      <c r="L276" s="96"/>
      <c r="M276" s="96"/>
    </row>
    <row r="277" spans="1:13" x14ac:dyDescent="0.25">
      <c r="A277" s="96"/>
      <c r="B277" s="96"/>
      <c r="C277" s="96"/>
      <c r="D277" s="96"/>
      <c r="E277" s="96"/>
      <c r="F277" s="96"/>
      <c r="G277" s="96"/>
      <c r="H277" s="96"/>
      <c r="I277" s="96"/>
      <c r="J277" s="96"/>
      <c r="K277" s="96"/>
      <c r="L277" s="96"/>
      <c r="M277" s="96"/>
    </row>
    <row r="278" spans="1:13" x14ac:dyDescent="0.25">
      <c r="A278" s="96"/>
      <c r="B278" s="96"/>
      <c r="C278" s="96"/>
      <c r="D278" s="96"/>
      <c r="E278" s="96"/>
      <c r="F278" s="96"/>
      <c r="G278" s="96"/>
      <c r="H278" s="96"/>
      <c r="I278" s="96"/>
      <c r="J278" s="96"/>
      <c r="K278" s="96"/>
      <c r="L278" s="96"/>
      <c r="M278" s="96"/>
    </row>
    <row r="279" spans="1:13" x14ac:dyDescent="0.25">
      <c r="A279" s="96"/>
      <c r="B279" s="96"/>
      <c r="C279" s="96"/>
      <c r="D279" s="96"/>
      <c r="E279" s="96"/>
      <c r="F279" s="96"/>
      <c r="G279" s="96"/>
      <c r="H279" s="96"/>
      <c r="I279" s="96"/>
      <c r="J279" s="96"/>
      <c r="K279" s="96"/>
      <c r="L279" s="96"/>
      <c r="M279" s="96"/>
    </row>
    <row r="280" spans="1:13" x14ac:dyDescent="0.25">
      <c r="A280" s="96"/>
      <c r="B280" s="96"/>
      <c r="C280" s="96"/>
      <c r="D280" s="96"/>
      <c r="E280" s="96"/>
      <c r="F280" s="96"/>
      <c r="G280" s="96"/>
      <c r="H280" s="96"/>
      <c r="I280" s="96"/>
      <c r="J280" s="96"/>
      <c r="K280" s="96"/>
      <c r="L280" s="96"/>
      <c r="M280" s="96"/>
    </row>
    <row r="281" spans="1:13" x14ac:dyDescent="0.25">
      <c r="A281" s="96"/>
      <c r="B281" s="96"/>
      <c r="C281" s="96"/>
      <c r="D281" s="96"/>
      <c r="E281" s="96"/>
      <c r="F281" s="96"/>
      <c r="G281" s="96"/>
      <c r="H281" s="96"/>
      <c r="I281" s="96"/>
      <c r="J281" s="96"/>
      <c r="K281" s="96"/>
      <c r="L281" s="96"/>
      <c r="M281" s="96"/>
    </row>
    <row r="282" spans="1:13" x14ac:dyDescent="0.25">
      <c r="A282" s="96"/>
      <c r="B282" s="96"/>
      <c r="C282" s="96"/>
      <c r="D282" s="96"/>
      <c r="E282" s="96"/>
      <c r="F282" s="96"/>
      <c r="G282" s="96"/>
      <c r="H282" s="96"/>
      <c r="I282" s="96"/>
      <c r="J282" s="96"/>
      <c r="K282" s="96"/>
      <c r="L282" s="96"/>
      <c r="M282" s="96"/>
    </row>
    <row r="283" spans="1:13" x14ac:dyDescent="0.25">
      <c r="A283" s="96"/>
      <c r="B283" s="96"/>
      <c r="C283" s="96"/>
      <c r="D283" s="96"/>
      <c r="E283" s="96"/>
      <c r="F283" s="96"/>
      <c r="G283" s="96"/>
      <c r="H283" s="96"/>
      <c r="I283" s="96"/>
      <c r="J283" s="96"/>
      <c r="K283" s="96"/>
      <c r="L283" s="96"/>
      <c r="M283" s="96"/>
    </row>
    <row r="284" spans="1:13" x14ac:dyDescent="0.25">
      <c r="A284" s="96"/>
      <c r="B284" s="96"/>
      <c r="C284" s="96"/>
      <c r="D284" s="96"/>
      <c r="E284" s="96"/>
      <c r="F284" s="96"/>
      <c r="G284" s="96"/>
      <c r="H284" s="96"/>
      <c r="I284" s="96"/>
      <c r="J284" s="96"/>
      <c r="K284" s="96"/>
      <c r="L284" s="96"/>
      <c r="M284" s="96"/>
    </row>
    <row r="285" spans="1:13" x14ac:dyDescent="0.25">
      <c r="A285" s="96"/>
      <c r="B285" s="96"/>
      <c r="C285" s="96"/>
      <c r="D285" s="96"/>
      <c r="E285" s="96"/>
      <c r="F285" s="96"/>
      <c r="G285" s="96"/>
      <c r="H285" s="96"/>
      <c r="I285" s="96"/>
      <c r="J285" s="96"/>
      <c r="K285" s="96"/>
      <c r="L285" s="96"/>
      <c r="M285" s="96"/>
    </row>
    <row r="286" spans="1:13" x14ac:dyDescent="0.25">
      <c r="A286" s="96"/>
      <c r="B286" s="96"/>
      <c r="C286" s="96"/>
      <c r="D286" s="96"/>
      <c r="E286" s="96"/>
      <c r="F286" s="96"/>
      <c r="G286" s="96"/>
      <c r="H286" s="96"/>
      <c r="I286" s="96"/>
      <c r="J286" s="96"/>
      <c r="K286" s="96"/>
      <c r="L286" s="96"/>
      <c r="M286" s="96"/>
    </row>
    <row r="287" spans="1:13" x14ac:dyDescent="0.25">
      <c r="A287" s="96"/>
      <c r="B287" s="96"/>
      <c r="C287" s="96"/>
      <c r="D287" s="96"/>
      <c r="E287" s="96"/>
      <c r="F287" s="96"/>
      <c r="G287" s="96"/>
      <c r="H287" s="96"/>
      <c r="I287" s="96"/>
      <c r="J287" s="96"/>
      <c r="K287" s="96"/>
      <c r="L287" s="96"/>
      <c r="M287" s="96"/>
    </row>
    <row r="288" spans="1:13" x14ac:dyDescent="0.25">
      <c r="A288" s="96"/>
      <c r="B288" s="96"/>
      <c r="C288" s="96"/>
      <c r="D288" s="96"/>
      <c r="E288" s="96"/>
      <c r="F288" s="96"/>
      <c r="G288" s="96"/>
      <c r="H288" s="96"/>
      <c r="I288" s="96"/>
      <c r="J288" s="96"/>
      <c r="K288" s="96"/>
      <c r="L288" s="96"/>
      <c r="M288" s="96"/>
    </row>
    <row r="289" spans="1:13" x14ac:dyDescent="0.25">
      <c r="A289" s="96"/>
      <c r="B289" s="96"/>
      <c r="C289" s="96"/>
      <c r="D289" s="96"/>
      <c r="E289" s="96"/>
      <c r="F289" s="96"/>
      <c r="G289" s="96"/>
      <c r="H289" s="96"/>
      <c r="I289" s="96"/>
      <c r="J289" s="96"/>
      <c r="K289" s="96"/>
      <c r="L289" s="96"/>
      <c r="M289" s="96"/>
    </row>
    <row r="290" spans="1:13" x14ac:dyDescent="0.25">
      <c r="A290" s="96"/>
      <c r="B290" s="96"/>
      <c r="C290" s="96"/>
      <c r="D290" s="96"/>
      <c r="E290" s="96"/>
      <c r="F290" s="96"/>
      <c r="G290" s="96"/>
      <c r="H290" s="96"/>
      <c r="I290" s="96"/>
      <c r="J290" s="96"/>
      <c r="K290" s="96"/>
      <c r="L290" s="96"/>
      <c r="M290" s="96"/>
    </row>
    <row r="291" spans="1:13" x14ac:dyDescent="0.25">
      <c r="A291" s="96"/>
      <c r="B291" s="96"/>
      <c r="C291" s="96"/>
      <c r="D291" s="96"/>
      <c r="E291" s="96"/>
      <c r="F291" s="96"/>
      <c r="G291" s="96"/>
      <c r="H291" s="96"/>
      <c r="I291" s="96"/>
      <c r="J291" s="96"/>
      <c r="K291" s="96"/>
      <c r="L291" s="96"/>
      <c r="M291" s="96"/>
    </row>
    <row r="292" spans="1:13" x14ac:dyDescent="0.25">
      <c r="A292" s="96"/>
      <c r="B292" s="96"/>
      <c r="C292" s="96"/>
      <c r="D292" s="96"/>
      <c r="E292" s="96"/>
      <c r="F292" s="96"/>
      <c r="G292" s="96"/>
      <c r="H292" s="96"/>
      <c r="I292" s="96"/>
      <c r="J292" s="96"/>
      <c r="K292" s="96"/>
      <c r="L292" s="96"/>
      <c r="M292" s="96"/>
    </row>
    <row r="293" spans="1:13" x14ac:dyDescent="0.25">
      <c r="A293" s="96"/>
      <c r="B293" s="96"/>
      <c r="C293" s="96"/>
      <c r="D293" s="96"/>
      <c r="E293" s="96"/>
      <c r="F293" s="96"/>
      <c r="G293" s="96"/>
      <c r="H293" s="96"/>
      <c r="I293" s="96"/>
      <c r="J293" s="96"/>
      <c r="K293" s="96"/>
      <c r="L293" s="96"/>
      <c r="M293" s="96"/>
    </row>
    <row r="294" spans="1:13" x14ac:dyDescent="0.25">
      <c r="A294" s="96"/>
      <c r="B294" s="96"/>
      <c r="C294" s="96"/>
      <c r="D294" s="96"/>
      <c r="E294" s="96"/>
      <c r="F294" s="96"/>
      <c r="G294" s="96"/>
      <c r="H294" s="96"/>
      <c r="I294" s="96"/>
      <c r="J294" s="96"/>
      <c r="K294" s="96"/>
      <c r="L294" s="96"/>
      <c r="M294" s="96"/>
    </row>
    <row r="295" spans="1:13" x14ac:dyDescent="0.25">
      <c r="A295" s="96"/>
      <c r="B295" s="96"/>
      <c r="C295" s="96"/>
      <c r="D295" s="96"/>
      <c r="E295" s="96"/>
      <c r="F295" s="96"/>
      <c r="G295" s="96"/>
      <c r="H295" s="96"/>
      <c r="I295" s="96"/>
      <c r="J295" s="96"/>
      <c r="K295" s="96"/>
      <c r="L295" s="96"/>
      <c r="M295" s="96"/>
    </row>
    <row r="296" spans="1:13" x14ac:dyDescent="0.25">
      <c r="A296" s="96"/>
      <c r="B296" s="96"/>
      <c r="C296" s="96"/>
      <c r="D296" s="96"/>
      <c r="E296" s="96"/>
      <c r="F296" s="96"/>
      <c r="G296" s="96"/>
      <c r="H296" s="96"/>
      <c r="I296" s="96"/>
      <c r="J296" s="96"/>
      <c r="K296" s="96"/>
      <c r="L296" s="96"/>
      <c r="M296" s="96"/>
    </row>
    <row r="297" spans="1:13" x14ac:dyDescent="0.25">
      <c r="A297" s="96"/>
      <c r="B297" s="96"/>
      <c r="C297" s="96"/>
      <c r="D297" s="96"/>
      <c r="E297" s="96"/>
      <c r="F297" s="96"/>
      <c r="G297" s="96"/>
      <c r="H297" s="96"/>
      <c r="I297" s="96"/>
      <c r="J297" s="96"/>
      <c r="K297" s="96"/>
      <c r="L297" s="96"/>
      <c r="M297" s="96"/>
    </row>
    <row r="298" spans="1:13" x14ac:dyDescent="0.25">
      <c r="A298" s="96"/>
      <c r="B298" s="96"/>
      <c r="C298" s="96"/>
      <c r="D298" s="96"/>
      <c r="E298" s="96"/>
      <c r="F298" s="96"/>
      <c r="G298" s="96"/>
      <c r="H298" s="96"/>
      <c r="I298" s="96"/>
      <c r="J298" s="96"/>
      <c r="K298" s="96"/>
      <c r="L298" s="96"/>
      <c r="M298" s="96"/>
    </row>
    <row r="299" spans="1:13" x14ac:dyDescent="0.25">
      <c r="A299" s="96"/>
      <c r="B299" s="96"/>
      <c r="C299" s="96"/>
      <c r="D299" s="96"/>
      <c r="E299" s="96"/>
      <c r="F299" s="96"/>
      <c r="G299" s="96"/>
      <c r="H299" s="96"/>
      <c r="I299" s="96"/>
      <c r="J299" s="96"/>
      <c r="K299" s="96"/>
      <c r="L299" s="96"/>
      <c r="M299" s="96"/>
    </row>
    <row r="300" spans="1:13" x14ac:dyDescent="0.25">
      <c r="A300" s="96"/>
      <c r="B300" s="96"/>
      <c r="C300" s="96"/>
      <c r="D300" s="96"/>
      <c r="E300" s="96"/>
      <c r="F300" s="96"/>
      <c r="G300" s="96"/>
      <c r="H300" s="96"/>
      <c r="I300" s="96"/>
      <c r="J300" s="96"/>
      <c r="K300" s="96"/>
      <c r="L300" s="96"/>
      <c r="M300" s="96"/>
    </row>
    <row r="301" spans="1:13" x14ac:dyDescent="0.25">
      <c r="A301" s="96"/>
      <c r="B301" s="96"/>
      <c r="C301" s="96"/>
      <c r="D301" s="96"/>
      <c r="E301" s="96"/>
      <c r="F301" s="96"/>
      <c r="G301" s="96"/>
      <c r="H301" s="96"/>
      <c r="I301" s="96"/>
      <c r="J301" s="96"/>
      <c r="K301" s="96"/>
      <c r="L301" s="96"/>
      <c r="M301" s="96"/>
    </row>
    <row r="302" spans="1:13" x14ac:dyDescent="0.25">
      <c r="A302" s="96"/>
      <c r="B302" s="96"/>
      <c r="C302" s="96"/>
      <c r="D302" s="96"/>
      <c r="E302" s="96"/>
      <c r="F302" s="96"/>
      <c r="G302" s="96"/>
      <c r="H302" s="96"/>
      <c r="I302" s="96"/>
      <c r="J302" s="96"/>
      <c r="K302" s="96"/>
      <c r="L302" s="96"/>
      <c r="M302" s="96"/>
    </row>
    <row r="303" spans="1:13" x14ac:dyDescent="0.25">
      <c r="A303" s="96"/>
      <c r="B303" s="96"/>
      <c r="C303" s="96"/>
      <c r="D303" s="96"/>
      <c r="E303" s="96"/>
      <c r="F303" s="96"/>
      <c r="G303" s="96"/>
      <c r="H303" s="96"/>
      <c r="I303" s="96"/>
      <c r="J303" s="96"/>
      <c r="K303" s="96"/>
      <c r="L303" s="96"/>
      <c r="M303" s="96"/>
    </row>
    <row r="304" spans="1:13" x14ac:dyDescent="0.25">
      <c r="A304" s="96"/>
      <c r="B304" s="96"/>
      <c r="C304" s="96"/>
      <c r="D304" s="96"/>
      <c r="E304" s="96"/>
      <c r="F304" s="96"/>
      <c r="G304" s="96"/>
      <c r="H304" s="96"/>
      <c r="I304" s="96"/>
      <c r="J304" s="96"/>
      <c r="K304" s="96"/>
      <c r="L304" s="96"/>
      <c r="M304" s="96"/>
    </row>
    <row r="305" spans="1:13" x14ac:dyDescent="0.25">
      <c r="A305" s="96"/>
      <c r="B305" s="96"/>
      <c r="C305" s="96"/>
      <c r="D305" s="96"/>
      <c r="E305" s="96"/>
      <c r="F305" s="96"/>
      <c r="G305" s="96"/>
      <c r="H305" s="96"/>
      <c r="I305" s="96"/>
      <c r="J305" s="96"/>
      <c r="K305" s="96"/>
      <c r="L305" s="96"/>
      <c r="M305" s="96"/>
    </row>
    <row r="306" spans="1:13" x14ac:dyDescent="0.25">
      <c r="A306" s="96"/>
      <c r="B306" s="96"/>
      <c r="C306" s="96"/>
      <c r="D306" s="96"/>
      <c r="E306" s="96"/>
      <c r="F306" s="96"/>
      <c r="G306" s="96"/>
      <c r="H306" s="96"/>
      <c r="I306" s="96"/>
      <c r="J306" s="96"/>
      <c r="K306" s="96"/>
      <c r="L306" s="96"/>
      <c r="M306" s="96"/>
    </row>
    <row r="307" spans="1:13" x14ac:dyDescent="0.25">
      <c r="A307" s="96"/>
      <c r="B307" s="96"/>
      <c r="C307" s="96"/>
      <c r="D307" s="96"/>
      <c r="E307" s="96"/>
      <c r="F307" s="96"/>
      <c r="G307" s="96"/>
      <c r="H307" s="96"/>
      <c r="I307" s="96"/>
      <c r="J307" s="96"/>
      <c r="K307" s="96"/>
      <c r="L307" s="96"/>
      <c r="M307" s="96"/>
    </row>
    <row r="308" spans="1:13" x14ac:dyDescent="0.25">
      <c r="A308" s="96"/>
      <c r="B308" s="96"/>
      <c r="C308" s="96"/>
      <c r="D308" s="96"/>
      <c r="E308" s="96"/>
      <c r="F308" s="96"/>
      <c r="G308" s="96"/>
      <c r="H308" s="96"/>
      <c r="I308" s="96"/>
      <c r="J308" s="96"/>
      <c r="K308" s="96"/>
      <c r="L308" s="96"/>
      <c r="M308" s="96"/>
    </row>
    <row r="309" spans="1:13" x14ac:dyDescent="0.25">
      <c r="A309" s="96"/>
      <c r="B309" s="96"/>
      <c r="C309" s="96"/>
      <c r="D309" s="96"/>
      <c r="E309" s="96"/>
      <c r="F309" s="96"/>
      <c r="G309" s="96"/>
      <c r="H309" s="96"/>
      <c r="I309" s="96"/>
      <c r="J309" s="96"/>
      <c r="K309" s="96"/>
      <c r="L309" s="96"/>
      <c r="M309" s="96"/>
    </row>
    <row r="310" spans="1:13" x14ac:dyDescent="0.25">
      <c r="A310" s="96"/>
      <c r="B310" s="96"/>
      <c r="C310" s="96"/>
      <c r="D310" s="96"/>
      <c r="E310" s="96"/>
      <c r="F310" s="96"/>
      <c r="G310" s="96"/>
      <c r="H310" s="96"/>
      <c r="I310" s="96"/>
      <c r="J310" s="96"/>
      <c r="K310" s="96"/>
      <c r="L310" s="96"/>
      <c r="M310" s="96"/>
    </row>
    <row r="311" spans="1:13" x14ac:dyDescent="0.25">
      <c r="A311" s="96"/>
      <c r="B311" s="96"/>
      <c r="C311" s="96"/>
      <c r="D311" s="96"/>
      <c r="E311" s="96"/>
      <c r="F311" s="96"/>
      <c r="G311" s="96"/>
      <c r="H311" s="96"/>
      <c r="I311" s="96"/>
      <c r="J311" s="96"/>
      <c r="K311" s="96"/>
      <c r="L311" s="96"/>
      <c r="M311" s="96"/>
    </row>
    <row r="312" spans="1:13" x14ac:dyDescent="0.25">
      <c r="A312" s="96"/>
      <c r="B312" s="96"/>
      <c r="C312" s="96"/>
      <c r="D312" s="96"/>
      <c r="E312" s="96"/>
      <c r="F312" s="96"/>
      <c r="G312" s="96"/>
      <c r="H312" s="96"/>
      <c r="I312" s="96"/>
      <c r="J312" s="96"/>
      <c r="K312" s="96"/>
      <c r="L312" s="96"/>
      <c r="M312" s="96"/>
    </row>
    <row r="313" spans="1:13" x14ac:dyDescent="0.25">
      <c r="A313" s="96"/>
      <c r="B313" s="96"/>
      <c r="C313" s="96"/>
      <c r="D313" s="96"/>
      <c r="E313" s="96"/>
      <c r="F313" s="96"/>
      <c r="G313" s="96"/>
      <c r="H313" s="96"/>
      <c r="I313" s="96"/>
      <c r="J313" s="96"/>
      <c r="K313" s="96"/>
      <c r="L313" s="96"/>
      <c r="M313" s="96"/>
    </row>
    <row r="314" spans="1:13" x14ac:dyDescent="0.25">
      <c r="A314" s="96"/>
      <c r="B314" s="96"/>
      <c r="C314" s="96"/>
      <c r="D314" s="96"/>
      <c r="E314" s="96"/>
      <c r="F314" s="96"/>
      <c r="G314" s="96"/>
      <c r="H314" s="96"/>
      <c r="I314" s="96"/>
      <c r="J314" s="96"/>
      <c r="K314" s="96"/>
      <c r="L314" s="96"/>
      <c r="M314" s="96"/>
    </row>
    <row r="315" spans="1:13" x14ac:dyDescent="0.25">
      <c r="A315" s="96"/>
      <c r="B315" s="96"/>
      <c r="C315" s="96"/>
      <c r="D315" s="96"/>
      <c r="E315" s="96"/>
      <c r="F315" s="96"/>
      <c r="G315" s="96"/>
      <c r="H315" s="96"/>
      <c r="I315" s="96"/>
      <c r="J315" s="96"/>
      <c r="K315" s="96"/>
      <c r="L315" s="96"/>
      <c r="M315" s="96"/>
    </row>
    <row r="316" spans="1:13" x14ac:dyDescent="0.25">
      <c r="A316" s="96"/>
      <c r="B316" s="96"/>
      <c r="C316" s="96"/>
      <c r="D316" s="96"/>
      <c r="E316" s="96"/>
      <c r="F316" s="96"/>
      <c r="G316" s="96"/>
      <c r="H316" s="96"/>
      <c r="I316" s="96"/>
      <c r="J316" s="96"/>
      <c r="K316" s="96"/>
      <c r="L316" s="96"/>
      <c r="M316" s="96"/>
    </row>
    <row r="317" spans="1:13" x14ac:dyDescent="0.25">
      <c r="A317" s="96"/>
      <c r="B317" s="96"/>
      <c r="C317" s="96"/>
      <c r="D317" s="96"/>
      <c r="E317" s="96"/>
      <c r="F317" s="96"/>
      <c r="G317" s="96"/>
      <c r="H317" s="96"/>
      <c r="I317" s="96"/>
      <c r="J317" s="96"/>
      <c r="K317" s="96"/>
      <c r="L317" s="96"/>
      <c r="M317" s="96"/>
    </row>
    <row r="318" spans="1:13" x14ac:dyDescent="0.25">
      <c r="A318" s="96"/>
      <c r="B318" s="96"/>
      <c r="C318" s="96"/>
      <c r="D318" s="96"/>
      <c r="E318" s="96"/>
      <c r="F318" s="96"/>
      <c r="G318" s="96"/>
      <c r="H318" s="96"/>
      <c r="I318" s="96"/>
      <c r="J318" s="96"/>
      <c r="K318" s="96"/>
      <c r="L318" s="96"/>
      <c r="M318" s="96"/>
    </row>
    <row r="319" spans="1:13" x14ac:dyDescent="0.25">
      <c r="A319" s="96"/>
      <c r="B319" s="96"/>
      <c r="C319" s="96"/>
      <c r="D319" s="96"/>
      <c r="E319" s="96"/>
      <c r="F319" s="96"/>
      <c r="G319" s="96"/>
      <c r="H319" s="96"/>
      <c r="I319" s="96"/>
      <c r="J319" s="96"/>
      <c r="K319" s="96"/>
      <c r="L319" s="96"/>
      <c r="M319" s="96"/>
    </row>
    <row r="320" spans="1:13" x14ac:dyDescent="0.25">
      <c r="A320" s="96"/>
      <c r="B320" s="96"/>
      <c r="C320" s="96"/>
      <c r="D320" s="96"/>
      <c r="E320" s="96"/>
      <c r="F320" s="96"/>
      <c r="G320" s="96"/>
      <c r="H320" s="96"/>
      <c r="I320" s="96"/>
      <c r="J320" s="96"/>
      <c r="K320" s="96"/>
      <c r="L320" s="96"/>
      <c r="M320" s="96"/>
    </row>
    <row r="321" spans="1:13" x14ac:dyDescent="0.25">
      <c r="A321" s="96"/>
      <c r="B321" s="96"/>
      <c r="C321" s="96"/>
      <c r="D321" s="96"/>
      <c r="E321" s="96"/>
      <c r="F321" s="96"/>
      <c r="G321" s="96"/>
      <c r="H321" s="96"/>
      <c r="I321" s="96"/>
      <c r="J321" s="96"/>
      <c r="K321" s="96"/>
      <c r="L321" s="96"/>
      <c r="M321" s="96"/>
    </row>
    <row r="322" spans="1:13" x14ac:dyDescent="0.25">
      <c r="A322" s="96"/>
      <c r="B322" s="96"/>
      <c r="C322" s="96"/>
      <c r="D322" s="96"/>
      <c r="E322" s="96"/>
      <c r="F322" s="96"/>
      <c r="G322" s="96"/>
      <c r="H322" s="96"/>
      <c r="I322" s="96"/>
      <c r="J322" s="96"/>
      <c r="K322" s="96"/>
      <c r="L322" s="96"/>
      <c r="M322" s="96"/>
    </row>
    <row r="323" spans="1:13" x14ac:dyDescent="0.25">
      <c r="A323" s="96"/>
      <c r="B323" s="96"/>
      <c r="C323" s="96"/>
      <c r="D323" s="96"/>
      <c r="E323" s="96"/>
      <c r="F323" s="96"/>
      <c r="G323" s="96"/>
      <c r="H323" s="96"/>
      <c r="I323" s="96"/>
      <c r="J323" s="96"/>
      <c r="K323" s="96"/>
      <c r="L323" s="96"/>
      <c r="M323" s="96"/>
    </row>
    <row r="324" spans="1:13" x14ac:dyDescent="0.25">
      <c r="A324" s="96"/>
      <c r="B324" s="96"/>
      <c r="C324" s="96"/>
      <c r="D324" s="96"/>
      <c r="E324" s="96"/>
      <c r="F324" s="96"/>
      <c r="G324" s="96"/>
      <c r="H324" s="96"/>
      <c r="I324" s="96"/>
      <c r="J324" s="96"/>
      <c r="K324" s="96"/>
      <c r="L324" s="96"/>
      <c r="M324" s="96"/>
    </row>
    <row r="325" spans="1:13" x14ac:dyDescent="0.25">
      <c r="A325" s="96"/>
      <c r="B325" s="96"/>
      <c r="C325" s="96"/>
      <c r="D325" s="96"/>
      <c r="E325" s="96"/>
      <c r="F325" s="96"/>
      <c r="G325" s="96"/>
      <c r="H325" s="96"/>
      <c r="I325" s="96"/>
      <c r="J325" s="96"/>
      <c r="K325" s="96"/>
      <c r="L325" s="96"/>
      <c r="M325" s="96"/>
    </row>
    <row r="326" spans="1:13" x14ac:dyDescent="0.25">
      <c r="A326" s="96"/>
      <c r="B326" s="96"/>
      <c r="C326" s="96"/>
      <c r="D326" s="96"/>
      <c r="E326" s="96"/>
      <c r="F326" s="96"/>
      <c r="G326" s="96"/>
      <c r="H326" s="96"/>
      <c r="I326" s="96"/>
      <c r="J326" s="96"/>
      <c r="K326" s="96"/>
      <c r="L326" s="96"/>
      <c r="M326" s="96"/>
    </row>
    <row r="327" spans="1:13" x14ac:dyDescent="0.25">
      <c r="A327" s="96"/>
      <c r="B327" s="96"/>
      <c r="C327" s="96"/>
      <c r="D327" s="96"/>
      <c r="E327" s="96"/>
      <c r="F327" s="96"/>
      <c r="G327" s="96"/>
      <c r="H327" s="96"/>
      <c r="I327" s="96"/>
      <c r="J327" s="96"/>
      <c r="K327" s="96"/>
      <c r="L327" s="96"/>
      <c r="M327" s="96"/>
    </row>
    <row r="328" spans="1:13" x14ac:dyDescent="0.25">
      <c r="A328" s="96"/>
      <c r="B328" s="96"/>
      <c r="C328" s="96"/>
      <c r="D328" s="96"/>
      <c r="E328" s="96"/>
      <c r="F328" s="96"/>
      <c r="G328" s="96"/>
      <c r="H328" s="96"/>
      <c r="I328" s="96"/>
      <c r="J328" s="96"/>
      <c r="K328" s="96"/>
      <c r="L328" s="96"/>
      <c r="M328" s="96"/>
    </row>
    <row r="329" spans="1:13" x14ac:dyDescent="0.25">
      <c r="A329" s="96"/>
      <c r="B329" s="96"/>
      <c r="C329" s="96"/>
      <c r="D329" s="96"/>
      <c r="E329" s="96"/>
      <c r="F329" s="96"/>
      <c r="G329" s="96"/>
      <c r="H329" s="96"/>
      <c r="I329" s="96"/>
      <c r="J329" s="96"/>
      <c r="K329" s="96"/>
      <c r="L329" s="96"/>
      <c r="M329" s="96"/>
    </row>
    <row r="330" spans="1:13" x14ac:dyDescent="0.25">
      <c r="A330" s="96"/>
      <c r="B330" s="96"/>
      <c r="C330" s="96"/>
      <c r="D330" s="96"/>
      <c r="E330" s="96"/>
      <c r="F330" s="96"/>
      <c r="G330" s="96"/>
      <c r="H330" s="96"/>
      <c r="I330" s="96"/>
      <c r="J330" s="96"/>
      <c r="K330" s="96"/>
      <c r="L330" s="96"/>
      <c r="M330" s="96"/>
    </row>
    <row r="331" spans="1:13" x14ac:dyDescent="0.25">
      <c r="A331" s="96"/>
      <c r="B331" s="96"/>
      <c r="C331" s="96"/>
      <c r="D331" s="96"/>
      <c r="E331" s="96"/>
      <c r="F331" s="96"/>
      <c r="G331" s="96"/>
      <c r="H331" s="96"/>
      <c r="I331" s="96"/>
      <c r="J331" s="96"/>
      <c r="K331" s="96"/>
      <c r="L331" s="96"/>
      <c r="M331" s="96"/>
    </row>
    <row r="332" spans="1:13" x14ac:dyDescent="0.25">
      <c r="A332" s="96"/>
      <c r="B332" s="96"/>
      <c r="C332" s="96"/>
      <c r="D332" s="96"/>
      <c r="E332" s="96"/>
      <c r="F332" s="96"/>
      <c r="G332" s="96"/>
      <c r="H332" s="96"/>
      <c r="I332" s="96"/>
      <c r="J332" s="96"/>
      <c r="K332" s="96"/>
      <c r="L332" s="96"/>
      <c r="M332" s="96"/>
    </row>
    <row r="333" spans="1:13" x14ac:dyDescent="0.25">
      <c r="A333" s="96"/>
      <c r="B333" s="96"/>
      <c r="C333" s="96"/>
      <c r="D333" s="96"/>
      <c r="E333" s="96"/>
      <c r="F333" s="96"/>
      <c r="G333" s="96"/>
      <c r="H333" s="96"/>
      <c r="I333" s="96"/>
      <c r="J333" s="96"/>
      <c r="K333" s="96"/>
      <c r="L333" s="96"/>
      <c r="M333" s="96"/>
    </row>
    <row r="334" spans="1:13" x14ac:dyDescent="0.25">
      <c r="A334" s="96"/>
      <c r="B334" s="96"/>
      <c r="C334" s="96"/>
      <c r="D334" s="96"/>
      <c r="E334" s="96"/>
      <c r="F334" s="96"/>
      <c r="G334" s="96"/>
      <c r="H334" s="96"/>
      <c r="I334" s="96"/>
      <c r="J334" s="96"/>
      <c r="K334" s="96"/>
      <c r="L334" s="96"/>
      <c r="M334" s="96"/>
    </row>
    <row r="335" spans="1:13" x14ac:dyDescent="0.25">
      <c r="A335" s="96"/>
      <c r="B335" s="96"/>
      <c r="C335" s="96"/>
      <c r="D335" s="96"/>
      <c r="E335" s="96"/>
      <c r="F335" s="96"/>
      <c r="G335" s="96"/>
      <c r="H335" s="96"/>
      <c r="I335" s="96"/>
      <c r="J335" s="96"/>
      <c r="K335" s="96"/>
      <c r="L335" s="96"/>
      <c r="M335" s="96"/>
    </row>
    <row r="336" spans="1:13" x14ac:dyDescent="0.25">
      <c r="A336" s="96"/>
      <c r="B336" s="96"/>
      <c r="C336" s="96"/>
      <c r="D336" s="96"/>
      <c r="E336" s="96"/>
      <c r="F336" s="96"/>
      <c r="G336" s="96"/>
      <c r="H336" s="96"/>
      <c r="I336" s="96"/>
      <c r="J336" s="96"/>
      <c r="K336" s="96"/>
      <c r="L336" s="96"/>
      <c r="M336" s="96"/>
    </row>
    <row r="337" spans="1:13" x14ac:dyDescent="0.25">
      <c r="A337" s="96"/>
      <c r="B337" s="96"/>
      <c r="C337" s="96"/>
      <c r="D337" s="96"/>
      <c r="E337" s="96"/>
      <c r="F337" s="96"/>
      <c r="G337" s="96"/>
      <c r="H337" s="96"/>
      <c r="I337" s="96"/>
      <c r="J337" s="96"/>
      <c r="K337" s="96"/>
      <c r="L337" s="96"/>
      <c r="M337" s="96"/>
    </row>
    <row r="338" spans="1:13" x14ac:dyDescent="0.25">
      <c r="A338" s="96"/>
      <c r="B338" s="96"/>
      <c r="C338" s="96"/>
      <c r="D338" s="96"/>
      <c r="E338" s="96"/>
      <c r="F338" s="96"/>
      <c r="G338" s="96"/>
      <c r="H338" s="96"/>
      <c r="I338" s="96"/>
      <c r="J338" s="96"/>
      <c r="K338" s="96"/>
      <c r="L338" s="96"/>
      <c r="M338" s="96"/>
    </row>
    <row r="339" spans="1:13" x14ac:dyDescent="0.25">
      <c r="A339" s="96"/>
      <c r="B339" s="96"/>
      <c r="C339" s="96"/>
      <c r="D339" s="96"/>
      <c r="E339" s="96"/>
      <c r="F339" s="96"/>
      <c r="G339" s="96"/>
      <c r="H339" s="96"/>
      <c r="I339" s="96"/>
      <c r="J339" s="96"/>
      <c r="K339" s="96"/>
      <c r="L339" s="96"/>
      <c r="M339" s="96"/>
    </row>
    <row r="340" spans="1:13" x14ac:dyDescent="0.25">
      <c r="A340" s="96"/>
      <c r="B340" s="96"/>
      <c r="C340" s="96"/>
      <c r="D340" s="96"/>
      <c r="E340" s="96"/>
      <c r="F340" s="96"/>
      <c r="G340" s="96"/>
      <c r="H340" s="96"/>
      <c r="I340" s="96"/>
      <c r="J340" s="96"/>
      <c r="K340" s="96"/>
      <c r="L340" s="96"/>
      <c r="M340" s="96"/>
    </row>
    <row r="341" spans="1:13" x14ac:dyDescent="0.25">
      <c r="A341" s="96"/>
      <c r="B341" s="96"/>
      <c r="C341" s="96"/>
      <c r="D341" s="96"/>
      <c r="E341" s="96"/>
      <c r="F341" s="96"/>
      <c r="G341" s="96"/>
      <c r="H341" s="96"/>
      <c r="I341" s="96"/>
      <c r="J341" s="96"/>
      <c r="K341" s="96"/>
      <c r="L341" s="96"/>
      <c r="M341" s="96"/>
    </row>
    <row r="342" spans="1:13" x14ac:dyDescent="0.25">
      <c r="A342" s="96"/>
      <c r="B342" s="96"/>
      <c r="C342" s="96"/>
      <c r="D342" s="96"/>
      <c r="E342" s="96"/>
      <c r="F342" s="96"/>
      <c r="G342" s="96"/>
      <c r="H342" s="96"/>
      <c r="I342" s="96"/>
      <c r="J342" s="96"/>
      <c r="K342" s="96"/>
      <c r="L342" s="96"/>
      <c r="M342" s="96"/>
    </row>
    <row r="343" spans="1:13" x14ac:dyDescent="0.25">
      <c r="A343" s="96"/>
      <c r="B343" s="96"/>
      <c r="C343" s="96"/>
      <c r="D343" s="96"/>
      <c r="E343" s="96"/>
      <c r="F343" s="96"/>
      <c r="G343" s="96"/>
      <c r="H343" s="96"/>
      <c r="I343" s="96"/>
      <c r="J343" s="96"/>
      <c r="K343" s="96"/>
      <c r="L343" s="96"/>
      <c r="M343" s="96"/>
    </row>
    <row r="344" spans="1:13" x14ac:dyDescent="0.25">
      <c r="A344" s="96"/>
      <c r="B344" s="96"/>
      <c r="C344" s="96"/>
      <c r="D344" s="96"/>
      <c r="E344" s="96"/>
      <c r="F344" s="96"/>
      <c r="G344" s="96"/>
      <c r="H344" s="96"/>
      <c r="I344" s="96"/>
      <c r="J344" s="96"/>
      <c r="K344" s="96"/>
      <c r="L344" s="96"/>
      <c r="M344" s="96"/>
    </row>
    <row r="345" spans="1:13" x14ac:dyDescent="0.25">
      <c r="A345" s="96"/>
      <c r="B345" s="96"/>
      <c r="C345" s="96"/>
      <c r="D345" s="96"/>
      <c r="E345" s="96"/>
      <c r="F345" s="96"/>
      <c r="G345" s="96"/>
      <c r="H345" s="96"/>
      <c r="I345" s="96"/>
      <c r="J345" s="96"/>
      <c r="K345" s="96"/>
      <c r="L345" s="96"/>
      <c r="M345" s="96"/>
    </row>
    <row r="346" spans="1:13" x14ac:dyDescent="0.25">
      <c r="A346" s="96"/>
      <c r="B346" s="96"/>
      <c r="C346" s="96"/>
      <c r="D346" s="96"/>
      <c r="E346" s="96"/>
      <c r="F346" s="96"/>
      <c r="G346" s="96"/>
      <c r="H346" s="96"/>
      <c r="I346" s="96"/>
      <c r="J346" s="96"/>
      <c r="K346" s="96"/>
      <c r="L346" s="96"/>
      <c r="M346" s="96"/>
    </row>
    <row r="347" spans="1:13" x14ac:dyDescent="0.25">
      <c r="A347" s="96"/>
      <c r="B347" s="96"/>
      <c r="C347" s="96"/>
      <c r="D347" s="96"/>
      <c r="E347" s="96"/>
      <c r="F347" s="96"/>
      <c r="G347" s="96"/>
      <c r="H347" s="96"/>
      <c r="I347" s="96"/>
      <c r="J347" s="96"/>
      <c r="K347" s="96"/>
      <c r="L347" s="96"/>
      <c r="M347" s="96"/>
    </row>
    <row r="348" spans="1:13" x14ac:dyDescent="0.25">
      <c r="A348" s="96"/>
      <c r="B348" s="96"/>
      <c r="C348" s="96"/>
      <c r="D348" s="96"/>
      <c r="E348" s="96"/>
      <c r="F348" s="96"/>
      <c r="G348" s="96"/>
      <c r="H348" s="96"/>
      <c r="I348" s="96"/>
      <c r="J348" s="96"/>
      <c r="K348" s="96"/>
      <c r="L348" s="96"/>
      <c r="M348" s="96"/>
    </row>
    <row r="349" spans="1:13" x14ac:dyDescent="0.25">
      <c r="A349" s="96"/>
      <c r="B349" s="96"/>
      <c r="C349" s="96"/>
      <c r="D349" s="96"/>
      <c r="E349" s="96"/>
      <c r="F349" s="96"/>
      <c r="G349" s="96"/>
      <c r="H349" s="96"/>
      <c r="I349" s="96"/>
      <c r="J349" s="96"/>
      <c r="K349" s="96"/>
      <c r="L349" s="96"/>
      <c r="M349" s="96"/>
    </row>
    <row r="350" spans="1:13" x14ac:dyDescent="0.25">
      <c r="A350" s="96"/>
      <c r="B350" s="96"/>
      <c r="C350" s="96"/>
      <c r="D350" s="96"/>
      <c r="E350" s="96"/>
      <c r="F350" s="96"/>
      <c r="G350" s="96"/>
      <c r="H350" s="96"/>
      <c r="I350" s="96"/>
      <c r="J350" s="96"/>
      <c r="K350" s="96"/>
      <c r="L350" s="96"/>
      <c r="M350" s="96"/>
    </row>
    <row r="351" spans="1:13" x14ac:dyDescent="0.25">
      <c r="A351" s="96"/>
      <c r="B351" s="96"/>
      <c r="C351" s="96"/>
      <c r="D351" s="96"/>
      <c r="E351" s="96"/>
      <c r="F351" s="96"/>
      <c r="G351" s="96"/>
      <c r="H351" s="96"/>
      <c r="I351" s="96"/>
      <c r="J351" s="96"/>
      <c r="K351" s="96"/>
      <c r="L351" s="96"/>
      <c r="M351" s="96"/>
    </row>
    <row r="352" spans="1:13" x14ac:dyDescent="0.25">
      <c r="A352" s="96"/>
      <c r="B352" s="96"/>
      <c r="C352" s="96"/>
      <c r="D352" s="96"/>
      <c r="E352" s="96"/>
      <c r="F352" s="96"/>
      <c r="G352" s="96"/>
      <c r="H352" s="96"/>
      <c r="I352" s="96"/>
      <c r="J352" s="96"/>
      <c r="K352" s="96"/>
      <c r="L352" s="96"/>
      <c r="M352" s="96"/>
    </row>
    <row r="353" spans="1:13" x14ac:dyDescent="0.25">
      <c r="A353" s="96"/>
      <c r="B353" s="96"/>
      <c r="C353" s="96"/>
      <c r="D353" s="96"/>
      <c r="E353" s="96"/>
      <c r="F353" s="96"/>
      <c r="G353" s="96"/>
      <c r="H353" s="96"/>
      <c r="I353" s="96"/>
      <c r="J353" s="96"/>
      <c r="K353" s="96"/>
      <c r="L353" s="96"/>
      <c r="M353" s="96"/>
    </row>
    <row r="354" spans="1:13" x14ac:dyDescent="0.25">
      <c r="A354" s="96"/>
      <c r="B354" s="96"/>
      <c r="C354" s="96"/>
      <c r="D354" s="96"/>
      <c r="E354" s="96"/>
      <c r="F354" s="96"/>
      <c r="G354" s="96"/>
      <c r="H354" s="96"/>
      <c r="I354" s="96"/>
      <c r="J354" s="96"/>
      <c r="K354" s="96"/>
      <c r="L354" s="96"/>
      <c r="M354" s="96"/>
    </row>
    <row r="355" spans="1:13" x14ac:dyDescent="0.25">
      <c r="A355" s="96"/>
      <c r="B355" s="96"/>
      <c r="C355" s="96"/>
      <c r="D355" s="96"/>
      <c r="E355" s="96"/>
      <c r="F355" s="96"/>
      <c r="G355" s="96"/>
      <c r="H355" s="96"/>
      <c r="I355" s="96"/>
      <c r="J355" s="96"/>
      <c r="K355" s="96"/>
      <c r="L355" s="96"/>
      <c r="M355" s="96"/>
    </row>
    <row r="356" spans="1:13" x14ac:dyDescent="0.25">
      <c r="A356" s="96"/>
      <c r="B356" s="96"/>
      <c r="C356" s="96"/>
      <c r="D356" s="96"/>
      <c r="E356" s="96"/>
      <c r="F356" s="96"/>
      <c r="G356" s="96"/>
      <c r="H356" s="96"/>
      <c r="I356" s="96"/>
      <c r="J356" s="96"/>
      <c r="K356" s="96"/>
      <c r="L356" s="96"/>
      <c r="M356" s="96"/>
    </row>
    <row r="357" spans="1:13" x14ac:dyDescent="0.25">
      <c r="A357" s="96"/>
      <c r="B357" s="96"/>
      <c r="C357" s="96"/>
      <c r="D357" s="96"/>
      <c r="E357" s="96"/>
      <c r="F357" s="96"/>
      <c r="G357" s="96"/>
      <c r="H357" s="96"/>
      <c r="I357" s="96"/>
      <c r="J357" s="96"/>
      <c r="K357" s="96"/>
      <c r="L357" s="96"/>
      <c r="M357" s="96"/>
    </row>
    <row r="358" spans="1:13" x14ac:dyDescent="0.25">
      <c r="A358" s="96"/>
      <c r="B358" s="96"/>
      <c r="C358" s="96"/>
      <c r="D358" s="96"/>
      <c r="E358" s="96"/>
      <c r="F358" s="96"/>
      <c r="G358" s="96"/>
      <c r="H358" s="96"/>
      <c r="I358" s="96"/>
      <c r="J358" s="96"/>
      <c r="K358" s="96"/>
      <c r="L358" s="96"/>
      <c r="M358" s="96"/>
    </row>
    <row r="359" spans="1:13" x14ac:dyDescent="0.25">
      <c r="A359" s="96"/>
      <c r="B359" s="96"/>
      <c r="C359" s="96"/>
      <c r="D359" s="96"/>
      <c r="E359" s="96"/>
      <c r="F359" s="96"/>
      <c r="G359" s="96"/>
      <c r="H359" s="96"/>
      <c r="I359" s="96"/>
      <c r="J359" s="96"/>
      <c r="K359" s="96"/>
      <c r="L359" s="96"/>
      <c r="M359" s="96"/>
    </row>
    <row r="360" spans="1:13" x14ac:dyDescent="0.25">
      <c r="A360" s="96"/>
      <c r="B360" s="96"/>
      <c r="C360" s="96"/>
      <c r="D360" s="96"/>
      <c r="E360" s="96"/>
      <c r="F360" s="96"/>
      <c r="G360" s="96"/>
      <c r="H360" s="96"/>
      <c r="I360" s="96"/>
      <c r="J360" s="96"/>
      <c r="K360" s="96"/>
      <c r="L360" s="96"/>
      <c r="M360" s="96"/>
    </row>
    <row r="361" spans="1:13" x14ac:dyDescent="0.25">
      <c r="A361" s="96"/>
      <c r="B361" s="96"/>
      <c r="C361" s="96"/>
      <c r="D361" s="96"/>
      <c r="E361" s="96"/>
      <c r="F361" s="96"/>
      <c r="G361" s="96"/>
      <c r="H361" s="96"/>
      <c r="I361" s="96"/>
      <c r="J361" s="96"/>
      <c r="K361" s="96"/>
      <c r="L361" s="96"/>
      <c r="M361" s="96"/>
    </row>
    <row r="362" spans="1:13" x14ac:dyDescent="0.25">
      <c r="A362" s="96"/>
      <c r="B362" s="96"/>
      <c r="C362" s="96"/>
      <c r="D362" s="96"/>
      <c r="E362" s="96"/>
      <c r="F362" s="96"/>
      <c r="G362" s="96"/>
      <c r="H362" s="96"/>
      <c r="I362" s="96"/>
      <c r="J362" s="96"/>
      <c r="K362" s="96"/>
      <c r="L362" s="96"/>
      <c r="M362" s="96"/>
    </row>
    <row r="363" spans="1:13" x14ac:dyDescent="0.25">
      <c r="A363" s="96"/>
      <c r="B363" s="96"/>
      <c r="C363" s="96"/>
      <c r="D363" s="96"/>
      <c r="E363" s="96"/>
      <c r="F363" s="96"/>
      <c r="G363" s="96"/>
      <c r="H363" s="96"/>
      <c r="I363" s="96"/>
      <c r="J363" s="96"/>
      <c r="K363" s="96"/>
      <c r="L363" s="96"/>
      <c r="M363" s="96"/>
    </row>
    <row r="364" spans="1:13" x14ac:dyDescent="0.25">
      <c r="A364" s="96"/>
      <c r="B364" s="96"/>
      <c r="C364" s="96"/>
      <c r="D364" s="96"/>
      <c r="E364" s="96"/>
      <c r="F364" s="96"/>
      <c r="G364" s="96"/>
      <c r="H364" s="96"/>
      <c r="I364" s="96"/>
      <c r="J364" s="96"/>
      <c r="K364" s="96"/>
      <c r="L364" s="96"/>
      <c r="M364" s="96"/>
    </row>
    <row r="365" spans="1:13" x14ac:dyDescent="0.25">
      <c r="A365" s="96"/>
      <c r="B365" s="96"/>
      <c r="C365" s="96"/>
      <c r="D365" s="96"/>
      <c r="E365" s="96"/>
      <c r="F365" s="96"/>
      <c r="G365" s="96"/>
      <c r="H365" s="96"/>
      <c r="I365" s="96"/>
      <c r="J365" s="96"/>
      <c r="K365" s="96"/>
      <c r="L365" s="96"/>
      <c r="M365" s="96"/>
    </row>
    <row r="366" spans="1:13" x14ac:dyDescent="0.25">
      <c r="A366" s="96"/>
      <c r="B366" s="96"/>
      <c r="C366" s="96"/>
      <c r="D366" s="96"/>
      <c r="E366" s="96"/>
      <c r="F366" s="96"/>
      <c r="G366" s="96"/>
      <c r="H366" s="96"/>
      <c r="I366" s="96"/>
      <c r="J366" s="96"/>
      <c r="K366" s="96"/>
      <c r="L366" s="96"/>
      <c r="M366" s="96"/>
    </row>
    <row r="367" spans="1:13" x14ac:dyDescent="0.25">
      <c r="A367" s="96"/>
      <c r="B367" s="96"/>
      <c r="C367" s="96"/>
      <c r="D367" s="96"/>
      <c r="E367" s="96"/>
      <c r="F367" s="96"/>
      <c r="G367" s="96"/>
      <c r="H367" s="96"/>
      <c r="I367" s="96"/>
      <c r="J367" s="96"/>
      <c r="K367" s="96"/>
      <c r="L367" s="96"/>
      <c r="M367" s="96"/>
    </row>
    <row r="368" spans="1:13" x14ac:dyDescent="0.25">
      <c r="A368" s="96"/>
      <c r="B368" s="96"/>
      <c r="C368" s="96"/>
      <c r="D368" s="96"/>
      <c r="E368" s="96"/>
      <c r="F368" s="96"/>
      <c r="G368" s="96"/>
      <c r="H368" s="96"/>
      <c r="I368" s="96"/>
      <c r="J368" s="96"/>
      <c r="K368" s="96"/>
      <c r="L368" s="96"/>
      <c r="M368" s="96"/>
    </row>
    <row r="369" spans="1:13" x14ac:dyDescent="0.25">
      <c r="A369" s="96"/>
      <c r="B369" s="96"/>
      <c r="C369" s="96"/>
      <c r="D369" s="96"/>
      <c r="E369" s="96"/>
      <c r="F369" s="96"/>
      <c r="G369" s="96"/>
      <c r="H369" s="96"/>
      <c r="I369" s="96"/>
      <c r="J369" s="96"/>
      <c r="K369" s="96"/>
      <c r="L369" s="96"/>
      <c r="M369" s="96"/>
    </row>
    <row r="370" spans="1:13" x14ac:dyDescent="0.25">
      <c r="A370" s="96"/>
      <c r="B370" s="96"/>
      <c r="C370" s="96"/>
      <c r="D370" s="96"/>
      <c r="E370" s="96"/>
      <c r="F370" s="96"/>
      <c r="G370" s="96"/>
      <c r="H370" s="96"/>
      <c r="I370" s="96"/>
      <c r="J370" s="96"/>
      <c r="K370" s="96"/>
      <c r="L370" s="96"/>
      <c r="M370" s="96"/>
    </row>
    <row r="371" spans="1:13" x14ac:dyDescent="0.25">
      <c r="A371" s="96"/>
      <c r="B371" s="96"/>
      <c r="C371" s="96"/>
      <c r="D371" s="96"/>
      <c r="E371" s="96"/>
      <c r="F371" s="96"/>
      <c r="G371" s="96"/>
      <c r="H371" s="96"/>
      <c r="I371" s="96"/>
      <c r="J371" s="96"/>
      <c r="K371" s="96"/>
      <c r="L371" s="96"/>
      <c r="M371" s="96"/>
    </row>
    <row r="372" spans="1:13" x14ac:dyDescent="0.25">
      <c r="A372" s="96"/>
      <c r="B372" s="96"/>
      <c r="C372" s="96"/>
      <c r="D372" s="96"/>
      <c r="E372" s="96"/>
      <c r="F372" s="96"/>
      <c r="G372" s="96"/>
      <c r="H372" s="96"/>
      <c r="I372" s="96"/>
      <c r="J372" s="96"/>
      <c r="K372" s="96"/>
      <c r="L372" s="96"/>
      <c r="M372" s="96"/>
    </row>
    <row r="373" spans="1:13" x14ac:dyDescent="0.25">
      <c r="A373" s="96"/>
      <c r="B373" s="96"/>
      <c r="C373" s="96"/>
      <c r="D373" s="96"/>
      <c r="E373" s="96"/>
      <c r="F373" s="96"/>
      <c r="G373" s="96"/>
      <c r="H373" s="96"/>
      <c r="I373" s="96"/>
      <c r="J373" s="96"/>
      <c r="K373" s="96"/>
      <c r="L373" s="96"/>
      <c r="M373" s="96"/>
    </row>
    <row r="374" spans="1:13" x14ac:dyDescent="0.25">
      <c r="A374" s="96"/>
      <c r="B374" s="96"/>
      <c r="C374" s="96"/>
      <c r="D374" s="96"/>
      <c r="E374" s="96"/>
      <c r="F374" s="96"/>
      <c r="G374" s="96"/>
      <c r="H374" s="96"/>
      <c r="I374" s="96"/>
      <c r="J374" s="96"/>
      <c r="K374" s="96"/>
      <c r="L374" s="96"/>
      <c r="M374" s="96"/>
    </row>
    <row r="375" spans="1:13" x14ac:dyDescent="0.25">
      <c r="A375" s="96"/>
      <c r="B375" s="96"/>
      <c r="C375" s="96"/>
      <c r="D375" s="96"/>
      <c r="E375" s="96"/>
      <c r="F375" s="96"/>
      <c r="G375" s="96"/>
      <c r="H375" s="96"/>
      <c r="I375" s="96"/>
      <c r="J375" s="96"/>
      <c r="K375" s="96"/>
      <c r="L375" s="96"/>
      <c r="M375" s="96"/>
    </row>
    <row r="376" spans="1:13" x14ac:dyDescent="0.25">
      <c r="A376" s="96"/>
      <c r="B376" s="96"/>
      <c r="C376" s="96"/>
      <c r="D376" s="96"/>
      <c r="E376" s="96"/>
      <c r="F376" s="96"/>
      <c r="G376" s="96"/>
      <c r="H376" s="96"/>
      <c r="I376" s="96"/>
      <c r="J376" s="96"/>
      <c r="K376" s="96"/>
      <c r="L376" s="96"/>
      <c r="M376" s="96"/>
    </row>
    <row r="377" spans="1:13" x14ac:dyDescent="0.25">
      <c r="A377" s="96"/>
      <c r="B377" s="96"/>
      <c r="C377" s="96"/>
      <c r="D377" s="96"/>
      <c r="E377" s="96"/>
      <c r="F377" s="96"/>
      <c r="G377" s="96"/>
      <c r="H377" s="96"/>
      <c r="I377" s="96"/>
      <c r="J377" s="96"/>
      <c r="K377" s="96"/>
      <c r="L377" s="96"/>
      <c r="M377" s="96"/>
    </row>
    <row r="378" spans="1:13" x14ac:dyDescent="0.25">
      <c r="A378" s="96"/>
      <c r="B378" s="96"/>
      <c r="C378" s="96"/>
      <c r="D378" s="96"/>
      <c r="E378" s="96"/>
      <c r="F378" s="96"/>
      <c r="G378" s="96"/>
      <c r="H378" s="96"/>
      <c r="I378" s="96"/>
      <c r="J378" s="96"/>
      <c r="K378" s="96"/>
      <c r="L378" s="96"/>
      <c r="M378" s="96"/>
    </row>
    <row r="379" spans="1:13" x14ac:dyDescent="0.25">
      <c r="A379" s="96"/>
      <c r="B379" s="96"/>
      <c r="C379" s="96"/>
      <c r="D379" s="96"/>
      <c r="E379" s="96"/>
      <c r="F379" s="96"/>
      <c r="G379" s="96"/>
      <c r="H379" s="96"/>
      <c r="I379" s="96"/>
      <c r="J379" s="96"/>
      <c r="K379" s="96"/>
      <c r="L379" s="96"/>
      <c r="M379" s="96"/>
    </row>
    <row r="380" spans="1:13" x14ac:dyDescent="0.25">
      <c r="A380" s="96"/>
      <c r="B380" s="96"/>
      <c r="C380" s="96"/>
      <c r="D380" s="96"/>
      <c r="E380" s="96"/>
      <c r="F380" s="96"/>
      <c r="G380" s="96"/>
      <c r="H380" s="96"/>
      <c r="I380" s="96"/>
      <c r="J380" s="96"/>
      <c r="K380" s="96"/>
      <c r="L380" s="96"/>
      <c r="M380" s="96"/>
    </row>
    <row r="381" spans="1:13" x14ac:dyDescent="0.25">
      <c r="A381" s="96"/>
      <c r="B381" s="96"/>
      <c r="C381" s="96"/>
      <c r="D381" s="96"/>
      <c r="E381" s="96"/>
      <c r="F381" s="96"/>
      <c r="G381" s="96"/>
      <c r="H381" s="96"/>
      <c r="I381" s="96"/>
      <c r="J381" s="96"/>
      <c r="K381" s="96"/>
      <c r="L381" s="96"/>
      <c r="M381" s="96"/>
    </row>
    <row r="382" spans="1:13" x14ac:dyDescent="0.25">
      <c r="A382" s="96"/>
      <c r="B382" s="96"/>
      <c r="C382" s="96"/>
      <c r="D382" s="96"/>
      <c r="E382" s="96"/>
      <c r="F382" s="96"/>
      <c r="G382" s="96"/>
      <c r="H382" s="96"/>
      <c r="I382" s="96"/>
      <c r="J382" s="96"/>
      <c r="K382" s="96"/>
      <c r="L382" s="96"/>
      <c r="M382" s="96"/>
    </row>
    <row r="383" spans="1:13" x14ac:dyDescent="0.25">
      <c r="A383" s="96"/>
      <c r="B383" s="96"/>
      <c r="C383" s="96"/>
      <c r="D383" s="96"/>
      <c r="E383" s="96"/>
      <c r="F383" s="96"/>
      <c r="G383" s="96"/>
      <c r="H383" s="96"/>
      <c r="I383" s="96"/>
      <c r="J383" s="96"/>
      <c r="K383" s="96"/>
      <c r="L383" s="96"/>
      <c r="M383" s="96"/>
    </row>
    <row r="384" spans="1:13" x14ac:dyDescent="0.25">
      <c r="A384" s="96"/>
      <c r="B384" s="96"/>
      <c r="C384" s="96"/>
      <c r="D384" s="96"/>
      <c r="E384" s="96"/>
      <c r="F384" s="96"/>
      <c r="G384" s="96"/>
      <c r="H384" s="96"/>
      <c r="I384" s="96"/>
      <c r="J384" s="96"/>
      <c r="K384" s="96"/>
      <c r="L384" s="96"/>
      <c r="M384" s="96"/>
    </row>
    <row r="385" spans="1:13" x14ac:dyDescent="0.25">
      <c r="A385" s="96"/>
      <c r="B385" s="96"/>
      <c r="C385" s="96"/>
      <c r="D385" s="96"/>
      <c r="E385" s="96"/>
      <c r="F385" s="96"/>
      <c r="G385" s="96"/>
      <c r="H385" s="96"/>
      <c r="I385" s="96"/>
      <c r="J385" s="96"/>
      <c r="K385" s="96"/>
      <c r="L385" s="96"/>
      <c r="M385" s="96"/>
    </row>
    <row r="386" spans="1:13" x14ac:dyDescent="0.25">
      <c r="A386" s="96"/>
      <c r="B386" s="96"/>
      <c r="C386" s="96"/>
      <c r="D386" s="96"/>
      <c r="E386" s="96"/>
      <c r="F386" s="96"/>
      <c r="G386" s="96"/>
      <c r="H386" s="96"/>
      <c r="I386" s="96"/>
      <c r="J386" s="96"/>
      <c r="K386" s="96"/>
      <c r="L386" s="96"/>
      <c r="M386" s="96"/>
    </row>
    <row r="387" spans="1:13" x14ac:dyDescent="0.25">
      <c r="A387" s="96"/>
      <c r="B387" s="96"/>
      <c r="C387" s="96"/>
      <c r="D387" s="96"/>
      <c r="E387" s="96"/>
      <c r="F387" s="96"/>
      <c r="G387" s="96"/>
      <c r="H387" s="96"/>
      <c r="I387" s="96"/>
      <c r="J387" s="96"/>
      <c r="K387" s="96"/>
      <c r="L387" s="96"/>
      <c r="M387" s="96"/>
    </row>
    <row r="388" spans="1:13" x14ac:dyDescent="0.25">
      <c r="A388" s="96"/>
      <c r="B388" s="96"/>
      <c r="C388" s="96"/>
      <c r="D388" s="96"/>
      <c r="E388" s="96"/>
      <c r="F388" s="96"/>
      <c r="G388" s="96"/>
      <c r="H388" s="96"/>
      <c r="I388" s="96"/>
      <c r="J388" s="96"/>
      <c r="K388" s="96"/>
      <c r="L388" s="96"/>
      <c r="M388" s="96"/>
    </row>
    <row r="389" spans="1:13" x14ac:dyDescent="0.25">
      <c r="A389" s="96"/>
      <c r="B389" s="96"/>
      <c r="C389" s="96"/>
      <c r="D389" s="96"/>
      <c r="E389" s="96"/>
      <c r="F389" s="96"/>
      <c r="G389" s="96"/>
      <c r="H389" s="96"/>
      <c r="I389" s="96"/>
      <c r="J389" s="96"/>
      <c r="K389" s="96"/>
      <c r="L389" s="96"/>
      <c r="M389" s="96"/>
    </row>
    <row r="390" spans="1:13" x14ac:dyDescent="0.25">
      <c r="A390" s="96"/>
      <c r="B390" s="96"/>
      <c r="C390" s="96"/>
      <c r="D390" s="96"/>
      <c r="E390" s="96"/>
      <c r="F390" s="96"/>
      <c r="G390" s="96"/>
      <c r="H390" s="96"/>
      <c r="I390" s="96"/>
      <c r="J390" s="96"/>
      <c r="K390" s="96"/>
      <c r="L390" s="96"/>
      <c r="M390" s="96"/>
    </row>
    <row r="391" spans="1:13" x14ac:dyDescent="0.25">
      <c r="A391" s="96"/>
      <c r="B391" s="96"/>
      <c r="C391" s="96"/>
      <c r="D391" s="96"/>
      <c r="E391" s="96"/>
      <c r="F391" s="96"/>
      <c r="G391" s="96"/>
      <c r="H391" s="96"/>
      <c r="I391" s="96"/>
      <c r="J391" s="96"/>
      <c r="K391" s="96"/>
      <c r="L391" s="96"/>
      <c r="M391" s="96"/>
    </row>
    <row r="392" spans="1:13" x14ac:dyDescent="0.25">
      <c r="A392" s="96"/>
      <c r="B392" s="96"/>
      <c r="C392" s="96"/>
      <c r="D392" s="96"/>
      <c r="E392" s="96"/>
      <c r="F392" s="96"/>
      <c r="G392" s="96"/>
      <c r="H392" s="96"/>
      <c r="I392" s="96"/>
      <c r="J392" s="96"/>
      <c r="K392" s="96"/>
      <c r="L392" s="96"/>
      <c r="M392" s="96"/>
    </row>
    <row r="393" spans="1:13" x14ac:dyDescent="0.25">
      <c r="A393" s="96"/>
      <c r="B393" s="96"/>
      <c r="C393" s="96"/>
      <c r="D393" s="96"/>
      <c r="E393" s="96"/>
      <c r="F393" s="96"/>
      <c r="G393" s="96"/>
      <c r="H393" s="96"/>
      <c r="I393" s="96"/>
      <c r="J393" s="96"/>
      <c r="K393" s="96"/>
      <c r="L393" s="96"/>
      <c r="M393" s="96"/>
    </row>
    <row r="394" spans="1:13" x14ac:dyDescent="0.25">
      <c r="A394" s="96"/>
      <c r="B394" s="96"/>
      <c r="C394" s="96"/>
      <c r="D394" s="96"/>
      <c r="E394" s="96"/>
      <c r="F394" s="96"/>
      <c r="G394" s="96"/>
      <c r="H394" s="96"/>
      <c r="I394" s="96"/>
      <c r="J394" s="96"/>
      <c r="K394" s="96"/>
      <c r="L394" s="96"/>
      <c r="M394" s="96"/>
    </row>
    <row r="395" spans="1:13" x14ac:dyDescent="0.25">
      <c r="A395" s="96"/>
      <c r="B395" s="96"/>
      <c r="C395" s="96"/>
      <c r="D395" s="96"/>
      <c r="E395" s="96"/>
      <c r="F395" s="96"/>
      <c r="G395" s="96"/>
      <c r="H395" s="96"/>
      <c r="I395" s="96"/>
      <c r="J395" s="96"/>
      <c r="K395" s="96"/>
      <c r="L395" s="96"/>
      <c r="M395" s="96"/>
    </row>
    <row r="396" spans="1:13" x14ac:dyDescent="0.25">
      <c r="A396" s="96"/>
      <c r="B396" s="96"/>
      <c r="C396" s="96"/>
      <c r="D396" s="96"/>
      <c r="E396" s="96"/>
      <c r="F396" s="96"/>
      <c r="G396" s="96"/>
      <c r="H396" s="96"/>
      <c r="I396" s="96"/>
      <c r="J396" s="96"/>
      <c r="K396" s="96"/>
      <c r="L396" s="96"/>
      <c r="M396" s="96"/>
    </row>
    <row r="397" spans="1:13" x14ac:dyDescent="0.25">
      <c r="A397" s="96"/>
      <c r="B397" s="96"/>
      <c r="C397" s="96"/>
      <c r="D397" s="96"/>
      <c r="E397" s="96"/>
      <c r="F397" s="96"/>
      <c r="G397" s="96"/>
      <c r="H397" s="96"/>
      <c r="I397" s="96"/>
      <c r="J397" s="96"/>
      <c r="K397" s="96"/>
      <c r="L397" s="96"/>
      <c r="M397" s="96"/>
    </row>
    <row r="398" spans="1:13" x14ac:dyDescent="0.25">
      <c r="A398" s="96"/>
      <c r="B398" s="96"/>
      <c r="C398" s="96"/>
      <c r="D398" s="96"/>
      <c r="E398" s="96"/>
      <c r="F398" s="96"/>
      <c r="G398" s="96"/>
      <c r="H398" s="96"/>
      <c r="I398" s="96"/>
      <c r="J398" s="96"/>
      <c r="K398" s="96"/>
      <c r="L398" s="96"/>
      <c r="M398" s="96"/>
    </row>
    <row r="399" spans="1:13" x14ac:dyDescent="0.25">
      <c r="A399" s="96"/>
      <c r="B399" s="96"/>
      <c r="C399" s="96"/>
      <c r="D399" s="96"/>
      <c r="E399" s="96"/>
      <c r="F399" s="96"/>
      <c r="G399" s="96"/>
      <c r="H399" s="96"/>
      <c r="I399" s="96"/>
      <c r="J399" s="96"/>
      <c r="K399" s="96"/>
      <c r="L399" s="96"/>
      <c r="M399" s="96"/>
    </row>
    <row r="400" spans="1:13" x14ac:dyDescent="0.25">
      <c r="A400" s="96"/>
      <c r="B400" s="96"/>
      <c r="C400" s="96"/>
      <c r="D400" s="96"/>
      <c r="E400" s="96"/>
      <c r="F400" s="96"/>
      <c r="G400" s="96"/>
      <c r="H400" s="96"/>
      <c r="I400" s="96"/>
      <c r="J400" s="96"/>
      <c r="K400" s="96"/>
      <c r="L400" s="96"/>
      <c r="M400" s="96"/>
    </row>
  </sheetData>
  <mergeCells count="37">
    <mergeCell ref="D29:D30"/>
    <mergeCell ref="A31:C31"/>
    <mergeCell ref="A29:C29"/>
    <mergeCell ref="A30:C30"/>
    <mergeCell ref="A32:C33"/>
    <mergeCell ref="D31:D33"/>
    <mergeCell ref="D27:D28"/>
    <mergeCell ref="B23:C23"/>
    <mergeCell ref="D17:D24"/>
    <mergeCell ref="A26:C26"/>
    <mergeCell ref="A28:C28"/>
    <mergeCell ref="A27:C27"/>
    <mergeCell ref="D25:D26"/>
    <mergeCell ref="A25:C25"/>
    <mergeCell ref="B24:C24"/>
    <mergeCell ref="B22:C22"/>
    <mergeCell ref="B19:C19"/>
    <mergeCell ref="B20:C20"/>
    <mergeCell ref="B18:C18"/>
    <mergeCell ref="B21:C21"/>
    <mergeCell ref="B17:C17"/>
    <mergeCell ref="B7:C7"/>
    <mergeCell ref="A1:C1"/>
    <mergeCell ref="A2:C2"/>
    <mergeCell ref="A3:D3"/>
    <mergeCell ref="A4:C5"/>
    <mergeCell ref="D4:D5"/>
    <mergeCell ref="D7:D16"/>
    <mergeCell ref="B8:C8"/>
    <mergeCell ref="B9:C9"/>
    <mergeCell ref="B10:C10"/>
    <mergeCell ref="B11:C11"/>
    <mergeCell ref="B12:C12"/>
    <mergeCell ref="B13:C13"/>
    <mergeCell ref="B14:C14"/>
    <mergeCell ref="B15:C15"/>
    <mergeCell ref="B16:C16"/>
  </mergeCells>
  <phoneticPr fontId="8" type="noConversion"/>
  <pageMargins left="0.7" right="0.7" top="0.78740157499999996" bottom="0.78740157499999996"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33CCCC"/>
  </sheetPr>
  <dimension ref="A1:K250"/>
  <sheetViews>
    <sheetView showGridLines="0" zoomScale="85" zoomScaleNormal="85" zoomScaleSheetLayoutView="100" workbookViewId="0">
      <selection activeCell="D7" sqref="D7:G7"/>
    </sheetView>
  </sheetViews>
  <sheetFormatPr defaultRowHeight="15" x14ac:dyDescent="0.25"/>
  <cols>
    <col min="1" max="1" width="5.28515625" customWidth="1"/>
    <col min="2" max="2" width="19.7109375" customWidth="1"/>
    <col min="3" max="3" width="51.5703125" customWidth="1"/>
    <col min="4" max="4" width="15" customWidth="1"/>
    <col min="5" max="7" width="13.7109375" style="902" customWidth="1"/>
    <col min="8" max="8" width="13.7109375" style="902" hidden="1" customWidth="1"/>
    <col min="9" max="9" width="29.5703125" customWidth="1"/>
    <col min="10" max="10" width="17.5703125" customWidth="1"/>
  </cols>
  <sheetData>
    <row r="1" spans="1:11" ht="15" customHeight="1" x14ac:dyDescent="0.25">
      <c r="A1" s="1382" t="s">
        <v>662</v>
      </c>
      <c r="B1" s="1472"/>
      <c r="C1" s="1474" t="s">
        <v>911</v>
      </c>
      <c r="D1" s="1347"/>
      <c r="E1" s="1347"/>
      <c r="F1" s="1347"/>
      <c r="G1" s="1347"/>
      <c r="H1" s="1347"/>
      <c r="I1" s="1347"/>
      <c r="J1" s="1348"/>
      <c r="K1" s="155"/>
    </row>
    <row r="2" spans="1:11" ht="15.75" thickBot="1" x14ac:dyDescent="0.3">
      <c r="A2" s="1384" t="s">
        <v>837</v>
      </c>
      <c r="B2" s="1473"/>
      <c r="C2" s="1475"/>
      <c r="D2" s="1349"/>
      <c r="E2" s="1349"/>
      <c r="F2" s="1349"/>
      <c r="G2" s="1349"/>
      <c r="H2" s="1349"/>
      <c r="I2" s="1349"/>
      <c r="J2" s="1350"/>
      <c r="K2" s="155"/>
    </row>
    <row r="3" spans="1:11" ht="15.75" thickBot="1" x14ac:dyDescent="0.3">
      <c r="A3" s="1476" t="s">
        <v>1128</v>
      </c>
      <c r="B3" s="1477"/>
      <c r="C3" s="1477"/>
      <c r="D3" s="1477"/>
      <c r="E3" s="1477"/>
      <c r="F3" s="1477"/>
      <c r="G3" s="1477"/>
      <c r="H3" s="1477"/>
      <c r="I3" s="1477"/>
      <c r="J3" s="1478"/>
    </row>
    <row r="4" spans="1:11" ht="41.25" customHeight="1" thickBot="1" x14ac:dyDescent="0.3">
      <c r="A4" s="1485" t="s">
        <v>1217</v>
      </c>
      <c r="B4" s="1486"/>
      <c r="C4" s="1486"/>
      <c r="D4" s="1486"/>
      <c r="E4" s="1486"/>
      <c r="F4" s="1486"/>
      <c r="G4" s="1486"/>
      <c r="H4" s="889"/>
      <c r="I4" s="560"/>
      <c r="J4" s="561"/>
    </row>
    <row r="5" spans="1:11" ht="15" customHeight="1" thickBot="1" x14ac:dyDescent="0.3">
      <c r="A5" s="438" t="s">
        <v>1019</v>
      </c>
      <c r="B5" s="439"/>
      <c r="C5" s="633">
        <v>43008</v>
      </c>
      <c r="D5" s="1182"/>
      <c r="E5" s="890"/>
      <c r="F5" s="890"/>
      <c r="G5" s="890"/>
      <c r="H5" s="890"/>
      <c r="I5" s="631"/>
      <c r="J5" s="440"/>
    </row>
    <row r="6" spans="1:11" ht="45" customHeight="1" x14ac:dyDescent="0.25">
      <c r="A6" s="1479" t="s">
        <v>577</v>
      </c>
      <c r="B6" s="1480"/>
      <c r="C6" s="1481"/>
      <c r="D6" s="891" t="s">
        <v>848</v>
      </c>
      <c r="E6" s="891" t="s">
        <v>849</v>
      </c>
      <c r="F6" s="891" t="s">
        <v>850</v>
      </c>
      <c r="G6" s="891" t="s">
        <v>851</v>
      </c>
      <c r="I6" s="1467" t="s">
        <v>1222</v>
      </c>
      <c r="J6" s="1469" t="s">
        <v>890</v>
      </c>
      <c r="K6" s="155"/>
    </row>
    <row r="7" spans="1:11" ht="82.5" customHeight="1" x14ac:dyDescent="0.25">
      <c r="A7" s="1482"/>
      <c r="B7" s="1483"/>
      <c r="C7" s="1484"/>
      <c r="D7" s="892" t="s">
        <v>2289</v>
      </c>
      <c r="E7" s="892" t="s">
        <v>2288</v>
      </c>
      <c r="F7" s="892" t="s">
        <v>2285</v>
      </c>
      <c r="G7" s="892" t="s">
        <v>2286</v>
      </c>
      <c r="H7" s="1183" t="s">
        <v>2287</v>
      </c>
      <c r="I7" s="1468"/>
      <c r="J7" s="1470"/>
      <c r="K7" s="155"/>
    </row>
    <row r="8" spans="1:11" ht="25.5" customHeight="1" x14ac:dyDescent="0.25">
      <c r="A8" s="147">
        <v>1</v>
      </c>
      <c r="B8" s="1387" t="s">
        <v>319</v>
      </c>
      <c r="C8" s="1387"/>
      <c r="D8" s="640">
        <v>60440945017.932198</v>
      </c>
      <c r="E8" s="640">
        <v>60348192847.932198</v>
      </c>
      <c r="F8" s="640">
        <v>60348192847.932198</v>
      </c>
      <c r="G8" s="640">
        <v>60348192847.932198</v>
      </c>
      <c r="H8" s="640">
        <v>56835462847.932198</v>
      </c>
      <c r="I8" s="146" t="s">
        <v>578</v>
      </c>
      <c r="J8" s="138"/>
    </row>
    <row r="9" spans="1:11" ht="15" customHeight="1" x14ac:dyDescent="0.25">
      <c r="A9" s="147"/>
      <c r="B9" s="1387" t="s">
        <v>321</v>
      </c>
      <c r="C9" s="1387"/>
      <c r="D9" s="640">
        <v>1226025</v>
      </c>
      <c r="E9" s="640">
        <v>1226025</v>
      </c>
      <c r="F9" s="640">
        <v>1226025</v>
      </c>
      <c r="G9" s="640">
        <v>1226025</v>
      </c>
      <c r="H9" s="640">
        <v>1226025</v>
      </c>
      <c r="I9" s="146" t="s">
        <v>322</v>
      </c>
      <c r="J9" s="138"/>
    </row>
    <row r="10" spans="1:11" ht="15" customHeight="1" x14ac:dyDescent="0.25">
      <c r="A10" s="147"/>
      <c r="B10" s="1387" t="s">
        <v>323</v>
      </c>
      <c r="C10" s="1387"/>
      <c r="D10" s="640">
        <v>60439718992.932198</v>
      </c>
      <c r="E10" s="640">
        <v>60346966822.932198</v>
      </c>
      <c r="F10" s="640">
        <v>60346966822.932198</v>
      </c>
      <c r="G10" s="640">
        <v>60346966822.932198</v>
      </c>
      <c r="H10" s="640">
        <v>56834236822.932198</v>
      </c>
      <c r="I10" s="146" t="s">
        <v>322</v>
      </c>
      <c r="J10" s="138"/>
    </row>
    <row r="11" spans="1:11" ht="15" customHeight="1" x14ac:dyDescent="0.25">
      <c r="A11" s="147"/>
      <c r="B11" s="1387" t="s">
        <v>324</v>
      </c>
      <c r="C11" s="1387"/>
      <c r="D11" s="640"/>
      <c r="E11" s="640"/>
      <c r="F11" s="640"/>
      <c r="G11" s="640"/>
      <c r="H11" s="640"/>
      <c r="I11" s="146" t="s">
        <v>322</v>
      </c>
      <c r="J11" s="138"/>
    </row>
    <row r="12" spans="1:11" x14ac:dyDescent="0.25">
      <c r="A12" s="147">
        <v>2</v>
      </c>
      <c r="B12" s="1387" t="s">
        <v>325</v>
      </c>
      <c r="C12" s="1387"/>
      <c r="D12" s="640">
        <v>3910567137.2086411</v>
      </c>
      <c r="E12" s="640">
        <v>1864671158.1526761</v>
      </c>
      <c r="F12" s="640">
        <v>1870629306.7041235</v>
      </c>
      <c r="G12" s="640">
        <v>-2816811562.197896</v>
      </c>
      <c r="H12" s="640">
        <v>-4121936302.8500938</v>
      </c>
      <c r="I12" s="146" t="s">
        <v>326</v>
      </c>
      <c r="J12" s="138"/>
    </row>
    <row r="13" spans="1:11" ht="15" customHeight="1" x14ac:dyDescent="0.25">
      <c r="A13" s="147">
        <v>3</v>
      </c>
      <c r="B13" s="1387" t="s">
        <v>327</v>
      </c>
      <c r="C13" s="1387"/>
      <c r="D13" s="640">
        <v>-2138064645.3900347</v>
      </c>
      <c r="E13" s="640">
        <v>-3255546469.8457584</v>
      </c>
      <c r="F13" s="640">
        <v>1975017057.2169559</v>
      </c>
      <c r="G13" s="640">
        <v>1880116801.9705637</v>
      </c>
      <c r="H13" s="640">
        <v>-1771513230.4739635</v>
      </c>
      <c r="I13" s="146" t="s">
        <v>328</v>
      </c>
      <c r="J13" s="138"/>
    </row>
    <row r="14" spans="1:11" ht="15" customHeight="1" x14ac:dyDescent="0.25">
      <c r="A14" s="147" t="s">
        <v>314</v>
      </c>
      <c r="B14" s="1387" t="s">
        <v>579</v>
      </c>
      <c r="C14" s="1387"/>
      <c r="D14" s="640">
        <v>0</v>
      </c>
      <c r="E14" s="640">
        <v>0</v>
      </c>
      <c r="F14" s="640">
        <v>0</v>
      </c>
      <c r="G14" s="640">
        <v>0</v>
      </c>
      <c r="H14" s="640">
        <v>0</v>
      </c>
      <c r="I14" s="146" t="s">
        <v>328</v>
      </c>
      <c r="J14" s="138"/>
    </row>
    <row r="15" spans="1:11" ht="30" customHeight="1" x14ac:dyDescent="0.25">
      <c r="A15" s="147">
        <v>4</v>
      </c>
      <c r="B15" s="1387" t="s">
        <v>329</v>
      </c>
      <c r="C15" s="1387"/>
      <c r="D15" s="640"/>
      <c r="E15" s="640"/>
      <c r="F15" s="640"/>
      <c r="G15" s="640"/>
      <c r="H15" s="640"/>
      <c r="I15" s="146" t="s">
        <v>330</v>
      </c>
      <c r="J15" s="138"/>
    </row>
    <row r="16" spans="1:11" ht="15" customHeight="1" x14ac:dyDescent="0.25">
      <c r="A16" s="147">
        <v>5</v>
      </c>
      <c r="B16" s="1387" t="s">
        <v>331</v>
      </c>
      <c r="C16" s="1387"/>
      <c r="D16" s="640">
        <v>231322809.28198874</v>
      </c>
      <c r="E16" s="640">
        <v>244096164.74670172</v>
      </c>
      <c r="F16" s="640">
        <v>201659432.22155434</v>
      </c>
      <c r="G16" s="640">
        <v>197778331.9397729</v>
      </c>
      <c r="H16" s="640">
        <v>167527955.43560034</v>
      </c>
      <c r="I16" s="146" t="s">
        <v>580</v>
      </c>
      <c r="J16" s="138"/>
    </row>
    <row r="17" spans="1:10" ht="15" customHeight="1" x14ac:dyDescent="0.25">
      <c r="A17" s="147" t="s">
        <v>315</v>
      </c>
      <c r="B17" s="1387" t="s">
        <v>333</v>
      </c>
      <c r="C17" s="1387"/>
      <c r="D17" s="640"/>
      <c r="E17" s="640"/>
      <c r="F17" s="640"/>
      <c r="G17" s="640"/>
      <c r="H17" s="640"/>
      <c r="I17" s="146" t="s">
        <v>334</v>
      </c>
      <c r="J17" s="138"/>
    </row>
    <row r="18" spans="1:10" ht="15" customHeight="1" x14ac:dyDescent="0.25">
      <c r="A18" s="147">
        <v>6</v>
      </c>
      <c r="B18" s="1459" t="s">
        <v>335</v>
      </c>
      <c r="C18" s="1459"/>
      <c r="D18" s="641">
        <v>62444770319.032791</v>
      </c>
      <c r="E18" s="641">
        <v>59201413700.985825</v>
      </c>
      <c r="F18" s="641">
        <v>64395498644.074837</v>
      </c>
      <c r="G18" s="641">
        <v>59609276419.644638</v>
      </c>
      <c r="H18" s="641">
        <v>51109541270.043747</v>
      </c>
      <c r="I18" s="146" t="s">
        <v>866</v>
      </c>
      <c r="J18" s="320"/>
    </row>
    <row r="19" spans="1:10" ht="15" customHeight="1" x14ac:dyDescent="0.25">
      <c r="A19" s="1463" t="s">
        <v>337</v>
      </c>
      <c r="B19" s="1464"/>
      <c r="C19" s="1464"/>
      <c r="D19" s="1465"/>
      <c r="E19" s="1464"/>
      <c r="F19" s="1464"/>
      <c r="G19" s="1464"/>
      <c r="H19" s="1464"/>
      <c r="I19" s="1464"/>
      <c r="J19" s="1466"/>
    </row>
    <row r="20" spans="1:10" ht="15" customHeight="1" x14ac:dyDescent="0.25">
      <c r="A20" s="147">
        <v>7</v>
      </c>
      <c r="B20" s="1471" t="s">
        <v>338</v>
      </c>
      <c r="C20" s="1471"/>
      <c r="D20" s="642">
        <v>-76242143.187942997</v>
      </c>
      <c r="E20" s="642">
        <v>-71663217.554251984</v>
      </c>
      <c r="F20" s="642">
        <v>-74458654.453618363</v>
      </c>
      <c r="G20" s="642">
        <v>-82641827.87562187</v>
      </c>
      <c r="H20" s="642">
        <v>-82898376.837196141</v>
      </c>
      <c r="I20" s="146" t="s">
        <v>339</v>
      </c>
      <c r="J20" s="138"/>
    </row>
    <row r="21" spans="1:10" ht="15" customHeight="1" x14ac:dyDescent="0.25">
      <c r="A21" s="147">
        <v>8</v>
      </c>
      <c r="B21" s="1387" t="s">
        <v>340</v>
      </c>
      <c r="C21" s="1387"/>
      <c r="D21" s="640">
        <v>-5315183628.6168222</v>
      </c>
      <c r="E21" s="640">
        <v>-4961189767.6234474</v>
      </c>
      <c r="F21" s="640">
        <v>-4788509648.2077703</v>
      </c>
      <c r="G21" s="640">
        <v>-4487495309.1883612</v>
      </c>
      <c r="H21" s="640">
        <v>-4082586599.8738232</v>
      </c>
      <c r="I21" s="146" t="s">
        <v>341</v>
      </c>
      <c r="J21" s="138"/>
    </row>
    <row r="22" spans="1:10" ht="15" customHeight="1" x14ac:dyDescent="0.25">
      <c r="A22" s="147">
        <v>9</v>
      </c>
      <c r="B22" s="1387" t="s">
        <v>342</v>
      </c>
      <c r="C22" s="1387"/>
      <c r="D22" s="640"/>
      <c r="E22" s="640"/>
      <c r="F22" s="640"/>
      <c r="G22" s="640"/>
      <c r="H22" s="640">
        <v>0</v>
      </c>
      <c r="I22" s="146"/>
      <c r="J22" s="138"/>
    </row>
    <row r="23" spans="1:10" ht="45" customHeight="1" x14ac:dyDescent="0.25">
      <c r="A23" s="147">
        <v>10</v>
      </c>
      <c r="B23" s="1387" t="s">
        <v>343</v>
      </c>
      <c r="C23" s="1387"/>
      <c r="D23" s="640">
        <v>-115296888.41611624</v>
      </c>
      <c r="E23" s="640">
        <v>-110090346.46182075</v>
      </c>
      <c r="F23" s="640">
        <v>-113034990</v>
      </c>
      <c r="G23" s="640">
        <v>-113008593</v>
      </c>
      <c r="H23" s="640">
        <v>-1184032476.6335778</v>
      </c>
      <c r="I23" s="146" t="s">
        <v>344</v>
      </c>
      <c r="J23" s="138"/>
    </row>
    <row r="24" spans="1:10" ht="27.75" customHeight="1" x14ac:dyDescent="0.25">
      <c r="A24" s="147">
        <v>11</v>
      </c>
      <c r="B24" s="1387" t="s">
        <v>345</v>
      </c>
      <c r="C24" s="1387"/>
      <c r="D24" s="640">
        <v>0</v>
      </c>
      <c r="E24" s="640">
        <v>0</v>
      </c>
      <c r="F24" s="640">
        <v>0</v>
      </c>
      <c r="G24" s="640">
        <v>0</v>
      </c>
      <c r="H24" s="640">
        <v>0</v>
      </c>
      <c r="I24" s="146" t="s">
        <v>346</v>
      </c>
      <c r="J24" s="138"/>
    </row>
    <row r="25" spans="1:10" ht="30" customHeight="1" x14ac:dyDescent="0.25">
      <c r="A25" s="147">
        <v>12</v>
      </c>
      <c r="B25" s="1387" t="s">
        <v>347</v>
      </c>
      <c r="C25" s="1387"/>
      <c r="D25" s="640">
        <v>0</v>
      </c>
      <c r="E25" s="640">
        <v>0</v>
      </c>
      <c r="F25" s="640">
        <v>0</v>
      </c>
      <c r="G25" s="640">
        <v>0</v>
      </c>
      <c r="H25" s="640">
        <v>0</v>
      </c>
      <c r="I25" s="146" t="s">
        <v>348</v>
      </c>
      <c r="J25" s="138"/>
    </row>
    <row r="26" spans="1:10" ht="15" customHeight="1" x14ac:dyDescent="0.25">
      <c r="A26" s="147">
        <v>13</v>
      </c>
      <c r="B26" s="1387" t="s">
        <v>349</v>
      </c>
      <c r="C26" s="1387"/>
      <c r="D26" s="640">
        <v>0</v>
      </c>
      <c r="E26" s="640">
        <v>0</v>
      </c>
      <c r="F26" s="640">
        <v>0</v>
      </c>
      <c r="G26" s="640">
        <v>0</v>
      </c>
      <c r="H26" s="640">
        <v>0</v>
      </c>
      <c r="I26" s="646" t="s">
        <v>350</v>
      </c>
      <c r="J26" s="138"/>
    </row>
    <row r="27" spans="1:10" ht="27.75" customHeight="1" x14ac:dyDescent="0.25">
      <c r="A27" s="147">
        <v>14</v>
      </c>
      <c r="B27" s="1387" t="s">
        <v>351</v>
      </c>
      <c r="C27" s="1387"/>
      <c r="D27" s="640">
        <v>0</v>
      </c>
      <c r="E27" s="640">
        <v>0</v>
      </c>
      <c r="F27" s="640">
        <v>0</v>
      </c>
      <c r="G27" s="640">
        <v>0</v>
      </c>
      <c r="H27" s="640">
        <v>0</v>
      </c>
      <c r="I27" s="146" t="s">
        <v>352</v>
      </c>
      <c r="J27" s="138"/>
    </row>
    <row r="28" spans="1:10" ht="15" customHeight="1" x14ac:dyDescent="0.25">
      <c r="A28" s="147">
        <v>15</v>
      </c>
      <c r="B28" s="1387" t="s">
        <v>581</v>
      </c>
      <c r="C28" s="1387"/>
      <c r="D28" s="640">
        <v>0</v>
      </c>
      <c r="E28" s="640">
        <v>0</v>
      </c>
      <c r="F28" s="640">
        <v>0</v>
      </c>
      <c r="G28" s="640">
        <v>0</v>
      </c>
      <c r="H28" s="640">
        <v>0</v>
      </c>
      <c r="I28" s="146" t="s">
        <v>353</v>
      </c>
      <c r="J28" s="138"/>
    </row>
    <row r="29" spans="1:10" ht="30" customHeight="1" x14ac:dyDescent="0.25">
      <c r="A29" s="147">
        <v>16</v>
      </c>
      <c r="B29" s="1387" t="s">
        <v>354</v>
      </c>
      <c r="C29" s="1387"/>
      <c r="D29" s="640">
        <v>0</v>
      </c>
      <c r="E29" s="640">
        <v>0</v>
      </c>
      <c r="F29" s="640">
        <v>0</v>
      </c>
      <c r="G29" s="640">
        <v>0</v>
      </c>
      <c r="H29" s="640">
        <v>0</v>
      </c>
      <c r="I29" s="146" t="s">
        <v>355</v>
      </c>
      <c r="J29" s="138"/>
    </row>
    <row r="30" spans="1:10" ht="38.25" customHeight="1" x14ac:dyDescent="0.25">
      <c r="A30" s="147">
        <v>17</v>
      </c>
      <c r="B30" s="1387" t="s">
        <v>582</v>
      </c>
      <c r="C30" s="1387"/>
      <c r="D30" s="640">
        <v>0</v>
      </c>
      <c r="E30" s="640">
        <v>0</v>
      </c>
      <c r="F30" s="640">
        <v>0</v>
      </c>
      <c r="G30" s="640">
        <v>0</v>
      </c>
      <c r="H30" s="640">
        <v>0</v>
      </c>
      <c r="I30" s="146" t="s">
        <v>357</v>
      </c>
      <c r="J30" s="138"/>
    </row>
    <row r="31" spans="1:10" ht="38.25" customHeight="1" x14ac:dyDescent="0.25">
      <c r="A31" s="147">
        <v>18</v>
      </c>
      <c r="B31" s="1387" t="s">
        <v>583</v>
      </c>
      <c r="C31" s="1387"/>
      <c r="D31" s="640">
        <v>0</v>
      </c>
      <c r="E31" s="640">
        <v>0</v>
      </c>
      <c r="F31" s="640">
        <v>0</v>
      </c>
      <c r="G31" s="640">
        <v>0</v>
      </c>
      <c r="H31" s="640">
        <v>0</v>
      </c>
      <c r="I31" s="146" t="s">
        <v>359</v>
      </c>
      <c r="J31" s="138"/>
    </row>
    <row r="32" spans="1:10" ht="38.25" customHeight="1" x14ac:dyDescent="0.25">
      <c r="A32" s="147">
        <v>19</v>
      </c>
      <c r="B32" s="1387" t="s">
        <v>360</v>
      </c>
      <c r="C32" s="1387"/>
      <c r="D32" s="640">
        <v>0</v>
      </c>
      <c r="E32" s="640">
        <v>0</v>
      </c>
      <c r="F32" s="640">
        <v>0</v>
      </c>
      <c r="G32" s="640">
        <v>0</v>
      </c>
      <c r="H32" s="640">
        <v>0</v>
      </c>
      <c r="I32" s="146" t="s">
        <v>361</v>
      </c>
      <c r="J32" s="138"/>
    </row>
    <row r="33" spans="1:10" ht="15" customHeight="1" x14ac:dyDescent="0.25">
      <c r="A33" s="147">
        <v>20</v>
      </c>
      <c r="B33" s="1387" t="s">
        <v>342</v>
      </c>
      <c r="C33" s="1387"/>
      <c r="D33" s="640">
        <v>0</v>
      </c>
      <c r="E33" s="640">
        <v>0</v>
      </c>
      <c r="F33" s="640">
        <v>0</v>
      </c>
      <c r="G33" s="640">
        <v>0</v>
      </c>
      <c r="H33" s="640">
        <v>0</v>
      </c>
      <c r="I33" s="146"/>
      <c r="J33" s="138"/>
    </row>
    <row r="34" spans="1:10" ht="30" customHeight="1" x14ac:dyDescent="0.25">
      <c r="A34" s="147" t="s">
        <v>228</v>
      </c>
      <c r="B34" s="1387" t="s">
        <v>362</v>
      </c>
      <c r="C34" s="1387"/>
      <c r="D34" s="640">
        <v>0</v>
      </c>
      <c r="E34" s="640">
        <v>0</v>
      </c>
      <c r="F34" s="640">
        <v>0</v>
      </c>
      <c r="G34" s="640">
        <v>0</v>
      </c>
      <c r="H34" s="640">
        <v>0</v>
      </c>
      <c r="I34" s="146" t="s">
        <v>363</v>
      </c>
      <c r="J34" s="138"/>
    </row>
    <row r="35" spans="1:10" ht="25.5" customHeight="1" x14ac:dyDescent="0.25">
      <c r="A35" s="147" t="s">
        <v>229</v>
      </c>
      <c r="B35" s="1387" t="s">
        <v>364</v>
      </c>
      <c r="C35" s="1387"/>
      <c r="D35" s="640">
        <v>0</v>
      </c>
      <c r="E35" s="640">
        <v>0</v>
      </c>
      <c r="F35" s="640">
        <v>0</v>
      </c>
      <c r="G35" s="640">
        <v>0</v>
      </c>
      <c r="H35" s="640">
        <v>0</v>
      </c>
      <c r="I35" s="146" t="s">
        <v>365</v>
      </c>
      <c r="J35" s="138"/>
    </row>
    <row r="36" spans="1:10" ht="38.25" x14ac:dyDescent="0.25">
      <c r="A36" s="147" t="s">
        <v>316</v>
      </c>
      <c r="B36" s="1387" t="s">
        <v>366</v>
      </c>
      <c r="C36" s="1387"/>
      <c r="D36" s="640">
        <v>0</v>
      </c>
      <c r="E36" s="640">
        <v>0</v>
      </c>
      <c r="F36" s="640">
        <v>0</v>
      </c>
      <c r="G36" s="640">
        <v>0</v>
      </c>
      <c r="H36" s="640">
        <v>0</v>
      </c>
      <c r="I36" s="146" t="s">
        <v>584</v>
      </c>
      <c r="J36" s="138"/>
    </row>
    <row r="37" spans="1:10" ht="25.5" x14ac:dyDescent="0.25">
      <c r="A37" s="147" t="s">
        <v>317</v>
      </c>
      <c r="B37" s="1387" t="s">
        <v>368</v>
      </c>
      <c r="C37" s="1387"/>
      <c r="D37" s="640">
        <v>0</v>
      </c>
      <c r="E37" s="640">
        <v>0</v>
      </c>
      <c r="F37" s="640">
        <v>0</v>
      </c>
      <c r="G37" s="640">
        <v>0</v>
      </c>
      <c r="H37" s="640">
        <v>0</v>
      </c>
      <c r="I37" s="146" t="s">
        <v>369</v>
      </c>
      <c r="J37" s="138"/>
    </row>
    <row r="38" spans="1:10" ht="25.5" customHeight="1" x14ac:dyDescent="0.25">
      <c r="A38" s="147">
        <v>21</v>
      </c>
      <c r="B38" s="1387" t="s">
        <v>585</v>
      </c>
      <c r="C38" s="1387"/>
      <c r="D38" s="640">
        <v>-1032187032.1176946</v>
      </c>
      <c r="E38" s="640">
        <v>-467582756.29187858</v>
      </c>
      <c r="F38" s="640">
        <v>0</v>
      </c>
      <c r="G38" s="640">
        <v>0</v>
      </c>
      <c r="H38" s="640">
        <v>0</v>
      </c>
      <c r="I38" s="146" t="s">
        <v>371</v>
      </c>
      <c r="J38" s="138"/>
    </row>
    <row r="39" spans="1:10" ht="15" customHeight="1" x14ac:dyDescent="0.25">
      <c r="A39" s="147">
        <v>22</v>
      </c>
      <c r="B39" s="1387" t="s">
        <v>372</v>
      </c>
      <c r="C39" s="1387"/>
      <c r="D39" s="640">
        <v>0</v>
      </c>
      <c r="E39" s="640">
        <v>0</v>
      </c>
      <c r="F39" s="640">
        <v>0</v>
      </c>
      <c r="G39" s="640">
        <v>0</v>
      </c>
      <c r="H39" s="640">
        <v>0</v>
      </c>
      <c r="I39" s="146" t="s">
        <v>373</v>
      </c>
      <c r="J39" s="138"/>
    </row>
    <row r="40" spans="1:10" ht="25.5" customHeight="1" x14ac:dyDescent="0.25">
      <c r="A40" s="147">
        <v>23</v>
      </c>
      <c r="B40" s="1462" t="s">
        <v>374</v>
      </c>
      <c r="C40" s="1462"/>
      <c r="D40" s="893">
        <v>0</v>
      </c>
      <c r="E40" s="893">
        <v>0</v>
      </c>
      <c r="F40" s="893">
        <v>0</v>
      </c>
      <c r="G40" s="893">
        <v>0</v>
      </c>
      <c r="H40" s="893">
        <v>0</v>
      </c>
      <c r="I40" s="146" t="s">
        <v>375</v>
      </c>
      <c r="J40" s="138"/>
    </row>
    <row r="41" spans="1:10" ht="15" customHeight="1" x14ac:dyDescent="0.25">
      <c r="A41" s="147">
        <v>24</v>
      </c>
      <c r="B41" s="1387" t="s">
        <v>342</v>
      </c>
      <c r="C41" s="1387"/>
      <c r="D41" s="640">
        <v>0</v>
      </c>
      <c r="E41" s="640">
        <v>0</v>
      </c>
      <c r="F41" s="640">
        <v>0</v>
      </c>
      <c r="G41" s="640">
        <v>0</v>
      </c>
      <c r="H41" s="640">
        <v>0</v>
      </c>
      <c r="I41" s="146"/>
      <c r="J41" s="138"/>
    </row>
    <row r="42" spans="1:10" ht="25.5" customHeight="1" x14ac:dyDescent="0.25">
      <c r="A42" s="147">
        <v>25</v>
      </c>
      <c r="B42" s="1388" t="s">
        <v>376</v>
      </c>
      <c r="C42" s="1390"/>
      <c r="D42" s="640">
        <v>0</v>
      </c>
      <c r="E42" s="640">
        <v>0</v>
      </c>
      <c r="F42" s="640">
        <v>0</v>
      </c>
      <c r="G42" s="640">
        <v>0</v>
      </c>
      <c r="H42" s="640">
        <v>0</v>
      </c>
      <c r="I42" s="146" t="s">
        <v>371</v>
      </c>
      <c r="J42" s="138"/>
    </row>
    <row r="43" spans="1:10" ht="15" customHeight="1" x14ac:dyDescent="0.25">
      <c r="A43" s="147" t="s">
        <v>377</v>
      </c>
      <c r="B43" s="1387" t="s">
        <v>379</v>
      </c>
      <c r="C43" s="1387"/>
      <c r="D43" s="640">
        <v>0</v>
      </c>
      <c r="E43" s="640">
        <v>0</v>
      </c>
      <c r="F43" s="640">
        <v>0</v>
      </c>
      <c r="G43" s="640">
        <v>0</v>
      </c>
      <c r="H43" s="640">
        <v>0</v>
      </c>
      <c r="I43" s="146" t="s">
        <v>380</v>
      </c>
      <c r="J43" s="138"/>
    </row>
    <row r="44" spans="1:10" ht="24" customHeight="1" x14ac:dyDescent="0.25">
      <c r="A44" s="147" t="s">
        <v>378</v>
      </c>
      <c r="B44" s="1387" t="s">
        <v>381</v>
      </c>
      <c r="C44" s="1387"/>
      <c r="D44" s="640">
        <v>0</v>
      </c>
      <c r="E44" s="640">
        <v>0</v>
      </c>
      <c r="F44" s="640">
        <v>0</v>
      </c>
      <c r="G44" s="640">
        <v>0</v>
      </c>
      <c r="H44" s="640">
        <v>0</v>
      </c>
      <c r="I44" s="146" t="s">
        <v>382</v>
      </c>
      <c r="J44" s="138"/>
    </row>
    <row r="45" spans="1:10" ht="30" customHeight="1" x14ac:dyDescent="0.25">
      <c r="A45" s="139">
        <v>26</v>
      </c>
      <c r="B45" s="1387" t="s">
        <v>586</v>
      </c>
      <c r="C45" s="1387"/>
      <c r="D45" s="640">
        <v>0</v>
      </c>
      <c r="E45" s="640">
        <v>0</v>
      </c>
      <c r="F45" s="640">
        <v>0</v>
      </c>
      <c r="G45" s="640">
        <v>0</v>
      </c>
      <c r="H45" s="640">
        <v>0</v>
      </c>
      <c r="I45" s="94"/>
      <c r="J45" s="138"/>
    </row>
    <row r="46" spans="1:10" ht="18" customHeight="1" x14ac:dyDescent="0.25">
      <c r="A46" s="139" t="s">
        <v>566</v>
      </c>
      <c r="B46" s="1387" t="s">
        <v>587</v>
      </c>
      <c r="C46" s="1387"/>
      <c r="D46" s="640">
        <v>0</v>
      </c>
      <c r="E46" s="640">
        <v>0</v>
      </c>
      <c r="F46" s="640">
        <v>0</v>
      </c>
      <c r="G46" s="640">
        <v>0</v>
      </c>
      <c r="H46" s="640">
        <v>0</v>
      </c>
      <c r="I46" s="146"/>
      <c r="J46" s="138"/>
    </row>
    <row r="47" spans="1:10" ht="15" customHeight="1" x14ac:dyDescent="0.25">
      <c r="A47" s="139"/>
      <c r="B47" s="1387" t="s">
        <v>588</v>
      </c>
      <c r="C47" s="1387"/>
      <c r="D47" s="640">
        <v>0</v>
      </c>
      <c r="E47" s="640">
        <v>0</v>
      </c>
      <c r="F47" s="640">
        <v>0</v>
      </c>
      <c r="G47" s="640">
        <v>0</v>
      </c>
      <c r="H47" s="640">
        <v>0</v>
      </c>
      <c r="I47" s="146" t="s">
        <v>589</v>
      </c>
      <c r="J47" s="138"/>
    </row>
    <row r="48" spans="1:10" ht="15" customHeight="1" x14ac:dyDescent="0.25">
      <c r="A48" s="139"/>
      <c r="B48" s="1387" t="s">
        <v>591</v>
      </c>
      <c r="C48" s="1387"/>
      <c r="D48" s="640">
        <v>0</v>
      </c>
      <c r="E48" s="640">
        <v>0</v>
      </c>
      <c r="F48" s="640">
        <v>0</v>
      </c>
      <c r="G48" s="640">
        <v>0</v>
      </c>
      <c r="H48" s="640">
        <v>0</v>
      </c>
      <c r="I48" s="146" t="s">
        <v>589</v>
      </c>
      <c r="J48" s="138"/>
    </row>
    <row r="49" spans="1:10" ht="15" customHeight="1" x14ac:dyDescent="0.25">
      <c r="A49" s="139"/>
      <c r="B49" s="1387" t="s">
        <v>592</v>
      </c>
      <c r="C49" s="1387"/>
      <c r="D49" s="640">
        <v>0</v>
      </c>
      <c r="E49" s="640">
        <v>0</v>
      </c>
      <c r="F49" s="640">
        <v>0</v>
      </c>
      <c r="G49" s="640">
        <v>0</v>
      </c>
      <c r="H49" s="640">
        <v>0</v>
      </c>
      <c r="I49" s="146" t="s">
        <v>590</v>
      </c>
      <c r="J49" s="138"/>
    </row>
    <row r="50" spans="1:10" ht="15" customHeight="1" x14ac:dyDescent="0.25">
      <c r="A50" s="139"/>
      <c r="B50" s="1387" t="s">
        <v>593</v>
      </c>
      <c r="C50" s="1387"/>
      <c r="D50" s="640">
        <v>0</v>
      </c>
      <c r="E50" s="640">
        <v>0</v>
      </c>
      <c r="F50" s="640">
        <v>0</v>
      </c>
      <c r="G50" s="640">
        <v>0</v>
      </c>
      <c r="H50" s="640">
        <v>0</v>
      </c>
      <c r="I50" s="146" t="s">
        <v>590</v>
      </c>
      <c r="J50" s="138"/>
    </row>
    <row r="51" spans="1:10" ht="31.5" customHeight="1" x14ac:dyDescent="0.25">
      <c r="A51" s="139" t="s">
        <v>567</v>
      </c>
      <c r="B51" s="1387" t="s">
        <v>875</v>
      </c>
      <c r="C51" s="1387"/>
      <c r="D51" s="640">
        <v>0</v>
      </c>
      <c r="E51" s="640">
        <v>0</v>
      </c>
      <c r="F51" s="640">
        <v>0</v>
      </c>
      <c r="G51" s="640">
        <v>0</v>
      </c>
      <c r="H51" s="640">
        <v>0</v>
      </c>
      <c r="I51" s="146" t="s">
        <v>594</v>
      </c>
      <c r="J51" s="138"/>
    </row>
    <row r="52" spans="1:10" ht="30" customHeight="1" x14ac:dyDescent="0.25">
      <c r="A52" s="139"/>
      <c r="B52" s="1387" t="s">
        <v>874</v>
      </c>
      <c r="C52" s="1387"/>
      <c r="D52" s="640">
        <v>0</v>
      </c>
      <c r="E52" s="640">
        <v>0</v>
      </c>
      <c r="F52" s="640">
        <v>0</v>
      </c>
      <c r="G52" s="640">
        <v>0</v>
      </c>
      <c r="H52" s="640">
        <v>0</v>
      </c>
      <c r="I52" s="146" t="s">
        <v>594</v>
      </c>
      <c r="J52" s="138"/>
    </row>
    <row r="53" spans="1:10" ht="30" customHeight="1" x14ac:dyDescent="0.25">
      <c r="A53" s="147">
        <v>27</v>
      </c>
      <c r="B53" s="1387" t="s">
        <v>383</v>
      </c>
      <c r="C53" s="1387"/>
      <c r="D53" s="640">
        <v>0</v>
      </c>
      <c r="E53" s="640">
        <v>0</v>
      </c>
      <c r="F53" s="640">
        <v>0</v>
      </c>
      <c r="G53" s="640">
        <v>0</v>
      </c>
      <c r="H53" s="640">
        <v>0</v>
      </c>
      <c r="I53" s="146" t="s">
        <v>384</v>
      </c>
      <c r="J53" s="138"/>
    </row>
    <row r="54" spans="1:10" ht="25.5" customHeight="1" x14ac:dyDescent="0.25">
      <c r="A54" s="147">
        <v>28</v>
      </c>
      <c r="B54" s="1459" t="s">
        <v>385</v>
      </c>
      <c r="C54" s="1459"/>
      <c r="D54" s="641">
        <v>-6538909692.3385773</v>
      </c>
      <c r="E54" s="641">
        <v>-5610526087.9313984</v>
      </c>
      <c r="F54" s="641">
        <v>-4976003292.6613884</v>
      </c>
      <c r="G54" s="641">
        <v>-4683145730.063983</v>
      </c>
      <c r="H54" s="641">
        <v>-5349517453.3445969</v>
      </c>
      <c r="I54" s="146" t="s">
        <v>386</v>
      </c>
      <c r="J54" s="320"/>
    </row>
    <row r="55" spans="1:10" x14ac:dyDescent="0.25">
      <c r="A55" s="147">
        <v>29</v>
      </c>
      <c r="B55" s="1459" t="s">
        <v>387</v>
      </c>
      <c r="C55" s="1459"/>
      <c r="D55" s="641">
        <v>55905860626.694214</v>
      </c>
      <c r="E55" s="641">
        <v>53590887613.054428</v>
      </c>
      <c r="F55" s="641">
        <v>59419495351.413452</v>
      </c>
      <c r="G55" s="641">
        <v>54926130689.580658</v>
      </c>
      <c r="H55" s="641">
        <v>45760023816.69915</v>
      </c>
      <c r="I55" s="146" t="s">
        <v>388</v>
      </c>
      <c r="J55" s="320"/>
    </row>
    <row r="56" spans="1:10" ht="15" customHeight="1" x14ac:dyDescent="0.25">
      <c r="A56" s="1463" t="s">
        <v>389</v>
      </c>
      <c r="B56" s="1464"/>
      <c r="C56" s="1464"/>
      <c r="D56" s="1465"/>
      <c r="E56" s="1464"/>
      <c r="F56" s="1464"/>
      <c r="G56" s="1464"/>
      <c r="H56" s="1464"/>
      <c r="I56" s="1464"/>
      <c r="J56" s="1466"/>
    </row>
    <row r="57" spans="1:10" ht="15" customHeight="1" x14ac:dyDescent="0.25">
      <c r="A57" s="147">
        <v>30</v>
      </c>
      <c r="B57" s="1387" t="s">
        <v>319</v>
      </c>
      <c r="C57" s="1387"/>
      <c r="D57" s="640">
        <v>0</v>
      </c>
      <c r="E57" s="640">
        <v>0</v>
      </c>
      <c r="F57" s="640">
        <v>0</v>
      </c>
      <c r="G57" s="640">
        <v>0</v>
      </c>
      <c r="H57" s="640">
        <v>0</v>
      </c>
      <c r="I57" s="146" t="s">
        <v>390</v>
      </c>
      <c r="J57" s="138"/>
    </row>
    <row r="58" spans="1:10" ht="15" customHeight="1" x14ac:dyDescent="0.25">
      <c r="A58" s="139">
        <v>31</v>
      </c>
      <c r="B58" s="1387" t="s">
        <v>391</v>
      </c>
      <c r="C58" s="1387"/>
      <c r="D58" s="640">
        <v>0</v>
      </c>
      <c r="E58" s="640">
        <v>0</v>
      </c>
      <c r="F58" s="640">
        <v>0</v>
      </c>
      <c r="G58" s="640">
        <v>0</v>
      </c>
      <c r="H58" s="640">
        <v>0</v>
      </c>
      <c r="I58" s="146"/>
      <c r="J58" s="138"/>
    </row>
    <row r="59" spans="1:10" ht="15" customHeight="1" x14ac:dyDescent="0.25">
      <c r="A59" s="147">
        <v>32</v>
      </c>
      <c r="B59" s="1462" t="s">
        <v>392</v>
      </c>
      <c r="C59" s="1462"/>
      <c r="D59" s="893">
        <v>0</v>
      </c>
      <c r="E59" s="893">
        <v>0</v>
      </c>
      <c r="F59" s="893">
        <v>0</v>
      </c>
      <c r="G59" s="893">
        <v>0</v>
      </c>
      <c r="H59" s="893">
        <v>0</v>
      </c>
      <c r="I59" s="146"/>
      <c r="J59" s="138"/>
    </row>
    <row r="60" spans="1:10" ht="30" customHeight="1" x14ac:dyDescent="0.25">
      <c r="A60" s="147">
        <v>33</v>
      </c>
      <c r="B60" s="1387" t="s">
        <v>393</v>
      </c>
      <c r="C60" s="1387"/>
      <c r="D60" s="640">
        <v>0</v>
      </c>
      <c r="E60" s="640">
        <v>0</v>
      </c>
      <c r="F60" s="640">
        <v>0</v>
      </c>
      <c r="G60" s="640">
        <v>0</v>
      </c>
      <c r="H60" s="640">
        <v>0</v>
      </c>
      <c r="I60" s="146" t="s">
        <v>394</v>
      </c>
      <c r="J60" s="138"/>
    </row>
    <row r="61" spans="1:10" ht="15" customHeight="1" x14ac:dyDescent="0.25">
      <c r="A61" s="147"/>
      <c r="B61" s="1387" t="s">
        <v>876</v>
      </c>
      <c r="C61" s="1387"/>
      <c r="D61" s="640">
        <v>0</v>
      </c>
      <c r="E61" s="640">
        <v>0</v>
      </c>
      <c r="F61" s="640">
        <v>0</v>
      </c>
      <c r="G61" s="640">
        <v>0</v>
      </c>
      <c r="H61" s="640">
        <v>0</v>
      </c>
      <c r="I61" s="146" t="s">
        <v>394</v>
      </c>
      <c r="J61" s="138"/>
    </row>
    <row r="62" spans="1:10" ht="45.75" customHeight="1" x14ac:dyDescent="0.25">
      <c r="A62" s="147">
        <v>34</v>
      </c>
      <c r="B62" s="1387" t="s">
        <v>395</v>
      </c>
      <c r="C62" s="1387"/>
      <c r="D62" s="640">
        <v>0</v>
      </c>
      <c r="E62" s="640">
        <v>0</v>
      </c>
      <c r="F62" s="640">
        <v>0</v>
      </c>
      <c r="G62" s="640">
        <v>0</v>
      </c>
      <c r="H62" s="640">
        <v>0</v>
      </c>
      <c r="I62" s="146" t="s">
        <v>396</v>
      </c>
      <c r="J62" s="138"/>
    </row>
    <row r="63" spans="1:10" ht="15" customHeight="1" x14ac:dyDescent="0.25">
      <c r="A63" s="147">
        <v>35</v>
      </c>
      <c r="B63" s="1387" t="s">
        <v>397</v>
      </c>
      <c r="C63" s="1387"/>
      <c r="D63" s="640">
        <v>0</v>
      </c>
      <c r="E63" s="640">
        <v>0</v>
      </c>
      <c r="F63" s="640">
        <v>0</v>
      </c>
      <c r="G63" s="640">
        <v>0</v>
      </c>
      <c r="H63" s="640">
        <v>0</v>
      </c>
      <c r="I63" s="146" t="s">
        <v>394</v>
      </c>
      <c r="J63" s="138"/>
    </row>
    <row r="64" spans="1:10" ht="15" customHeight="1" x14ac:dyDescent="0.25">
      <c r="A64" s="147">
        <v>36</v>
      </c>
      <c r="B64" s="1459" t="s">
        <v>398</v>
      </c>
      <c r="C64" s="1459"/>
      <c r="D64" s="641">
        <v>0</v>
      </c>
      <c r="E64" s="641">
        <v>0</v>
      </c>
      <c r="F64" s="641">
        <v>0</v>
      </c>
      <c r="G64" s="641">
        <v>0</v>
      </c>
      <c r="H64" s="641">
        <v>0</v>
      </c>
      <c r="I64" s="146" t="s">
        <v>399</v>
      </c>
      <c r="J64" s="138"/>
    </row>
    <row r="65" spans="1:10" ht="15" customHeight="1" x14ac:dyDescent="0.25">
      <c r="A65" s="1463" t="s">
        <v>596</v>
      </c>
      <c r="B65" s="1464"/>
      <c r="C65" s="1464"/>
      <c r="D65" s="1465"/>
      <c r="E65" s="1464"/>
      <c r="F65" s="1464"/>
      <c r="G65" s="1464"/>
      <c r="H65" s="1464"/>
      <c r="I65" s="1464"/>
      <c r="J65" s="1466"/>
    </row>
    <row r="66" spans="1:10" ht="25.5" customHeight="1" x14ac:dyDescent="0.25">
      <c r="A66" s="147">
        <v>37</v>
      </c>
      <c r="B66" s="1387" t="s">
        <v>400</v>
      </c>
      <c r="C66" s="1387"/>
      <c r="D66" s="640">
        <v>0</v>
      </c>
      <c r="E66" s="640">
        <v>0</v>
      </c>
      <c r="F66" s="640">
        <v>0</v>
      </c>
      <c r="G66" s="640">
        <v>0</v>
      </c>
      <c r="H66" s="640">
        <v>0</v>
      </c>
      <c r="I66" s="146" t="s">
        <v>401</v>
      </c>
      <c r="J66" s="138"/>
    </row>
    <row r="67" spans="1:10" ht="36" customHeight="1" x14ac:dyDescent="0.25">
      <c r="A67" s="147">
        <v>38</v>
      </c>
      <c r="B67" s="1388" t="s">
        <v>597</v>
      </c>
      <c r="C67" s="1390"/>
      <c r="D67" s="640">
        <v>0</v>
      </c>
      <c r="E67" s="640">
        <v>0</v>
      </c>
      <c r="F67" s="640">
        <v>0</v>
      </c>
      <c r="G67" s="640">
        <v>0</v>
      </c>
      <c r="H67" s="640">
        <v>0</v>
      </c>
      <c r="I67" s="146" t="s">
        <v>403</v>
      </c>
      <c r="J67" s="138"/>
    </row>
    <row r="68" spans="1:10" ht="54" customHeight="1" x14ac:dyDescent="0.25">
      <c r="A68" s="147">
        <v>39</v>
      </c>
      <c r="B68" s="1387" t="s">
        <v>867</v>
      </c>
      <c r="C68" s="1387"/>
      <c r="D68" s="640">
        <v>0</v>
      </c>
      <c r="E68" s="640">
        <v>0</v>
      </c>
      <c r="F68" s="640">
        <v>0</v>
      </c>
      <c r="G68" s="640">
        <v>0</v>
      </c>
      <c r="H68" s="640">
        <v>0</v>
      </c>
      <c r="I68" s="146" t="s">
        <v>868</v>
      </c>
      <c r="J68" s="138"/>
    </row>
    <row r="69" spans="1:10" ht="40.5" customHeight="1" x14ac:dyDescent="0.25">
      <c r="A69" s="147">
        <v>40</v>
      </c>
      <c r="B69" s="1387" t="s">
        <v>869</v>
      </c>
      <c r="C69" s="1387"/>
      <c r="D69" s="640">
        <v>0</v>
      </c>
      <c r="E69" s="640">
        <v>0</v>
      </c>
      <c r="F69" s="640">
        <v>0</v>
      </c>
      <c r="G69" s="640">
        <v>0</v>
      </c>
      <c r="H69" s="640">
        <v>0</v>
      </c>
      <c r="I69" s="146" t="s">
        <v>407</v>
      </c>
      <c r="J69" s="138"/>
    </row>
    <row r="70" spans="1:10" ht="28.5" customHeight="1" x14ac:dyDescent="0.25">
      <c r="A70" s="147">
        <v>41</v>
      </c>
      <c r="B70" s="1387" t="s">
        <v>1223</v>
      </c>
      <c r="C70" s="1387"/>
      <c r="D70" s="640">
        <v>0</v>
      </c>
      <c r="E70" s="640">
        <v>0</v>
      </c>
      <c r="F70" s="640">
        <v>0</v>
      </c>
      <c r="G70" s="640">
        <v>0</v>
      </c>
      <c r="H70" s="640">
        <v>0</v>
      </c>
      <c r="I70" s="146"/>
      <c r="J70" s="138"/>
    </row>
    <row r="71" spans="1:10" ht="63.75" customHeight="1" x14ac:dyDescent="0.25">
      <c r="A71" s="147" t="s">
        <v>568</v>
      </c>
      <c r="B71" s="1387" t="s">
        <v>598</v>
      </c>
      <c r="C71" s="1387"/>
      <c r="D71" s="640">
        <v>0</v>
      </c>
      <c r="E71" s="640">
        <v>0</v>
      </c>
      <c r="F71" s="640">
        <v>0</v>
      </c>
      <c r="G71" s="640">
        <v>0</v>
      </c>
      <c r="H71" s="640">
        <v>0</v>
      </c>
      <c r="I71" s="146" t="s">
        <v>599</v>
      </c>
      <c r="J71" s="138"/>
    </row>
    <row r="72" spans="1:10" ht="25.5" customHeight="1" x14ac:dyDescent="0.25">
      <c r="A72" s="8"/>
      <c r="B72" s="1387" t="s">
        <v>600</v>
      </c>
      <c r="C72" s="1387"/>
      <c r="D72" s="640">
        <v>0</v>
      </c>
      <c r="E72" s="640">
        <v>0</v>
      </c>
      <c r="F72" s="640">
        <v>0</v>
      </c>
      <c r="G72" s="640">
        <v>0</v>
      </c>
      <c r="H72" s="640">
        <v>0</v>
      </c>
      <c r="I72" s="146"/>
      <c r="J72" s="138"/>
    </row>
    <row r="73" spans="1:10" ht="39" customHeight="1" x14ac:dyDescent="0.25">
      <c r="A73" s="147" t="s">
        <v>569</v>
      </c>
      <c r="B73" s="1387" t="s">
        <v>601</v>
      </c>
      <c r="C73" s="1387"/>
      <c r="D73" s="640">
        <v>0</v>
      </c>
      <c r="E73" s="640">
        <v>0</v>
      </c>
      <c r="F73" s="640">
        <v>0</v>
      </c>
      <c r="G73" s="640">
        <v>0</v>
      </c>
      <c r="H73" s="640">
        <v>0</v>
      </c>
      <c r="I73" s="146" t="s">
        <v>602</v>
      </c>
      <c r="J73" s="138"/>
    </row>
    <row r="74" spans="1:10" ht="45" customHeight="1" x14ac:dyDescent="0.25">
      <c r="A74" s="8"/>
      <c r="B74" s="1387" t="s">
        <v>603</v>
      </c>
      <c r="C74" s="1387"/>
      <c r="D74" s="640">
        <v>0</v>
      </c>
      <c r="E74" s="640">
        <v>0</v>
      </c>
      <c r="F74" s="640">
        <v>0</v>
      </c>
      <c r="G74" s="640">
        <v>0</v>
      </c>
      <c r="H74" s="640">
        <v>0</v>
      </c>
      <c r="I74" s="146"/>
      <c r="J74" s="138"/>
    </row>
    <row r="75" spans="1:10" ht="45" customHeight="1" x14ac:dyDescent="0.25">
      <c r="A75" s="147" t="s">
        <v>570</v>
      </c>
      <c r="B75" s="1387" t="s">
        <v>604</v>
      </c>
      <c r="C75" s="1387"/>
      <c r="D75" s="640">
        <v>0</v>
      </c>
      <c r="E75" s="640">
        <v>0</v>
      </c>
      <c r="F75" s="640">
        <v>0</v>
      </c>
      <c r="G75" s="640">
        <v>0</v>
      </c>
      <c r="H75" s="640">
        <v>0</v>
      </c>
      <c r="I75" s="146" t="s">
        <v>605</v>
      </c>
      <c r="J75" s="138"/>
    </row>
    <row r="76" spans="1:10" ht="15" customHeight="1" x14ac:dyDescent="0.25">
      <c r="A76" s="147"/>
      <c r="B76" s="1387" t="s">
        <v>606</v>
      </c>
      <c r="C76" s="1387"/>
      <c r="D76" s="640">
        <v>0</v>
      </c>
      <c r="E76" s="640">
        <v>0</v>
      </c>
      <c r="F76" s="640">
        <v>0</v>
      </c>
      <c r="G76" s="640">
        <v>0</v>
      </c>
      <c r="H76" s="640">
        <v>0</v>
      </c>
      <c r="I76" s="146" t="s">
        <v>589</v>
      </c>
      <c r="J76" s="138"/>
    </row>
    <row r="77" spans="1:10" ht="15" customHeight="1" x14ac:dyDescent="0.25">
      <c r="A77" s="147"/>
      <c r="B77" s="1387" t="s">
        <v>607</v>
      </c>
      <c r="C77" s="1387"/>
      <c r="D77" s="640">
        <v>0</v>
      </c>
      <c r="E77" s="640">
        <v>0</v>
      </c>
      <c r="F77" s="640">
        <v>0</v>
      </c>
      <c r="G77" s="640">
        <v>0</v>
      </c>
      <c r="H77" s="640">
        <v>0</v>
      </c>
      <c r="I77" s="146" t="s">
        <v>590</v>
      </c>
      <c r="J77" s="138"/>
    </row>
    <row r="78" spans="1:10" ht="15" customHeight="1" x14ac:dyDescent="0.25">
      <c r="A78" s="147"/>
      <c r="B78" s="1387" t="s">
        <v>595</v>
      </c>
      <c r="C78" s="1387"/>
      <c r="D78" s="640">
        <v>0</v>
      </c>
      <c r="E78" s="640">
        <v>0</v>
      </c>
      <c r="F78" s="640">
        <v>0</v>
      </c>
      <c r="G78" s="640">
        <v>0</v>
      </c>
      <c r="H78" s="640">
        <v>0</v>
      </c>
      <c r="I78" s="146" t="s">
        <v>594</v>
      </c>
      <c r="J78" s="321"/>
    </row>
    <row r="79" spans="1:10" ht="15" customHeight="1" x14ac:dyDescent="0.25">
      <c r="A79" s="147">
        <v>43</v>
      </c>
      <c r="B79" s="1459" t="s">
        <v>410</v>
      </c>
      <c r="C79" s="1459"/>
      <c r="D79" s="641">
        <v>0</v>
      </c>
      <c r="E79" s="641">
        <v>0</v>
      </c>
      <c r="F79" s="641">
        <v>0</v>
      </c>
      <c r="G79" s="641">
        <v>0</v>
      </c>
      <c r="H79" s="641">
        <v>0</v>
      </c>
      <c r="I79" s="146" t="s">
        <v>411</v>
      </c>
      <c r="J79" s="320"/>
    </row>
    <row r="80" spans="1:10" x14ac:dyDescent="0.25">
      <c r="A80" s="147">
        <v>44</v>
      </c>
      <c r="B80" s="1459" t="s">
        <v>412</v>
      </c>
      <c r="C80" s="1459"/>
      <c r="D80" s="641">
        <v>0</v>
      </c>
      <c r="E80" s="641">
        <v>0</v>
      </c>
      <c r="F80" s="641">
        <v>0</v>
      </c>
      <c r="G80" s="641">
        <v>0</v>
      </c>
      <c r="H80" s="641">
        <v>0</v>
      </c>
      <c r="I80" s="146" t="s">
        <v>413</v>
      </c>
      <c r="J80" s="320"/>
    </row>
    <row r="81" spans="1:10" ht="15" customHeight="1" x14ac:dyDescent="0.25">
      <c r="A81" s="147">
        <v>45</v>
      </c>
      <c r="B81" s="1459" t="s">
        <v>414</v>
      </c>
      <c r="C81" s="1459"/>
      <c r="D81" s="641">
        <v>55905860626.694214</v>
      </c>
      <c r="E81" s="641">
        <v>53590887613.054428</v>
      </c>
      <c r="F81" s="641">
        <v>59419495351.413452</v>
      </c>
      <c r="G81" s="641">
        <v>54926130689.580658</v>
      </c>
      <c r="H81" s="641">
        <v>45760023816.69915</v>
      </c>
      <c r="I81" s="146" t="s">
        <v>415</v>
      </c>
      <c r="J81" s="320"/>
    </row>
    <row r="82" spans="1:10" ht="15" customHeight="1" x14ac:dyDescent="0.25">
      <c r="A82" s="1463" t="s">
        <v>416</v>
      </c>
      <c r="B82" s="1464"/>
      <c r="C82" s="1464"/>
      <c r="D82" s="1465"/>
      <c r="E82" s="1464"/>
      <c r="F82" s="1464"/>
      <c r="G82" s="1464"/>
      <c r="H82" s="1464"/>
      <c r="I82" s="1464"/>
      <c r="J82" s="1466"/>
    </row>
    <row r="83" spans="1:10" ht="15" customHeight="1" x14ac:dyDescent="0.25">
      <c r="A83" s="139">
        <v>46</v>
      </c>
      <c r="B83" s="1387" t="s">
        <v>319</v>
      </c>
      <c r="C83" s="1387"/>
      <c r="D83" s="640">
        <v>0</v>
      </c>
      <c r="E83" s="640">
        <v>0</v>
      </c>
      <c r="F83" s="640">
        <v>0</v>
      </c>
      <c r="G83" s="640">
        <v>0</v>
      </c>
      <c r="H83" s="640">
        <v>0</v>
      </c>
      <c r="I83" s="146" t="s">
        <v>417</v>
      </c>
      <c r="J83" s="138"/>
    </row>
    <row r="84" spans="1:10" ht="30" customHeight="1" x14ac:dyDescent="0.25">
      <c r="A84" s="139">
        <v>47</v>
      </c>
      <c r="B84" s="1387" t="s">
        <v>418</v>
      </c>
      <c r="C84" s="1387"/>
      <c r="D84" s="640">
        <v>-1</v>
      </c>
      <c r="E84" s="640">
        <v>-1</v>
      </c>
      <c r="F84" s="640">
        <v>0</v>
      </c>
      <c r="G84" s="640">
        <v>0</v>
      </c>
      <c r="H84" s="640">
        <v>0</v>
      </c>
      <c r="I84" s="146" t="s">
        <v>419</v>
      </c>
      <c r="J84" s="138"/>
    </row>
    <row r="85" spans="1:10" ht="54.75" customHeight="1" x14ac:dyDescent="0.25">
      <c r="A85" s="139">
        <v>48</v>
      </c>
      <c r="B85" s="1387" t="s">
        <v>608</v>
      </c>
      <c r="C85" s="1387"/>
      <c r="D85" s="640">
        <v>3101525442.0531554</v>
      </c>
      <c r="E85" s="640">
        <v>1427181321.201973</v>
      </c>
      <c r="F85" s="640">
        <v>1405336911.7516952</v>
      </c>
      <c r="G85" s="640">
        <v>1310924386.1063037</v>
      </c>
      <c r="H85" s="640">
        <v>1185307291.2550037</v>
      </c>
      <c r="I85" s="146" t="s">
        <v>421</v>
      </c>
      <c r="J85" s="138"/>
    </row>
    <row r="86" spans="1:10" ht="15" customHeight="1" x14ac:dyDescent="0.25">
      <c r="A86" s="139">
        <v>49</v>
      </c>
      <c r="B86" s="1387" t="s">
        <v>397</v>
      </c>
      <c r="C86" s="1387"/>
      <c r="D86" s="640">
        <v>0</v>
      </c>
      <c r="E86" s="640">
        <v>0</v>
      </c>
      <c r="F86" s="640">
        <v>0</v>
      </c>
      <c r="G86" s="640">
        <v>0</v>
      </c>
      <c r="H86" s="640">
        <v>0</v>
      </c>
      <c r="I86" s="146" t="s">
        <v>419</v>
      </c>
      <c r="J86" s="138"/>
    </row>
    <row r="87" spans="1:10" ht="15" customHeight="1" x14ac:dyDescent="0.25">
      <c r="A87" s="139">
        <v>50</v>
      </c>
      <c r="B87" s="1387" t="s">
        <v>422</v>
      </c>
      <c r="C87" s="1387"/>
      <c r="D87" s="640">
        <v>0</v>
      </c>
      <c r="E87" s="640">
        <v>0</v>
      </c>
      <c r="F87" s="640">
        <v>0</v>
      </c>
      <c r="G87" s="640">
        <v>0</v>
      </c>
      <c r="H87" s="640">
        <v>0</v>
      </c>
      <c r="I87" s="146" t="s">
        <v>423</v>
      </c>
      <c r="J87" s="138"/>
    </row>
    <row r="88" spans="1:10" ht="15" customHeight="1" x14ac:dyDescent="0.25">
      <c r="A88" s="139">
        <v>51</v>
      </c>
      <c r="B88" s="1459" t="s">
        <v>424</v>
      </c>
      <c r="C88" s="1459"/>
      <c r="D88" s="641">
        <v>3101525441.0531554</v>
      </c>
      <c r="E88" s="641">
        <v>1427181320.201973</v>
      </c>
      <c r="F88" s="641">
        <v>1405336911.7516952</v>
      </c>
      <c r="G88" s="641">
        <v>1310924386.1063037</v>
      </c>
      <c r="H88" s="641">
        <v>1185307291.2550037</v>
      </c>
      <c r="I88" s="146"/>
      <c r="J88" s="320"/>
    </row>
    <row r="89" spans="1:10" ht="15" customHeight="1" x14ac:dyDescent="0.25">
      <c r="A89" s="1488" t="s">
        <v>425</v>
      </c>
      <c r="B89" s="1489"/>
      <c r="C89" s="1489"/>
      <c r="D89" s="1490"/>
      <c r="E89" s="1489"/>
      <c r="F89" s="1489"/>
      <c r="G89" s="1489"/>
      <c r="H89" s="1489"/>
      <c r="I89" s="1489"/>
      <c r="J89" s="1491"/>
    </row>
    <row r="90" spans="1:10" ht="25.5" customHeight="1" x14ac:dyDescent="0.25">
      <c r="A90" s="139">
        <v>52</v>
      </c>
      <c r="B90" s="1388" t="s">
        <v>426</v>
      </c>
      <c r="C90" s="1390"/>
      <c r="D90" s="640">
        <v>0</v>
      </c>
      <c r="E90" s="640">
        <v>0</v>
      </c>
      <c r="F90" s="640">
        <v>0</v>
      </c>
      <c r="G90" s="640">
        <v>0</v>
      </c>
      <c r="H90" s="640">
        <v>0</v>
      </c>
      <c r="I90" s="146" t="s">
        <v>427</v>
      </c>
      <c r="J90" s="138"/>
    </row>
    <row r="91" spans="1:10" ht="39.75" customHeight="1" x14ac:dyDescent="0.25">
      <c r="A91" s="139">
        <v>53</v>
      </c>
      <c r="B91" s="1388" t="s">
        <v>428</v>
      </c>
      <c r="C91" s="1390"/>
      <c r="D91" s="894">
        <v>0</v>
      </c>
      <c r="E91" s="894">
        <v>0</v>
      </c>
      <c r="F91" s="894">
        <v>0</v>
      </c>
      <c r="G91" s="894">
        <v>0</v>
      </c>
      <c r="H91" s="894">
        <v>0</v>
      </c>
      <c r="I91" s="146" t="s">
        <v>429</v>
      </c>
      <c r="J91" s="138"/>
    </row>
    <row r="92" spans="1:10" ht="54.75" customHeight="1" x14ac:dyDescent="0.25">
      <c r="A92" s="139">
        <v>54</v>
      </c>
      <c r="B92" s="1460" t="s">
        <v>430</v>
      </c>
      <c r="C92" s="1461"/>
      <c r="D92" s="895">
        <v>0</v>
      </c>
      <c r="E92" s="895">
        <v>0</v>
      </c>
      <c r="F92" s="895">
        <v>0</v>
      </c>
      <c r="G92" s="895">
        <v>0</v>
      </c>
      <c r="H92" s="895">
        <v>0</v>
      </c>
      <c r="I92" s="146" t="s">
        <v>431</v>
      </c>
      <c r="J92" s="138"/>
    </row>
    <row r="93" spans="1:10" ht="15" customHeight="1" x14ac:dyDescent="0.25">
      <c r="A93" s="147" t="s">
        <v>571</v>
      </c>
      <c r="B93" s="1388" t="s">
        <v>609</v>
      </c>
      <c r="C93" s="1390"/>
      <c r="D93" s="894">
        <v>0</v>
      </c>
      <c r="E93" s="894">
        <v>0</v>
      </c>
      <c r="F93" s="894">
        <v>0</v>
      </c>
      <c r="G93" s="894">
        <v>0</v>
      </c>
      <c r="H93" s="894">
        <v>0</v>
      </c>
      <c r="I93" s="146"/>
      <c r="J93" s="138"/>
    </row>
    <row r="94" spans="1:10" ht="28.5" customHeight="1" x14ac:dyDescent="0.25">
      <c r="A94" s="147" t="s">
        <v>572</v>
      </c>
      <c r="B94" s="1388" t="s">
        <v>610</v>
      </c>
      <c r="C94" s="1390"/>
      <c r="D94" s="894">
        <v>0</v>
      </c>
      <c r="E94" s="894">
        <v>0</v>
      </c>
      <c r="F94" s="894">
        <v>0</v>
      </c>
      <c r="G94" s="894">
        <v>0</v>
      </c>
      <c r="H94" s="894">
        <v>0</v>
      </c>
      <c r="I94" s="146"/>
      <c r="J94" s="138"/>
    </row>
    <row r="95" spans="1:10" ht="39.75" customHeight="1" x14ac:dyDescent="0.25">
      <c r="A95" s="139">
        <v>55</v>
      </c>
      <c r="B95" s="1388" t="s">
        <v>870</v>
      </c>
      <c r="C95" s="1390"/>
      <c r="D95" s="894">
        <v>0</v>
      </c>
      <c r="E95" s="894">
        <v>0</v>
      </c>
      <c r="F95" s="894">
        <v>0</v>
      </c>
      <c r="G95" s="894">
        <v>0</v>
      </c>
      <c r="H95" s="894">
        <v>0</v>
      </c>
      <c r="I95" s="146" t="s">
        <v>433</v>
      </c>
      <c r="J95" s="138"/>
    </row>
    <row r="96" spans="1:10" ht="53.25" customHeight="1" x14ac:dyDescent="0.25">
      <c r="A96" s="139">
        <v>56</v>
      </c>
      <c r="B96" s="1388" t="s">
        <v>611</v>
      </c>
      <c r="C96" s="1390"/>
      <c r="D96" s="894">
        <v>0</v>
      </c>
      <c r="E96" s="894">
        <v>0</v>
      </c>
      <c r="F96" s="894">
        <v>0</v>
      </c>
      <c r="G96" s="894">
        <v>0</v>
      </c>
      <c r="H96" s="894">
        <v>0</v>
      </c>
      <c r="I96" s="146"/>
      <c r="J96" s="138"/>
    </row>
    <row r="97" spans="1:10" ht="90.75" customHeight="1" x14ac:dyDescent="0.25">
      <c r="A97" s="147" t="s">
        <v>573</v>
      </c>
      <c r="B97" s="1388" t="s">
        <v>612</v>
      </c>
      <c r="C97" s="1390"/>
      <c r="D97" s="894">
        <v>0</v>
      </c>
      <c r="E97" s="894">
        <v>0</v>
      </c>
      <c r="F97" s="894">
        <v>0</v>
      </c>
      <c r="G97" s="894">
        <v>0</v>
      </c>
      <c r="H97" s="894">
        <v>0</v>
      </c>
      <c r="I97" s="146" t="s">
        <v>599</v>
      </c>
      <c r="J97" s="138"/>
    </row>
    <row r="98" spans="1:10" ht="30" customHeight="1" x14ac:dyDescent="0.25">
      <c r="A98" s="147"/>
      <c r="B98" s="1388" t="s">
        <v>600</v>
      </c>
      <c r="C98" s="1390"/>
      <c r="D98" s="894">
        <v>0</v>
      </c>
      <c r="E98" s="894">
        <v>0</v>
      </c>
      <c r="F98" s="894">
        <v>0</v>
      </c>
      <c r="G98" s="894">
        <v>0</v>
      </c>
      <c r="H98" s="894">
        <v>0</v>
      </c>
      <c r="I98" s="146"/>
      <c r="J98" s="138"/>
    </row>
    <row r="99" spans="1:10" ht="57" customHeight="1" x14ac:dyDescent="0.25">
      <c r="A99" s="147" t="s">
        <v>574</v>
      </c>
      <c r="B99" s="1388" t="s">
        <v>613</v>
      </c>
      <c r="C99" s="1390"/>
      <c r="D99" s="894">
        <v>0</v>
      </c>
      <c r="E99" s="894">
        <v>0</v>
      </c>
      <c r="F99" s="894">
        <v>0</v>
      </c>
      <c r="G99" s="894">
        <v>0</v>
      </c>
      <c r="H99" s="894">
        <v>0</v>
      </c>
      <c r="I99" s="146" t="s">
        <v>614</v>
      </c>
      <c r="J99" s="138"/>
    </row>
    <row r="100" spans="1:10" ht="39" customHeight="1" x14ac:dyDescent="0.25">
      <c r="A100" s="147"/>
      <c r="B100" s="1388" t="s">
        <v>615</v>
      </c>
      <c r="C100" s="1390"/>
      <c r="D100" s="894">
        <v>0</v>
      </c>
      <c r="E100" s="894">
        <v>0</v>
      </c>
      <c r="F100" s="894">
        <v>0</v>
      </c>
      <c r="G100" s="894">
        <v>0</v>
      </c>
      <c r="H100" s="894">
        <v>0</v>
      </c>
      <c r="I100" s="146"/>
      <c r="J100" s="138"/>
    </row>
    <row r="101" spans="1:10" ht="41.25" customHeight="1" x14ac:dyDescent="0.25">
      <c r="A101" s="147" t="s">
        <v>575</v>
      </c>
      <c r="B101" s="1453" t="s">
        <v>616</v>
      </c>
      <c r="C101" s="1454"/>
      <c r="D101" s="894">
        <v>0</v>
      </c>
      <c r="E101" s="894">
        <v>0</v>
      </c>
      <c r="F101" s="894">
        <v>0</v>
      </c>
      <c r="G101" s="894">
        <v>0</v>
      </c>
      <c r="H101" s="894">
        <v>0</v>
      </c>
      <c r="I101" s="648" t="s">
        <v>605</v>
      </c>
      <c r="J101" s="138"/>
    </row>
    <row r="102" spans="1:10" ht="15" customHeight="1" x14ac:dyDescent="0.25">
      <c r="A102" s="647"/>
      <c r="B102" s="1453" t="s">
        <v>606</v>
      </c>
      <c r="C102" s="1454"/>
      <c r="D102" s="894">
        <v>0</v>
      </c>
      <c r="E102" s="894">
        <v>0</v>
      </c>
      <c r="F102" s="894">
        <v>0</v>
      </c>
      <c r="G102" s="894">
        <v>0</v>
      </c>
      <c r="H102" s="894">
        <v>0</v>
      </c>
      <c r="I102" s="149" t="s">
        <v>589</v>
      </c>
      <c r="J102" s="138"/>
    </row>
    <row r="103" spans="1:10" ht="15" customHeight="1" x14ac:dyDescent="0.25">
      <c r="A103" s="647"/>
      <c r="B103" s="1453" t="s">
        <v>607</v>
      </c>
      <c r="C103" s="1454"/>
      <c r="D103" s="894">
        <v>0</v>
      </c>
      <c r="E103" s="894">
        <v>0</v>
      </c>
      <c r="F103" s="894">
        <v>0</v>
      </c>
      <c r="G103" s="894">
        <v>0</v>
      </c>
      <c r="H103" s="894">
        <v>0</v>
      </c>
      <c r="I103" s="648" t="s">
        <v>590</v>
      </c>
      <c r="J103" s="138"/>
    </row>
    <row r="104" spans="1:10" ht="15" customHeight="1" x14ac:dyDescent="0.25">
      <c r="A104" s="647"/>
      <c r="B104" s="1453" t="s">
        <v>595</v>
      </c>
      <c r="C104" s="1454"/>
      <c r="D104" s="894">
        <v>0</v>
      </c>
      <c r="E104" s="894">
        <v>0</v>
      </c>
      <c r="F104" s="894">
        <v>0</v>
      </c>
      <c r="G104" s="894">
        <v>0</v>
      </c>
      <c r="H104" s="894">
        <v>0</v>
      </c>
      <c r="I104" s="648" t="s">
        <v>594</v>
      </c>
      <c r="J104" s="138"/>
    </row>
    <row r="105" spans="1:10" ht="15" customHeight="1" x14ac:dyDescent="0.25">
      <c r="A105" s="644">
        <v>57</v>
      </c>
      <c r="B105" s="1457" t="s">
        <v>434</v>
      </c>
      <c r="C105" s="1458"/>
      <c r="D105" s="641">
        <v>0</v>
      </c>
      <c r="E105" s="641">
        <v>0</v>
      </c>
      <c r="F105" s="641">
        <v>0</v>
      </c>
      <c r="G105" s="641">
        <v>0</v>
      </c>
      <c r="H105" s="641">
        <v>0</v>
      </c>
      <c r="I105" s="648" t="s">
        <v>435</v>
      </c>
      <c r="J105" s="320"/>
    </row>
    <row r="106" spans="1:10" x14ac:dyDescent="0.25">
      <c r="A106" s="644">
        <v>58</v>
      </c>
      <c r="B106" s="1457" t="s">
        <v>436</v>
      </c>
      <c r="C106" s="1458"/>
      <c r="D106" s="641">
        <v>3101525441.0531554</v>
      </c>
      <c r="E106" s="641">
        <v>1427181320.201973</v>
      </c>
      <c r="F106" s="641">
        <v>1405336911.7516952</v>
      </c>
      <c r="G106" s="641">
        <v>1310924386.1063037</v>
      </c>
      <c r="H106" s="641">
        <v>1185307291.2550037</v>
      </c>
      <c r="I106" s="648" t="s">
        <v>437</v>
      </c>
      <c r="J106" s="320"/>
    </row>
    <row r="107" spans="1:10" ht="15" customHeight="1" x14ac:dyDescent="0.25">
      <c r="A107" s="644">
        <v>59</v>
      </c>
      <c r="B107" s="1457" t="s">
        <v>438</v>
      </c>
      <c r="C107" s="1458"/>
      <c r="D107" s="643">
        <v>59007386067.747368</v>
      </c>
      <c r="E107" s="643">
        <v>55018068933.256401</v>
      </c>
      <c r="F107" s="643">
        <v>60824832263.165146</v>
      </c>
      <c r="G107" s="643">
        <v>56237055075.686958</v>
      </c>
      <c r="H107" s="643">
        <v>46945331107.954155</v>
      </c>
      <c r="I107" s="648" t="s">
        <v>439</v>
      </c>
      <c r="J107" s="320"/>
    </row>
    <row r="108" spans="1:10" ht="53.25" customHeight="1" x14ac:dyDescent="0.25">
      <c r="A108" s="647" t="s">
        <v>576</v>
      </c>
      <c r="B108" s="1453" t="s">
        <v>617</v>
      </c>
      <c r="C108" s="1454"/>
      <c r="D108" s="640">
        <v>538110987460.56506</v>
      </c>
      <c r="E108" s="640">
        <v>491223239897.38928</v>
      </c>
      <c r="F108" s="640">
        <v>517796947022.61646</v>
      </c>
      <c r="G108" s="640">
        <v>486885080562.50006</v>
      </c>
      <c r="H108" s="640">
        <v>422493908713.15234</v>
      </c>
      <c r="I108" s="648"/>
      <c r="J108" s="138"/>
    </row>
    <row r="109" spans="1:10" ht="67.5" customHeight="1" x14ac:dyDescent="0.25">
      <c r="A109" s="647"/>
      <c r="B109" s="1453" t="s">
        <v>618</v>
      </c>
      <c r="C109" s="1454"/>
      <c r="D109" s="896"/>
      <c r="E109" s="896"/>
      <c r="F109" s="896"/>
      <c r="G109" s="896"/>
      <c r="H109" s="894"/>
      <c r="I109" s="648" t="s">
        <v>619</v>
      </c>
      <c r="J109" s="138"/>
    </row>
    <row r="110" spans="1:10" ht="51" customHeight="1" x14ac:dyDescent="0.25">
      <c r="A110" s="647"/>
      <c r="B110" s="1453" t="s">
        <v>620</v>
      </c>
      <c r="C110" s="1454"/>
      <c r="D110" s="896"/>
      <c r="E110" s="896"/>
      <c r="F110" s="896"/>
      <c r="G110" s="896"/>
      <c r="H110" s="894"/>
      <c r="I110" s="648" t="s">
        <v>621</v>
      </c>
      <c r="J110" s="138"/>
    </row>
    <row r="111" spans="1:10" ht="48.75" customHeight="1" x14ac:dyDescent="0.25">
      <c r="A111" s="647"/>
      <c r="B111" s="1453" t="s">
        <v>622</v>
      </c>
      <c r="C111" s="1454"/>
      <c r="D111" s="896"/>
      <c r="E111" s="896"/>
      <c r="F111" s="896"/>
      <c r="G111" s="896"/>
      <c r="H111" s="894"/>
      <c r="I111" s="648" t="s">
        <v>623</v>
      </c>
      <c r="J111" s="138"/>
    </row>
    <row r="112" spans="1:10" ht="15" customHeight="1" x14ac:dyDescent="0.25">
      <c r="A112" s="644">
        <v>60</v>
      </c>
      <c r="B112" s="1457" t="s">
        <v>440</v>
      </c>
      <c r="C112" s="1458"/>
      <c r="D112" s="641">
        <v>538110987460.56506</v>
      </c>
      <c r="E112" s="641">
        <v>491223239897.38928</v>
      </c>
      <c r="F112" s="641">
        <v>517796947022.61646</v>
      </c>
      <c r="G112" s="641">
        <v>486885080562.50006</v>
      </c>
      <c r="H112" s="641">
        <v>422493908713.15234</v>
      </c>
      <c r="I112" s="648"/>
      <c r="J112" s="320"/>
    </row>
    <row r="113" spans="1:10" ht="15" customHeight="1" x14ac:dyDescent="0.25">
      <c r="A113" s="1492" t="s">
        <v>441</v>
      </c>
      <c r="B113" s="1493"/>
      <c r="C113" s="1493"/>
      <c r="D113" s="1494"/>
      <c r="E113" s="1493"/>
      <c r="F113" s="1493"/>
      <c r="G113" s="1493"/>
      <c r="H113" s="1493"/>
      <c r="I113" s="1493"/>
      <c r="J113" s="1495"/>
    </row>
    <row r="114" spans="1:10" ht="15" customHeight="1" x14ac:dyDescent="0.25">
      <c r="A114" s="644">
        <v>61</v>
      </c>
      <c r="B114" s="1457" t="s">
        <v>624</v>
      </c>
      <c r="C114" s="1458"/>
      <c r="D114" s="888">
        <v>0.10389280637164321</v>
      </c>
      <c r="E114" s="888">
        <v>0.10909680825412277</v>
      </c>
      <c r="F114" s="888">
        <v>0.11475443355369593</v>
      </c>
      <c r="G114" s="888">
        <v>0.11281128315972283</v>
      </c>
      <c r="H114" s="888">
        <v>0.1083093102006529</v>
      </c>
      <c r="I114" s="648" t="s">
        <v>443</v>
      </c>
      <c r="J114" s="320"/>
    </row>
    <row r="115" spans="1:10" ht="15" customHeight="1" x14ac:dyDescent="0.25">
      <c r="A115" s="644">
        <v>62</v>
      </c>
      <c r="B115" s="1457" t="s">
        <v>625</v>
      </c>
      <c r="C115" s="1458"/>
      <c r="D115" s="888">
        <v>0.10389280637164321</v>
      </c>
      <c r="E115" s="888">
        <v>0.10909680825412277</v>
      </c>
      <c r="F115" s="888">
        <v>0.11475443355369593</v>
      </c>
      <c r="G115" s="888">
        <v>0.11281128315972283</v>
      </c>
      <c r="H115" s="888">
        <v>0.1083093102006529</v>
      </c>
      <c r="I115" s="648" t="s">
        <v>445</v>
      </c>
      <c r="J115" s="320"/>
    </row>
    <row r="116" spans="1:10" ht="15" customHeight="1" x14ac:dyDescent="0.25">
      <c r="A116" s="644">
        <v>63</v>
      </c>
      <c r="B116" s="1457" t="s">
        <v>626</v>
      </c>
      <c r="C116" s="1458"/>
      <c r="D116" s="888">
        <v>0.10965653451198423</v>
      </c>
      <c r="E116" s="888">
        <v>0.11200217022457859</v>
      </c>
      <c r="F116" s="888">
        <v>0.1174685030742532</v>
      </c>
      <c r="G116" s="888">
        <v>0.11550375503541019</v>
      </c>
      <c r="H116" s="888">
        <v>0.11111481169265136</v>
      </c>
      <c r="I116" s="648" t="s">
        <v>447</v>
      </c>
      <c r="J116" s="320"/>
    </row>
    <row r="117" spans="1:10" ht="60" customHeight="1" x14ac:dyDescent="0.25">
      <c r="A117" s="644">
        <v>64</v>
      </c>
      <c r="B117" s="1457" t="s">
        <v>448</v>
      </c>
      <c r="C117" s="1458"/>
      <c r="D117" s="888">
        <v>2.5636850016724572E-2</v>
      </c>
      <c r="E117" s="888">
        <v>2.5665855957879291E-2</v>
      </c>
      <c r="F117" s="888">
        <v>2.5626449328606124E-2</v>
      </c>
      <c r="G117" s="888">
        <v>2.5006382233057685E-2</v>
      </c>
      <c r="H117" s="888">
        <v>2.5000000000000001E-2</v>
      </c>
      <c r="I117" s="648" t="s">
        <v>449</v>
      </c>
      <c r="J117" s="320"/>
    </row>
    <row r="118" spans="1:10" ht="15" customHeight="1" x14ac:dyDescent="0.25">
      <c r="A118" s="644">
        <v>65</v>
      </c>
      <c r="B118" s="1457" t="s">
        <v>450</v>
      </c>
      <c r="C118" s="1458"/>
      <c r="D118" s="888">
        <v>2.5000000000000001E-2</v>
      </c>
      <c r="E118" s="888">
        <v>2.5000000000000001E-2</v>
      </c>
      <c r="F118" s="888">
        <v>2.5000000000000001E-2</v>
      </c>
      <c r="G118" s="888">
        <v>2.5000000000000001E-2</v>
      </c>
      <c r="H118" s="888">
        <v>2.5000000000000001E-2</v>
      </c>
      <c r="I118" s="648"/>
      <c r="J118" s="320"/>
    </row>
    <row r="119" spans="1:10" ht="15" customHeight="1" x14ac:dyDescent="0.25">
      <c r="A119" s="644">
        <v>66</v>
      </c>
      <c r="B119" s="1457" t="s">
        <v>451</v>
      </c>
      <c r="C119" s="1458"/>
      <c r="D119" s="888">
        <v>6.3685001672457225E-4</v>
      </c>
      <c r="E119" s="888">
        <v>6.658559578792885E-4</v>
      </c>
      <c r="F119" s="888">
        <v>6.2644932860612371E-4</v>
      </c>
      <c r="G119" s="888">
        <v>6.382233057683091E-6</v>
      </c>
      <c r="H119" s="888">
        <v>0</v>
      </c>
      <c r="I119" s="648"/>
      <c r="J119" s="320"/>
    </row>
    <row r="120" spans="1:10" ht="15" customHeight="1" x14ac:dyDescent="0.25">
      <c r="A120" s="644">
        <v>67</v>
      </c>
      <c r="B120" s="1457" t="s">
        <v>452</v>
      </c>
      <c r="C120" s="1458"/>
      <c r="D120" s="897"/>
      <c r="E120" s="897"/>
      <c r="F120" s="643"/>
      <c r="G120" s="643"/>
      <c r="H120" s="643"/>
      <c r="I120" s="648"/>
      <c r="J120" s="320"/>
    </row>
    <row r="121" spans="1:10" ht="24.75" customHeight="1" x14ac:dyDescent="0.25">
      <c r="A121" s="647" t="s">
        <v>318</v>
      </c>
      <c r="B121" s="1457" t="s">
        <v>453</v>
      </c>
      <c r="C121" s="1458"/>
      <c r="D121" s="897"/>
      <c r="E121" s="897"/>
      <c r="F121" s="643"/>
      <c r="G121" s="643"/>
      <c r="H121" s="643"/>
      <c r="I121" s="648"/>
      <c r="J121" s="320"/>
    </row>
    <row r="122" spans="1:10" ht="25.5" customHeight="1" x14ac:dyDescent="0.25">
      <c r="A122" s="644">
        <v>68</v>
      </c>
      <c r="B122" s="1457" t="s">
        <v>454</v>
      </c>
      <c r="C122" s="1458"/>
      <c r="D122" s="897"/>
      <c r="E122" s="897"/>
      <c r="F122" s="643"/>
      <c r="G122" s="643"/>
      <c r="H122" s="643"/>
      <c r="I122" s="648" t="s">
        <v>455</v>
      </c>
      <c r="J122" s="320"/>
    </row>
    <row r="123" spans="1:10" ht="15" customHeight="1" x14ac:dyDescent="0.25">
      <c r="A123" s="644">
        <v>69</v>
      </c>
      <c r="B123" s="1457" t="s">
        <v>456</v>
      </c>
      <c r="C123" s="1458"/>
      <c r="D123" s="897"/>
      <c r="E123" s="897"/>
      <c r="F123" s="643"/>
      <c r="G123" s="643"/>
      <c r="H123" s="643"/>
      <c r="I123" s="648"/>
      <c r="J123" s="322"/>
    </row>
    <row r="124" spans="1:10" ht="15" customHeight="1" x14ac:dyDescent="0.25">
      <c r="A124" s="644">
        <v>70</v>
      </c>
      <c r="B124" s="1457" t="s">
        <v>456</v>
      </c>
      <c r="C124" s="1458"/>
      <c r="D124" s="897"/>
      <c r="E124" s="897"/>
      <c r="F124" s="643"/>
      <c r="G124" s="643"/>
      <c r="H124" s="643"/>
      <c r="I124" s="648"/>
      <c r="J124" s="322"/>
    </row>
    <row r="125" spans="1:10" ht="15" customHeight="1" x14ac:dyDescent="0.25">
      <c r="A125" s="644">
        <v>71</v>
      </c>
      <c r="B125" s="1457" t="s">
        <v>456</v>
      </c>
      <c r="C125" s="1458"/>
      <c r="D125" s="897"/>
      <c r="E125" s="897"/>
      <c r="F125" s="643"/>
      <c r="G125" s="643"/>
      <c r="H125" s="643"/>
      <c r="I125" s="648"/>
      <c r="J125" s="322"/>
    </row>
    <row r="126" spans="1:10" ht="15" customHeight="1" x14ac:dyDescent="0.25">
      <c r="A126" s="1492" t="s">
        <v>458</v>
      </c>
      <c r="B126" s="1493"/>
      <c r="C126" s="1493"/>
      <c r="D126" s="1494"/>
      <c r="E126" s="1493"/>
      <c r="F126" s="1493"/>
      <c r="G126" s="1493"/>
      <c r="H126" s="1493"/>
      <c r="I126" s="1493"/>
      <c r="J126" s="1495"/>
    </row>
    <row r="127" spans="1:10" ht="63.75" customHeight="1" x14ac:dyDescent="0.25">
      <c r="A127" s="644">
        <v>72</v>
      </c>
      <c r="B127" s="1453" t="s">
        <v>627</v>
      </c>
      <c r="C127" s="1454"/>
      <c r="D127" s="896"/>
      <c r="E127" s="896"/>
      <c r="F127" s="896"/>
      <c r="G127" s="894"/>
      <c r="H127" s="894"/>
      <c r="I127" s="648" t="s">
        <v>871</v>
      </c>
      <c r="J127" s="627"/>
    </row>
    <row r="128" spans="1:10" ht="25.5" customHeight="1" x14ac:dyDescent="0.25">
      <c r="A128" s="644">
        <v>73</v>
      </c>
      <c r="B128" s="1453" t="s">
        <v>461</v>
      </c>
      <c r="C128" s="1454"/>
      <c r="D128" s="640">
        <v>896268454.75131297</v>
      </c>
      <c r="E128" s="640">
        <v>798642016.60112166</v>
      </c>
      <c r="F128" s="640">
        <v>1180071936.2398279</v>
      </c>
      <c r="G128" s="640">
        <v>1135227651.6886444</v>
      </c>
      <c r="H128" s="640">
        <v>646271216.76265574</v>
      </c>
      <c r="I128" s="648" t="s">
        <v>462</v>
      </c>
      <c r="J128" s="627"/>
    </row>
    <row r="129" spans="1:10" ht="15" customHeight="1" x14ac:dyDescent="0.25">
      <c r="A129" s="644">
        <v>74</v>
      </c>
      <c r="B129" s="1453" t="s">
        <v>342</v>
      </c>
      <c r="C129" s="1454"/>
      <c r="D129" s="896"/>
      <c r="E129" s="896"/>
      <c r="F129" s="896"/>
      <c r="G129" s="894"/>
      <c r="H129" s="894"/>
      <c r="I129" s="648"/>
      <c r="J129" s="627"/>
    </row>
    <row r="130" spans="1:10" ht="42.75" customHeight="1" x14ac:dyDescent="0.25">
      <c r="A130" s="644">
        <v>75</v>
      </c>
      <c r="B130" s="1453" t="s">
        <v>370</v>
      </c>
      <c r="C130" s="1454"/>
      <c r="D130" s="640">
        <v>-1032187032.1176946</v>
      </c>
      <c r="E130" s="640">
        <v>-467582756.29187858</v>
      </c>
      <c r="F130" s="640">
        <v>0</v>
      </c>
      <c r="G130" s="640">
        <v>0</v>
      </c>
      <c r="H130" s="640">
        <v>0</v>
      </c>
      <c r="I130" s="648" t="s">
        <v>464</v>
      </c>
      <c r="J130" s="627"/>
    </row>
    <row r="131" spans="1:10" ht="15" customHeight="1" x14ac:dyDescent="0.25">
      <c r="A131" s="1492" t="s">
        <v>465</v>
      </c>
      <c r="B131" s="1493"/>
      <c r="C131" s="1493"/>
      <c r="D131" s="1494"/>
      <c r="E131" s="1493"/>
      <c r="F131" s="1493"/>
      <c r="G131" s="1493"/>
      <c r="H131" s="1493"/>
      <c r="I131" s="1493"/>
      <c r="J131" s="1495"/>
    </row>
    <row r="132" spans="1:10" ht="30" customHeight="1" x14ac:dyDescent="0.25">
      <c r="A132" s="644">
        <v>76</v>
      </c>
      <c r="B132" s="1453" t="s">
        <v>466</v>
      </c>
      <c r="C132" s="1454"/>
      <c r="D132" s="1185"/>
      <c r="E132" s="896"/>
      <c r="F132" s="896"/>
      <c r="G132" s="894"/>
      <c r="H132" s="894"/>
      <c r="I132" s="648" t="s">
        <v>467</v>
      </c>
      <c r="J132" s="627"/>
    </row>
    <row r="133" spans="1:10" ht="25.5" customHeight="1" x14ac:dyDescent="0.25">
      <c r="A133" s="644">
        <v>77</v>
      </c>
      <c r="B133" s="1453" t="s">
        <v>468</v>
      </c>
      <c r="C133" s="1454"/>
      <c r="D133" s="1185"/>
      <c r="E133" s="896"/>
      <c r="F133" s="896"/>
      <c r="G133" s="894"/>
      <c r="H133" s="894"/>
      <c r="I133" s="648" t="s">
        <v>467</v>
      </c>
      <c r="J133" s="627"/>
    </row>
    <row r="134" spans="1:10" ht="30" customHeight="1" x14ac:dyDescent="0.25">
      <c r="A134" s="644">
        <v>78</v>
      </c>
      <c r="B134" s="1453" t="s">
        <v>469</v>
      </c>
      <c r="C134" s="1454"/>
      <c r="D134" s="1185"/>
      <c r="E134" s="896"/>
      <c r="F134" s="896"/>
      <c r="G134" s="894"/>
      <c r="H134" s="894"/>
      <c r="I134" s="648" t="s">
        <v>467</v>
      </c>
      <c r="J134" s="627"/>
    </row>
    <row r="135" spans="1:10" ht="27.75" customHeight="1" x14ac:dyDescent="0.25">
      <c r="A135" s="644">
        <v>79</v>
      </c>
      <c r="B135" s="1453" t="s">
        <v>470</v>
      </c>
      <c r="C135" s="1454"/>
      <c r="D135" s="1185"/>
      <c r="E135" s="896"/>
      <c r="F135" s="896"/>
      <c r="G135" s="894"/>
      <c r="H135" s="894"/>
      <c r="I135" s="648" t="s">
        <v>467</v>
      </c>
      <c r="J135" s="627"/>
    </row>
    <row r="136" spans="1:10" ht="15" customHeight="1" x14ac:dyDescent="0.25">
      <c r="A136" s="1492" t="s">
        <v>471</v>
      </c>
      <c r="B136" s="1493"/>
      <c r="C136" s="1493"/>
      <c r="D136" s="1494"/>
      <c r="E136" s="1493"/>
      <c r="F136" s="1493"/>
      <c r="G136" s="1493"/>
      <c r="H136" s="1493"/>
      <c r="I136" s="1493"/>
      <c r="J136" s="1495"/>
    </row>
    <row r="137" spans="1:10" ht="30" customHeight="1" x14ac:dyDescent="0.25">
      <c r="A137" s="644">
        <v>80</v>
      </c>
      <c r="B137" s="1453" t="s">
        <v>472</v>
      </c>
      <c r="C137" s="1454"/>
      <c r="D137" s="1185"/>
      <c r="E137" s="896"/>
      <c r="F137" s="896"/>
      <c r="G137" s="894"/>
      <c r="H137" s="894"/>
      <c r="I137" s="648" t="s">
        <v>872</v>
      </c>
      <c r="J137" s="627"/>
    </row>
    <row r="138" spans="1:10" ht="30" customHeight="1" x14ac:dyDescent="0.25">
      <c r="A138" s="644">
        <v>81</v>
      </c>
      <c r="B138" s="1453" t="s">
        <v>474</v>
      </c>
      <c r="C138" s="1454"/>
      <c r="D138" s="1185"/>
      <c r="E138" s="896"/>
      <c r="F138" s="896"/>
      <c r="G138" s="894"/>
      <c r="H138" s="894"/>
      <c r="I138" s="648" t="s">
        <v>473</v>
      </c>
      <c r="J138" s="627"/>
    </row>
    <row r="139" spans="1:10" ht="30" customHeight="1" x14ac:dyDescent="0.25">
      <c r="A139" s="644">
        <v>82</v>
      </c>
      <c r="B139" s="1453" t="s">
        <v>475</v>
      </c>
      <c r="C139" s="1454"/>
      <c r="D139" s="1185"/>
      <c r="E139" s="896"/>
      <c r="F139" s="896"/>
      <c r="G139" s="894"/>
      <c r="H139" s="894"/>
      <c r="I139" s="648" t="s">
        <v>476</v>
      </c>
      <c r="J139" s="627"/>
    </row>
    <row r="140" spans="1:10" ht="30" customHeight="1" x14ac:dyDescent="0.25">
      <c r="A140" s="644">
        <v>83</v>
      </c>
      <c r="B140" s="1453" t="s">
        <v>477</v>
      </c>
      <c r="C140" s="1454"/>
      <c r="D140" s="1185"/>
      <c r="E140" s="896"/>
      <c r="F140" s="896"/>
      <c r="G140" s="894"/>
      <c r="H140" s="894"/>
      <c r="I140" s="648" t="s">
        <v>476</v>
      </c>
      <c r="J140" s="627"/>
    </row>
    <row r="141" spans="1:10" ht="30" customHeight="1" x14ac:dyDescent="0.25">
      <c r="A141" s="644">
        <v>84</v>
      </c>
      <c r="B141" s="1453" t="s">
        <v>628</v>
      </c>
      <c r="C141" s="1454"/>
      <c r="D141" s="1185"/>
      <c r="E141" s="896"/>
      <c r="F141" s="896"/>
      <c r="G141" s="894"/>
      <c r="H141" s="894"/>
      <c r="I141" s="648" t="s">
        <v>479</v>
      </c>
      <c r="J141" s="627"/>
    </row>
    <row r="142" spans="1:10" ht="30" customHeight="1" thickBot="1" x14ac:dyDescent="0.3">
      <c r="A142" s="645">
        <v>85</v>
      </c>
      <c r="B142" s="1455" t="s">
        <v>480</v>
      </c>
      <c r="C142" s="1456"/>
      <c r="D142" s="1181"/>
      <c r="E142" s="898"/>
      <c r="F142" s="898"/>
      <c r="G142" s="899"/>
      <c r="H142" s="899"/>
      <c r="I142" s="134" t="s">
        <v>479</v>
      </c>
      <c r="J142" s="148"/>
    </row>
    <row r="143" spans="1:10" s="94" customFormat="1" ht="15.75" thickBot="1" x14ac:dyDescent="0.3">
      <c r="A143" s="1487"/>
      <c r="B143" s="1487"/>
      <c r="C143" s="1487"/>
      <c r="D143" s="1487"/>
      <c r="E143" s="1487"/>
      <c r="F143" s="1487"/>
      <c r="G143" s="1487"/>
      <c r="H143" s="1487"/>
      <c r="I143" s="1487"/>
      <c r="J143" s="1487"/>
    </row>
    <row r="144" spans="1:10" x14ac:dyDescent="0.25">
      <c r="A144" s="1438" t="s">
        <v>629</v>
      </c>
      <c r="B144" s="1439"/>
      <c r="C144" s="1439"/>
      <c r="D144" s="1439"/>
      <c r="E144" s="1439"/>
      <c r="F144" s="1440"/>
      <c r="G144" s="900"/>
      <c r="H144" s="901"/>
      <c r="I144" s="94"/>
      <c r="J144" s="94"/>
    </row>
    <row r="145" spans="1:10" ht="69.75" customHeight="1" x14ac:dyDescent="0.25">
      <c r="A145" s="1446" t="s">
        <v>630</v>
      </c>
      <c r="B145" s="1447"/>
      <c r="C145" s="1447"/>
      <c r="D145" s="1448"/>
      <c r="E145" s="1447"/>
      <c r="F145" s="1449"/>
      <c r="G145" s="900"/>
      <c r="H145" s="901"/>
      <c r="I145" s="94"/>
      <c r="J145" s="94"/>
    </row>
    <row r="146" spans="1:10" ht="95.25" customHeight="1" x14ac:dyDescent="0.25">
      <c r="A146" s="1446" t="s">
        <v>631</v>
      </c>
      <c r="B146" s="1447"/>
      <c r="C146" s="1447"/>
      <c r="D146" s="1448"/>
      <c r="E146" s="1447"/>
      <c r="F146" s="1449"/>
      <c r="G146" s="900"/>
      <c r="H146" s="901"/>
      <c r="I146" s="94"/>
      <c r="J146" s="94"/>
    </row>
    <row r="147" spans="1:10" ht="45" customHeight="1" x14ac:dyDescent="0.25">
      <c r="A147" s="1446" t="s">
        <v>641</v>
      </c>
      <c r="B147" s="1447"/>
      <c r="C147" s="1447"/>
      <c r="D147" s="1448"/>
      <c r="E147" s="1447"/>
      <c r="F147" s="1449"/>
      <c r="G147" s="900"/>
      <c r="H147" s="901"/>
      <c r="I147" s="94"/>
      <c r="J147" s="94"/>
    </row>
    <row r="148" spans="1:10" ht="66.75" customHeight="1" x14ac:dyDescent="0.25">
      <c r="A148" s="1446" t="s">
        <v>632</v>
      </c>
      <c r="B148" s="1447"/>
      <c r="C148" s="1447"/>
      <c r="D148" s="1448"/>
      <c r="E148" s="1447"/>
      <c r="F148" s="1449"/>
      <c r="G148" s="900"/>
      <c r="H148" s="901"/>
      <c r="I148" s="94"/>
      <c r="J148" s="94"/>
    </row>
    <row r="149" spans="1:10" ht="81.75" customHeight="1" x14ac:dyDescent="0.25">
      <c r="A149" s="1446" t="s">
        <v>633</v>
      </c>
      <c r="B149" s="1447"/>
      <c r="C149" s="1447"/>
      <c r="D149" s="1448"/>
      <c r="E149" s="1447"/>
      <c r="F149" s="1449"/>
      <c r="G149" s="900"/>
      <c r="H149" s="901"/>
      <c r="I149" s="94"/>
      <c r="J149" s="94"/>
    </row>
    <row r="150" spans="1:10" ht="70.5" customHeight="1" x14ac:dyDescent="0.25">
      <c r="A150" s="1446" t="s">
        <v>634</v>
      </c>
      <c r="B150" s="1447"/>
      <c r="C150" s="1447"/>
      <c r="D150" s="1448"/>
      <c r="E150" s="1447"/>
      <c r="F150" s="1449"/>
      <c r="G150" s="900"/>
      <c r="H150" s="901"/>
      <c r="I150" s="94"/>
      <c r="J150" s="94"/>
    </row>
    <row r="151" spans="1:10" ht="69" customHeight="1" x14ac:dyDescent="0.25">
      <c r="A151" s="1446" t="s">
        <v>635</v>
      </c>
      <c r="B151" s="1447"/>
      <c r="C151" s="1447"/>
      <c r="D151" s="1448"/>
      <c r="E151" s="1447"/>
      <c r="F151" s="1449"/>
      <c r="G151" s="900"/>
      <c r="H151" s="901"/>
      <c r="I151" s="94"/>
      <c r="J151" s="94"/>
    </row>
    <row r="152" spans="1:10" ht="66.75" customHeight="1" x14ac:dyDescent="0.25">
      <c r="A152" s="1446" t="s">
        <v>636</v>
      </c>
      <c r="B152" s="1447"/>
      <c r="C152" s="1447"/>
      <c r="D152" s="1448"/>
      <c r="E152" s="1447"/>
      <c r="F152" s="1449"/>
      <c r="G152" s="900"/>
      <c r="H152" s="901"/>
      <c r="I152" s="94"/>
      <c r="J152" s="94"/>
    </row>
    <row r="153" spans="1:10" ht="56.25" customHeight="1" x14ac:dyDescent="0.25">
      <c r="A153" s="1446" t="s">
        <v>637</v>
      </c>
      <c r="B153" s="1447"/>
      <c r="C153" s="1447"/>
      <c r="D153" s="1448"/>
      <c r="E153" s="1447"/>
      <c r="F153" s="1449"/>
      <c r="G153" s="900"/>
      <c r="H153" s="901"/>
      <c r="I153" s="94"/>
      <c r="J153" s="94"/>
    </row>
    <row r="154" spans="1:10" ht="45" customHeight="1" thickBot="1" x14ac:dyDescent="0.3">
      <c r="A154" s="1450" t="s">
        <v>638</v>
      </c>
      <c r="B154" s="1451"/>
      <c r="C154" s="1451"/>
      <c r="D154" s="1451"/>
      <c r="E154" s="1451"/>
      <c r="F154" s="1452"/>
      <c r="G154" s="900"/>
      <c r="H154" s="901"/>
      <c r="I154" s="94"/>
      <c r="J154" s="94"/>
    </row>
    <row r="155" spans="1:10" ht="15.75" thickBot="1" x14ac:dyDescent="0.3">
      <c r="A155" s="1496"/>
      <c r="B155" s="1496"/>
      <c r="C155" s="1496"/>
      <c r="D155" s="1496"/>
      <c r="E155" s="1496"/>
      <c r="F155" s="1496"/>
      <c r="G155" s="1497"/>
      <c r="H155" s="1497"/>
      <c r="I155" s="1497"/>
      <c r="J155" s="1497"/>
    </row>
    <row r="156" spans="1:10" ht="15" customHeight="1" x14ac:dyDescent="0.25">
      <c r="A156" s="1438" t="s">
        <v>481</v>
      </c>
      <c r="B156" s="1439"/>
      <c r="C156" s="1439"/>
      <c r="D156" s="1439"/>
      <c r="E156" s="1439"/>
      <c r="F156" s="1440"/>
      <c r="G156" s="901"/>
      <c r="H156" s="901"/>
      <c r="I156" s="94"/>
      <c r="J156" s="94"/>
    </row>
    <row r="157" spans="1:10" ht="15" customHeight="1" x14ac:dyDescent="0.25">
      <c r="A157" s="1445" t="s">
        <v>482</v>
      </c>
      <c r="B157" s="1442"/>
      <c r="C157" s="1442"/>
      <c r="D157" s="1443"/>
      <c r="E157" s="1442"/>
      <c r="F157" s="1444"/>
      <c r="G157" s="901"/>
      <c r="H157" s="901"/>
      <c r="I157" s="94"/>
      <c r="J157" s="94"/>
    </row>
    <row r="158" spans="1:10" ht="19.5" x14ac:dyDescent="0.25">
      <c r="A158" s="602" t="s">
        <v>1199</v>
      </c>
      <c r="B158" s="1441" t="s">
        <v>1200</v>
      </c>
      <c r="C158" s="1442"/>
      <c r="D158" s="1443"/>
      <c r="E158" s="1442"/>
      <c r="F158" s="1444"/>
      <c r="G158" s="901"/>
      <c r="H158" s="901"/>
      <c r="I158" s="94"/>
      <c r="J158" s="94"/>
    </row>
    <row r="159" spans="1:10" ht="27" customHeight="1" x14ac:dyDescent="0.25">
      <c r="A159" s="139">
        <v>1</v>
      </c>
      <c r="B159" s="1431" t="s">
        <v>873</v>
      </c>
      <c r="C159" s="1432"/>
      <c r="D159" s="1433"/>
      <c r="E159" s="1432"/>
      <c r="F159" s="1434"/>
      <c r="G159" s="901"/>
    </row>
    <row r="160" spans="1:10" ht="26.25" customHeight="1" x14ac:dyDescent="0.25">
      <c r="A160" s="139">
        <v>2</v>
      </c>
      <c r="B160" s="1431" t="s">
        <v>483</v>
      </c>
      <c r="C160" s="1432"/>
      <c r="D160" s="1433"/>
      <c r="E160" s="1432"/>
      <c r="F160" s="1434"/>
      <c r="G160" s="901"/>
    </row>
    <row r="161" spans="1:7" ht="24.75" customHeight="1" x14ac:dyDescent="0.25">
      <c r="A161" s="139">
        <v>3</v>
      </c>
      <c r="B161" s="1431" t="s">
        <v>484</v>
      </c>
      <c r="C161" s="1432"/>
      <c r="D161" s="1433"/>
      <c r="E161" s="1432"/>
      <c r="F161" s="1434"/>
      <c r="G161" s="901"/>
    </row>
    <row r="162" spans="1:7" ht="15" customHeight="1" x14ac:dyDescent="0.25">
      <c r="A162" s="143" t="s">
        <v>314</v>
      </c>
      <c r="B162" s="1431" t="s">
        <v>485</v>
      </c>
      <c r="C162" s="1432"/>
      <c r="D162" s="1433"/>
      <c r="E162" s="1432"/>
      <c r="F162" s="1434"/>
      <c r="G162" s="901"/>
    </row>
    <row r="163" spans="1:7" ht="32.25" customHeight="1" x14ac:dyDescent="0.25">
      <c r="A163" s="139">
        <v>4</v>
      </c>
      <c r="B163" s="1431" t="s">
        <v>486</v>
      </c>
      <c r="C163" s="1432"/>
      <c r="D163" s="1433"/>
      <c r="E163" s="1432"/>
      <c r="F163" s="1434"/>
      <c r="G163" s="900"/>
    </row>
    <row r="164" spans="1:7" ht="27" customHeight="1" x14ac:dyDescent="0.25">
      <c r="A164" s="139">
        <v>5</v>
      </c>
      <c r="B164" s="1431" t="s">
        <v>487</v>
      </c>
      <c r="C164" s="1432"/>
      <c r="D164" s="1433"/>
      <c r="E164" s="1432"/>
      <c r="F164" s="1434"/>
      <c r="G164" s="900"/>
    </row>
    <row r="165" spans="1:7" ht="25.5" customHeight="1" x14ac:dyDescent="0.25">
      <c r="A165" s="143" t="s">
        <v>315</v>
      </c>
      <c r="B165" s="1431" t="s">
        <v>488</v>
      </c>
      <c r="C165" s="1432"/>
      <c r="D165" s="1433"/>
      <c r="E165" s="1432"/>
      <c r="F165" s="1434"/>
      <c r="G165" s="900"/>
    </row>
    <row r="166" spans="1:7" x14ac:dyDescent="0.25">
      <c r="A166" s="139">
        <v>6</v>
      </c>
      <c r="B166" s="1431" t="s">
        <v>489</v>
      </c>
      <c r="C166" s="1432"/>
      <c r="D166" s="1433"/>
      <c r="E166" s="1432"/>
      <c r="F166" s="1434"/>
      <c r="G166" s="900"/>
    </row>
    <row r="167" spans="1:7" ht="15" customHeight="1" x14ac:dyDescent="0.25">
      <c r="A167" s="139">
        <v>7</v>
      </c>
      <c r="B167" s="1431" t="s">
        <v>490</v>
      </c>
      <c r="C167" s="1432"/>
      <c r="D167" s="1433"/>
      <c r="E167" s="1432"/>
      <c r="F167" s="1434"/>
      <c r="G167" s="900"/>
    </row>
    <row r="168" spans="1:7" ht="15" customHeight="1" x14ac:dyDescent="0.25">
      <c r="A168" s="139">
        <v>8</v>
      </c>
      <c r="B168" s="1431" t="s">
        <v>491</v>
      </c>
      <c r="C168" s="1432"/>
      <c r="D168" s="1433"/>
      <c r="E168" s="1432"/>
      <c r="F168" s="1434"/>
      <c r="G168" s="900"/>
    </row>
    <row r="169" spans="1:7" ht="15" customHeight="1" x14ac:dyDescent="0.25">
      <c r="A169" s="139">
        <v>9</v>
      </c>
      <c r="B169" s="1431" t="s">
        <v>492</v>
      </c>
      <c r="C169" s="1432"/>
      <c r="D169" s="1433"/>
      <c r="E169" s="1432"/>
      <c r="F169" s="1434"/>
      <c r="G169" s="900"/>
    </row>
    <row r="170" spans="1:7" ht="40.5" customHeight="1" x14ac:dyDescent="0.25">
      <c r="A170" s="139">
        <v>10</v>
      </c>
      <c r="B170" s="1431" t="s">
        <v>493</v>
      </c>
      <c r="C170" s="1432"/>
      <c r="D170" s="1433"/>
      <c r="E170" s="1432"/>
      <c r="F170" s="1434"/>
      <c r="G170" s="900"/>
    </row>
    <row r="171" spans="1:7" ht="15" customHeight="1" x14ac:dyDescent="0.25">
      <c r="A171" s="139">
        <v>11</v>
      </c>
      <c r="B171" s="1431" t="s">
        <v>494</v>
      </c>
      <c r="C171" s="1432"/>
      <c r="D171" s="1433"/>
      <c r="E171" s="1432"/>
      <c r="F171" s="1434"/>
      <c r="G171" s="900"/>
    </row>
    <row r="172" spans="1:7" ht="15" customHeight="1" x14ac:dyDescent="0.25">
      <c r="A172" s="139">
        <v>12</v>
      </c>
      <c r="B172" s="1431" t="s">
        <v>495</v>
      </c>
      <c r="C172" s="1432"/>
      <c r="D172" s="1433"/>
      <c r="E172" s="1432"/>
      <c r="F172" s="1434"/>
      <c r="G172" s="900"/>
    </row>
    <row r="173" spans="1:7" ht="15" customHeight="1" x14ac:dyDescent="0.25">
      <c r="A173" s="139">
        <v>13</v>
      </c>
      <c r="B173" s="1431" t="s">
        <v>496</v>
      </c>
      <c r="C173" s="1432"/>
      <c r="D173" s="1433"/>
      <c r="E173" s="1432"/>
      <c r="F173" s="1434"/>
      <c r="G173" s="900"/>
    </row>
    <row r="174" spans="1:7" ht="15" customHeight="1" x14ac:dyDescent="0.25">
      <c r="A174" s="139">
        <v>14</v>
      </c>
      <c r="B174" s="1431" t="s">
        <v>497</v>
      </c>
      <c r="C174" s="1432"/>
      <c r="D174" s="1433"/>
      <c r="E174" s="1432"/>
      <c r="F174" s="1434"/>
      <c r="G174" s="900"/>
    </row>
    <row r="175" spans="1:7" ht="15" customHeight="1" x14ac:dyDescent="0.25">
      <c r="A175" s="139">
        <v>15</v>
      </c>
      <c r="B175" s="1431" t="s">
        <v>498</v>
      </c>
      <c r="C175" s="1432"/>
      <c r="D175" s="1433"/>
      <c r="E175" s="1432"/>
      <c r="F175" s="1434"/>
      <c r="G175" s="900"/>
    </row>
    <row r="176" spans="1:7" ht="27" customHeight="1" x14ac:dyDescent="0.25">
      <c r="A176" s="139">
        <v>16</v>
      </c>
      <c r="B176" s="1431" t="s">
        <v>499</v>
      </c>
      <c r="C176" s="1432"/>
      <c r="D176" s="1433"/>
      <c r="E176" s="1432"/>
      <c r="F176" s="1434"/>
      <c r="G176" s="900"/>
    </row>
    <row r="177" spans="1:7" ht="41.25" customHeight="1" x14ac:dyDescent="0.25">
      <c r="A177" s="139">
        <v>17</v>
      </c>
      <c r="B177" s="1431" t="s">
        <v>500</v>
      </c>
      <c r="C177" s="1432"/>
      <c r="D177" s="1433"/>
      <c r="E177" s="1432"/>
      <c r="F177" s="1434"/>
      <c r="G177" s="900"/>
    </row>
    <row r="178" spans="1:7" ht="52.5" customHeight="1" x14ac:dyDescent="0.25">
      <c r="A178" s="139">
        <v>18</v>
      </c>
      <c r="B178" s="1431" t="s">
        <v>501</v>
      </c>
      <c r="C178" s="1432"/>
      <c r="D178" s="1433"/>
      <c r="E178" s="1432"/>
      <c r="F178" s="1434"/>
      <c r="G178" s="900"/>
    </row>
    <row r="179" spans="1:7" ht="39.75" customHeight="1" x14ac:dyDescent="0.25">
      <c r="A179" s="139">
        <v>19</v>
      </c>
      <c r="B179" s="1431" t="s">
        <v>502</v>
      </c>
      <c r="C179" s="1432"/>
      <c r="D179" s="1433"/>
      <c r="E179" s="1432"/>
      <c r="F179" s="1434"/>
      <c r="G179" s="900"/>
    </row>
    <row r="180" spans="1:7" ht="15" customHeight="1" x14ac:dyDescent="0.25">
      <c r="A180" s="139">
        <v>20</v>
      </c>
      <c r="B180" s="1431" t="s">
        <v>492</v>
      </c>
      <c r="C180" s="1432"/>
      <c r="D180" s="1433"/>
      <c r="E180" s="1432"/>
      <c r="F180" s="1434"/>
      <c r="G180" s="900"/>
    </row>
    <row r="181" spans="1:7" ht="26.25" customHeight="1" x14ac:dyDescent="0.25">
      <c r="A181" s="143" t="s">
        <v>228</v>
      </c>
      <c r="B181" s="1431" t="s">
        <v>503</v>
      </c>
      <c r="C181" s="1432"/>
      <c r="D181" s="1433"/>
      <c r="E181" s="1432"/>
      <c r="F181" s="1434"/>
      <c r="G181" s="900"/>
    </row>
    <row r="182" spans="1:7" ht="30.75" customHeight="1" x14ac:dyDescent="0.25">
      <c r="A182" s="143" t="s">
        <v>229</v>
      </c>
      <c r="B182" s="1431" t="s">
        <v>504</v>
      </c>
      <c r="C182" s="1432"/>
      <c r="D182" s="1433"/>
      <c r="E182" s="1432"/>
      <c r="F182" s="1434"/>
      <c r="G182" s="900"/>
    </row>
    <row r="183" spans="1:7" ht="43.5" customHeight="1" x14ac:dyDescent="0.25">
      <c r="A183" s="143" t="s">
        <v>316</v>
      </c>
      <c r="B183" s="1431" t="s">
        <v>505</v>
      </c>
      <c r="C183" s="1432"/>
      <c r="D183" s="1433"/>
      <c r="E183" s="1432"/>
      <c r="F183" s="1434"/>
      <c r="G183" s="900"/>
    </row>
    <row r="184" spans="1:7" ht="29.25" customHeight="1" x14ac:dyDescent="0.25">
      <c r="A184" s="143" t="s">
        <v>317</v>
      </c>
      <c r="B184" s="1431" t="s">
        <v>506</v>
      </c>
      <c r="C184" s="1432"/>
      <c r="D184" s="1433"/>
      <c r="E184" s="1432"/>
      <c r="F184" s="1434"/>
      <c r="G184" s="900"/>
    </row>
    <row r="185" spans="1:7" ht="41.25" customHeight="1" x14ac:dyDescent="0.25">
      <c r="A185" s="139">
        <v>21</v>
      </c>
      <c r="B185" s="1431" t="s">
        <v>507</v>
      </c>
      <c r="C185" s="1432"/>
      <c r="D185" s="1433"/>
      <c r="E185" s="1432"/>
      <c r="F185" s="1434"/>
      <c r="G185" s="900"/>
    </row>
    <row r="186" spans="1:7" ht="15" customHeight="1" x14ac:dyDescent="0.25">
      <c r="A186" s="139">
        <v>22</v>
      </c>
      <c r="B186" s="1431" t="s">
        <v>508</v>
      </c>
      <c r="C186" s="1432"/>
      <c r="D186" s="1433"/>
      <c r="E186" s="1432"/>
      <c r="F186" s="1434"/>
      <c r="G186" s="900"/>
    </row>
    <row r="187" spans="1:7" ht="38.25" customHeight="1" x14ac:dyDescent="0.25">
      <c r="A187" s="139">
        <v>23</v>
      </c>
      <c r="B187" s="1431" t="s">
        <v>509</v>
      </c>
      <c r="C187" s="1432"/>
      <c r="D187" s="1433"/>
      <c r="E187" s="1432"/>
      <c r="F187" s="1434"/>
      <c r="G187" s="900"/>
    </row>
    <row r="188" spans="1:7" ht="18" customHeight="1" x14ac:dyDescent="0.25">
      <c r="A188" s="139">
        <v>24</v>
      </c>
      <c r="B188" s="1431" t="s">
        <v>492</v>
      </c>
      <c r="C188" s="1432"/>
      <c r="D188" s="1433"/>
      <c r="E188" s="1432"/>
      <c r="F188" s="1434"/>
      <c r="G188" s="900"/>
    </row>
    <row r="189" spans="1:7" ht="31.5" customHeight="1" x14ac:dyDescent="0.25">
      <c r="A189" s="139">
        <v>25</v>
      </c>
      <c r="B189" s="1431" t="s">
        <v>510</v>
      </c>
      <c r="C189" s="1432"/>
      <c r="D189" s="1433"/>
      <c r="E189" s="1432"/>
      <c r="F189" s="1434"/>
      <c r="G189" s="900"/>
    </row>
    <row r="190" spans="1:7" ht="15" customHeight="1" x14ac:dyDescent="0.25">
      <c r="A190" s="143" t="s">
        <v>377</v>
      </c>
      <c r="B190" s="1431" t="s">
        <v>511</v>
      </c>
      <c r="C190" s="1432"/>
      <c r="D190" s="1433"/>
      <c r="E190" s="1432"/>
      <c r="F190" s="1434"/>
      <c r="G190" s="900"/>
    </row>
    <row r="191" spans="1:7" ht="50.25" customHeight="1" x14ac:dyDescent="0.25">
      <c r="A191" s="143" t="s">
        <v>378</v>
      </c>
      <c r="B191" s="1431" t="s">
        <v>512</v>
      </c>
      <c r="C191" s="1432"/>
      <c r="D191" s="1433"/>
      <c r="E191" s="1432"/>
      <c r="F191" s="1434"/>
      <c r="G191" s="900"/>
    </row>
    <row r="192" spans="1:7" ht="27" customHeight="1" x14ac:dyDescent="0.25">
      <c r="A192" s="139">
        <v>27</v>
      </c>
      <c r="B192" s="1431" t="s">
        <v>513</v>
      </c>
      <c r="C192" s="1432"/>
      <c r="D192" s="1433"/>
      <c r="E192" s="1432"/>
      <c r="F192" s="1434"/>
      <c r="G192" s="900"/>
    </row>
    <row r="193" spans="1:7" ht="15.75" customHeight="1" x14ac:dyDescent="0.25">
      <c r="A193" s="139">
        <v>28</v>
      </c>
      <c r="B193" s="1431" t="s">
        <v>514</v>
      </c>
      <c r="C193" s="1432"/>
      <c r="D193" s="1433"/>
      <c r="E193" s="1432"/>
      <c r="F193" s="1434"/>
      <c r="G193" s="900"/>
    </row>
    <row r="194" spans="1:7" ht="15" customHeight="1" x14ac:dyDescent="0.25">
      <c r="A194" s="139">
        <v>29</v>
      </c>
      <c r="B194" s="1431" t="s">
        <v>515</v>
      </c>
      <c r="C194" s="1432"/>
      <c r="D194" s="1433"/>
      <c r="E194" s="1432"/>
      <c r="F194" s="1434"/>
      <c r="G194" s="900"/>
    </row>
    <row r="195" spans="1:7" ht="15" customHeight="1" x14ac:dyDescent="0.25">
      <c r="A195" s="139">
        <v>30</v>
      </c>
      <c r="B195" s="1431" t="s">
        <v>516</v>
      </c>
      <c r="C195" s="1432"/>
      <c r="D195" s="1433"/>
      <c r="E195" s="1432"/>
      <c r="F195" s="1434"/>
      <c r="G195" s="900"/>
    </row>
    <row r="196" spans="1:7" ht="15" customHeight="1" x14ac:dyDescent="0.25">
      <c r="A196" s="139">
        <v>31</v>
      </c>
      <c r="B196" s="1431" t="s">
        <v>517</v>
      </c>
      <c r="C196" s="1432"/>
      <c r="D196" s="1433"/>
      <c r="E196" s="1432"/>
      <c r="F196" s="1434"/>
      <c r="G196" s="900"/>
    </row>
    <row r="197" spans="1:7" ht="15" customHeight="1" x14ac:dyDescent="0.25">
      <c r="A197" s="139">
        <v>32</v>
      </c>
      <c r="B197" s="1431" t="s">
        <v>518</v>
      </c>
      <c r="C197" s="1432"/>
      <c r="D197" s="1433"/>
      <c r="E197" s="1432"/>
      <c r="F197" s="1434"/>
      <c r="G197" s="900"/>
    </row>
    <row r="198" spans="1:7" ht="28.5" customHeight="1" x14ac:dyDescent="0.25">
      <c r="A198" s="144">
        <v>33</v>
      </c>
      <c r="B198" s="1431" t="s">
        <v>519</v>
      </c>
      <c r="C198" s="1432"/>
      <c r="D198" s="1433"/>
      <c r="E198" s="1432"/>
      <c r="F198" s="1434"/>
      <c r="G198" s="900"/>
    </row>
    <row r="199" spans="1:7" ht="27.75" customHeight="1" x14ac:dyDescent="0.25">
      <c r="A199" s="144">
        <v>34</v>
      </c>
      <c r="B199" s="1431" t="s">
        <v>520</v>
      </c>
      <c r="C199" s="1432"/>
      <c r="D199" s="1433"/>
      <c r="E199" s="1432"/>
      <c r="F199" s="1434"/>
      <c r="G199" s="900"/>
    </row>
    <row r="200" spans="1:7" ht="25.5" customHeight="1" x14ac:dyDescent="0.25">
      <c r="A200" s="144">
        <v>35</v>
      </c>
      <c r="B200" s="1431" t="s">
        <v>521</v>
      </c>
      <c r="C200" s="1432"/>
      <c r="D200" s="1433"/>
      <c r="E200" s="1432"/>
      <c r="F200" s="1434"/>
      <c r="G200" s="900"/>
    </row>
    <row r="201" spans="1:7" ht="15" customHeight="1" x14ac:dyDescent="0.25">
      <c r="A201" s="145">
        <v>36</v>
      </c>
      <c r="B201" s="1431" t="s">
        <v>522</v>
      </c>
      <c r="C201" s="1432"/>
      <c r="D201" s="1433"/>
      <c r="E201" s="1432"/>
      <c r="F201" s="1434"/>
      <c r="G201" s="900"/>
    </row>
    <row r="202" spans="1:7" ht="28.5" customHeight="1" x14ac:dyDescent="0.25">
      <c r="A202" s="136">
        <v>37</v>
      </c>
      <c r="B202" s="1431" t="s">
        <v>523</v>
      </c>
      <c r="C202" s="1432"/>
      <c r="D202" s="1433"/>
      <c r="E202" s="1432"/>
      <c r="F202" s="1434"/>
      <c r="G202" s="900"/>
    </row>
    <row r="203" spans="1:7" ht="39.75" customHeight="1" x14ac:dyDescent="0.25">
      <c r="A203" s="136">
        <v>38</v>
      </c>
      <c r="B203" s="1431" t="s">
        <v>524</v>
      </c>
      <c r="C203" s="1432"/>
      <c r="D203" s="1433"/>
      <c r="E203" s="1432"/>
      <c r="F203" s="1434"/>
      <c r="G203" s="900"/>
    </row>
    <row r="204" spans="1:7" ht="40.5" customHeight="1" x14ac:dyDescent="0.25">
      <c r="A204" s="136">
        <v>39</v>
      </c>
      <c r="B204" s="1431" t="s">
        <v>525</v>
      </c>
      <c r="C204" s="1432"/>
      <c r="D204" s="1433"/>
      <c r="E204" s="1432"/>
      <c r="F204" s="1434"/>
      <c r="G204" s="900"/>
    </row>
    <row r="205" spans="1:7" ht="40.5" customHeight="1" x14ac:dyDescent="0.25">
      <c r="A205" s="136">
        <v>40</v>
      </c>
      <c r="B205" s="1431" t="s">
        <v>526</v>
      </c>
      <c r="C205" s="1432"/>
      <c r="D205" s="1433"/>
      <c r="E205" s="1432"/>
      <c r="F205" s="1434"/>
      <c r="G205" s="900"/>
    </row>
    <row r="206" spans="1:7" ht="15" customHeight="1" x14ac:dyDescent="0.25">
      <c r="A206" s="136">
        <v>41</v>
      </c>
      <c r="B206" s="1431" t="s">
        <v>492</v>
      </c>
      <c r="C206" s="1432"/>
      <c r="D206" s="1433"/>
      <c r="E206" s="1432"/>
      <c r="F206" s="1434"/>
      <c r="G206" s="900"/>
    </row>
    <row r="207" spans="1:7" ht="29.25" customHeight="1" x14ac:dyDescent="0.25">
      <c r="A207" s="136">
        <v>42</v>
      </c>
      <c r="B207" s="1431" t="s">
        <v>527</v>
      </c>
      <c r="C207" s="1432"/>
      <c r="D207" s="1433"/>
      <c r="E207" s="1432"/>
      <c r="F207" s="1434"/>
      <c r="G207" s="900"/>
    </row>
    <row r="208" spans="1:7" ht="15" customHeight="1" x14ac:dyDescent="0.25">
      <c r="A208" s="136">
        <v>43</v>
      </c>
      <c r="B208" s="1431" t="s">
        <v>528</v>
      </c>
      <c r="C208" s="1432"/>
      <c r="D208" s="1433"/>
      <c r="E208" s="1432"/>
      <c r="F208" s="1434"/>
      <c r="G208" s="900"/>
    </row>
    <row r="209" spans="1:7" ht="15" customHeight="1" x14ac:dyDescent="0.25">
      <c r="A209" s="136">
        <v>44</v>
      </c>
      <c r="B209" s="1431" t="s">
        <v>529</v>
      </c>
      <c r="C209" s="1432"/>
      <c r="D209" s="1433"/>
      <c r="E209" s="1432"/>
      <c r="F209" s="1434"/>
      <c r="G209" s="900"/>
    </row>
    <row r="210" spans="1:7" ht="15" customHeight="1" x14ac:dyDescent="0.25">
      <c r="A210" s="136">
        <v>45</v>
      </c>
      <c r="B210" s="1431" t="s">
        <v>530</v>
      </c>
      <c r="C210" s="1432"/>
      <c r="D210" s="1433"/>
      <c r="E210" s="1432"/>
      <c r="F210" s="1434"/>
      <c r="G210" s="900"/>
    </row>
    <row r="211" spans="1:7" ht="15" customHeight="1" x14ac:dyDescent="0.25">
      <c r="A211" s="136">
        <v>46</v>
      </c>
      <c r="B211" s="1431" t="s">
        <v>531</v>
      </c>
      <c r="C211" s="1432"/>
      <c r="D211" s="1433"/>
      <c r="E211" s="1432"/>
      <c r="F211" s="1434"/>
      <c r="G211" s="900"/>
    </row>
    <row r="212" spans="1:7" ht="30.75" customHeight="1" x14ac:dyDescent="0.25">
      <c r="A212" s="136">
        <v>47</v>
      </c>
      <c r="B212" s="1431" t="s">
        <v>532</v>
      </c>
      <c r="C212" s="1432"/>
      <c r="D212" s="1433"/>
      <c r="E212" s="1432"/>
      <c r="F212" s="1434"/>
      <c r="G212" s="900"/>
    </row>
    <row r="213" spans="1:7" ht="39.75" customHeight="1" x14ac:dyDescent="0.25">
      <c r="A213" s="136">
        <v>48</v>
      </c>
      <c r="B213" s="1431" t="s">
        <v>533</v>
      </c>
      <c r="C213" s="1432"/>
      <c r="D213" s="1433"/>
      <c r="E213" s="1432"/>
      <c r="F213" s="1434"/>
      <c r="G213" s="900"/>
    </row>
    <row r="214" spans="1:7" ht="27" customHeight="1" x14ac:dyDescent="0.25">
      <c r="A214" s="136">
        <v>49</v>
      </c>
      <c r="B214" s="1431" t="s">
        <v>534</v>
      </c>
      <c r="C214" s="1432"/>
      <c r="D214" s="1433"/>
      <c r="E214" s="1432"/>
      <c r="F214" s="1434"/>
      <c r="G214" s="900"/>
    </row>
    <row r="215" spans="1:7" ht="15" customHeight="1" x14ac:dyDescent="0.25">
      <c r="A215" s="136">
        <v>50</v>
      </c>
      <c r="B215" s="1431" t="s">
        <v>535</v>
      </c>
      <c r="C215" s="1432"/>
      <c r="D215" s="1433"/>
      <c r="E215" s="1432"/>
      <c r="F215" s="1434"/>
      <c r="G215" s="900"/>
    </row>
    <row r="216" spans="1:7" ht="15" customHeight="1" x14ac:dyDescent="0.25">
      <c r="A216" s="136">
        <v>51</v>
      </c>
      <c r="B216" s="1431" t="s">
        <v>536</v>
      </c>
      <c r="C216" s="1432"/>
      <c r="D216" s="1433"/>
      <c r="E216" s="1432"/>
      <c r="F216" s="1434"/>
      <c r="G216" s="900"/>
    </row>
    <row r="217" spans="1:7" ht="28.5" customHeight="1" x14ac:dyDescent="0.25">
      <c r="A217" s="136">
        <v>52</v>
      </c>
      <c r="B217" s="1431" t="s">
        <v>537</v>
      </c>
      <c r="C217" s="1432"/>
      <c r="D217" s="1433"/>
      <c r="E217" s="1432"/>
      <c r="F217" s="1434"/>
      <c r="G217" s="900"/>
    </row>
    <row r="218" spans="1:7" ht="42" customHeight="1" x14ac:dyDescent="0.25">
      <c r="A218" s="136">
        <v>53</v>
      </c>
      <c r="B218" s="1431" t="s">
        <v>538</v>
      </c>
      <c r="C218" s="1432"/>
      <c r="D218" s="1433"/>
      <c r="E218" s="1432"/>
      <c r="F218" s="1434"/>
      <c r="G218" s="900"/>
    </row>
    <row r="219" spans="1:7" ht="53.25" customHeight="1" x14ac:dyDescent="0.25">
      <c r="A219" s="136">
        <v>54</v>
      </c>
      <c r="B219" s="1431" t="s">
        <v>539</v>
      </c>
      <c r="C219" s="1432"/>
      <c r="D219" s="1433"/>
      <c r="E219" s="1432"/>
      <c r="F219" s="1434"/>
      <c r="G219" s="900"/>
    </row>
    <row r="220" spans="1:7" ht="42" customHeight="1" x14ac:dyDescent="0.25">
      <c r="A220" s="136">
        <v>55</v>
      </c>
      <c r="B220" s="1431" t="s">
        <v>540</v>
      </c>
      <c r="C220" s="1432"/>
      <c r="D220" s="1433"/>
      <c r="E220" s="1432"/>
      <c r="F220" s="1434"/>
      <c r="G220" s="900"/>
    </row>
    <row r="221" spans="1:7" ht="15" customHeight="1" x14ac:dyDescent="0.25">
      <c r="A221" s="136">
        <v>56</v>
      </c>
      <c r="B221" s="1431" t="s">
        <v>492</v>
      </c>
      <c r="C221" s="1432"/>
      <c r="D221" s="1433"/>
      <c r="E221" s="1432"/>
      <c r="F221" s="1434"/>
      <c r="G221" s="900"/>
    </row>
    <row r="222" spans="1:7" ht="15" customHeight="1" x14ac:dyDescent="0.25">
      <c r="A222" s="136">
        <v>57</v>
      </c>
      <c r="B222" s="1431" t="s">
        <v>541</v>
      </c>
      <c r="C222" s="1432"/>
      <c r="D222" s="1433"/>
      <c r="E222" s="1432"/>
      <c r="F222" s="1434"/>
      <c r="G222" s="900"/>
    </row>
    <row r="223" spans="1:7" ht="15" customHeight="1" x14ac:dyDescent="0.25">
      <c r="A223" s="136">
        <v>58</v>
      </c>
      <c r="B223" s="1431" t="s">
        <v>542</v>
      </c>
      <c r="C223" s="1432"/>
      <c r="D223" s="1433"/>
      <c r="E223" s="1432"/>
      <c r="F223" s="1434"/>
      <c r="G223" s="900"/>
    </row>
    <row r="224" spans="1:7" ht="15" customHeight="1" x14ac:dyDescent="0.25">
      <c r="A224" s="136">
        <v>59</v>
      </c>
      <c r="B224" s="1431" t="s">
        <v>543</v>
      </c>
      <c r="C224" s="1432"/>
      <c r="D224" s="1433"/>
      <c r="E224" s="1432"/>
      <c r="F224" s="1434"/>
      <c r="G224" s="900"/>
    </row>
    <row r="225" spans="1:7" ht="15" customHeight="1" x14ac:dyDescent="0.25">
      <c r="A225" s="136">
        <v>60</v>
      </c>
      <c r="B225" s="1431" t="s">
        <v>544</v>
      </c>
      <c r="C225" s="1432"/>
      <c r="D225" s="1433"/>
      <c r="E225" s="1432"/>
      <c r="F225" s="1434"/>
      <c r="G225" s="900"/>
    </row>
    <row r="226" spans="1:7" ht="34.5" customHeight="1" x14ac:dyDescent="0.25">
      <c r="A226" s="136">
        <v>61</v>
      </c>
      <c r="B226" s="1431" t="s">
        <v>545</v>
      </c>
      <c r="C226" s="1432"/>
      <c r="D226" s="1433"/>
      <c r="E226" s="1432"/>
      <c r="F226" s="1434"/>
      <c r="G226" s="900"/>
    </row>
    <row r="227" spans="1:7" ht="30" customHeight="1" x14ac:dyDescent="0.25">
      <c r="A227" s="136">
        <v>62</v>
      </c>
      <c r="B227" s="1431" t="s">
        <v>546</v>
      </c>
      <c r="C227" s="1432"/>
      <c r="D227" s="1433"/>
      <c r="E227" s="1432"/>
      <c r="F227" s="1434"/>
      <c r="G227" s="900"/>
    </row>
    <row r="228" spans="1:7" ht="27.75" customHeight="1" x14ac:dyDescent="0.25">
      <c r="A228" s="136">
        <v>63</v>
      </c>
      <c r="B228" s="1431" t="s">
        <v>547</v>
      </c>
      <c r="C228" s="1432"/>
      <c r="D228" s="1433"/>
      <c r="E228" s="1432"/>
      <c r="F228" s="1434"/>
      <c r="G228" s="900"/>
    </row>
    <row r="229" spans="1:7" ht="112.5" customHeight="1" x14ac:dyDescent="0.25">
      <c r="A229" s="136">
        <v>64</v>
      </c>
      <c r="B229" s="1431" t="s">
        <v>548</v>
      </c>
      <c r="C229" s="1432"/>
      <c r="D229" s="1433"/>
      <c r="E229" s="1432"/>
      <c r="F229" s="1434"/>
      <c r="G229" s="900"/>
    </row>
    <row r="230" spans="1:7" ht="27.75" customHeight="1" x14ac:dyDescent="0.25">
      <c r="A230" s="136">
        <v>65</v>
      </c>
      <c r="B230" s="1431" t="s">
        <v>549</v>
      </c>
      <c r="C230" s="1432"/>
      <c r="D230" s="1433"/>
      <c r="E230" s="1432"/>
      <c r="F230" s="1434"/>
      <c r="G230" s="900"/>
    </row>
    <row r="231" spans="1:7" ht="26.25" customHeight="1" x14ac:dyDescent="0.25">
      <c r="A231" s="136">
        <v>66</v>
      </c>
      <c r="B231" s="1431" t="s">
        <v>550</v>
      </c>
      <c r="C231" s="1432"/>
      <c r="D231" s="1433"/>
      <c r="E231" s="1432"/>
      <c r="F231" s="1434"/>
      <c r="G231" s="900"/>
    </row>
    <row r="232" spans="1:7" ht="26.25" customHeight="1" x14ac:dyDescent="0.25">
      <c r="A232" s="136" t="s">
        <v>318</v>
      </c>
      <c r="B232" s="1431" t="s">
        <v>551</v>
      </c>
      <c r="C232" s="1432"/>
      <c r="D232" s="1433"/>
      <c r="E232" s="1432"/>
      <c r="F232" s="1434"/>
      <c r="G232" s="900"/>
    </row>
    <row r="233" spans="1:7" ht="39" customHeight="1" x14ac:dyDescent="0.25">
      <c r="A233" s="136">
        <v>68</v>
      </c>
      <c r="B233" s="1431" t="s">
        <v>552</v>
      </c>
      <c r="C233" s="1432"/>
      <c r="D233" s="1433"/>
      <c r="E233" s="1432"/>
      <c r="F233" s="1434"/>
      <c r="G233" s="900"/>
    </row>
    <row r="234" spans="1:7" ht="15" customHeight="1" x14ac:dyDescent="0.25">
      <c r="A234" s="136">
        <v>69</v>
      </c>
      <c r="B234" s="1431" t="s">
        <v>456</v>
      </c>
      <c r="C234" s="1432"/>
      <c r="D234" s="1433"/>
      <c r="E234" s="1432"/>
      <c r="F234" s="1434"/>
      <c r="G234" s="900"/>
    </row>
    <row r="235" spans="1:7" ht="15" customHeight="1" x14ac:dyDescent="0.25">
      <c r="A235" s="144">
        <v>70</v>
      </c>
      <c r="B235" s="1431" t="s">
        <v>456</v>
      </c>
      <c r="C235" s="1432"/>
      <c r="D235" s="1433"/>
      <c r="E235" s="1432"/>
      <c r="F235" s="1434"/>
      <c r="G235" s="900"/>
    </row>
    <row r="236" spans="1:7" ht="15" customHeight="1" x14ac:dyDescent="0.25">
      <c r="A236" s="136">
        <v>71</v>
      </c>
      <c r="B236" s="1431" t="s">
        <v>456</v>
      </c>
      <c r="C236" s="1432"/>
      <c r="D236" s="1433"/>
      <c r="E236" s="1432"/>
      <c r="F236" s="1434"/>
      <c r="G236" s="900"/>
    </row>
    <row r="237" spans="1:7" ht="41.25" customHeight="1" x14ac:dyDescent="0.25">
      <c r="A237" s="136">
        <v>72</v>
      </c>
      <c r="B237" s="1431" t="s">
        <v>553</v>
      </c>
      <c r="C237" s="1432"/>
      <c r="D237" s="1433"/>
      <c r="E237" s="1432"/>
      <c r="F237" s="1434"/>
      <c r="G237" s="900"/>
    </row>
    <row r="238" spans="1:7" ht="40.5" customHeight="1" x14ac:dyDescent="0.25">
      <c r="A238" s="136">
        <v>73</v>
      </c>
      <c r="B238" s="1431" t="s">
        <v>554</v>
      </c>
      <c r="C238" s="1432"/>
      <c r="D238" s="1433"/>
      <c r="E238" s="1432"/>
      <c r="F238" s="1434"/>
      <c r="G238" s="900"/>
    </row>
    <row r="239" spans="1:7" ht="15" customHeight="1" x14ac:dyDescent="0.25">
      <c r="A239" s="136">
        <v>74</v>
      </c>
      <c r="B239" s="1431" t="s">
        <v>492</v>
      </c>
      <c r="C239" s="1432"/>
      <c r="D239" s="1433"/>
      <c r="E239" s="1432"/>
      <c r="F239" s="1434"/>
      <c r="G239" s="900"/>
    </row>
    <row r="240" spans="1:7" ht="36.75" customHeight="1" x14ac:dyDescent="0.25">
      <c r="A240" s="136">
        <v>75</v>
      </c>
      <c r="B240" s="1431" t="s">
        <v>555</v>
      </c>
      <c r="C240" s="1432"/>
      <c r="D240" s="1433"/>
      <c r="E240" s="1432"/>
      <c r="F240" s="1434"/>
      <c r="G240" s="900"/>
    </row>
    <row r="241" spans="1:7" ht="29.25" customHeight="1" x14ac:dyDescent="0.25">
      <c r="A241" s="136">
        <v>76</v>
      </c>
      <c r="B241" s="1431" t="s">
        <v>556</v>
      </c>
      <c r="C241" s="1432"/>
      <c r="D241" s="1433"/>
      <c r="E241" s="1432"/>
      <c r="F241" s="1434"/>
      <c r="G241" s="900"/>
    </row>
    <row r="242" spans="1:7" ht="26.25" customHeight="1" x14ac:dyDescent="0.25">
      <c r="A242" s="136">
        <v>77</v>
      </c>
      <c r="B242" s="1431" t="s">
        <v>557</v>
      </c>
      <c r="C242" s="1432"/>
      <c r="D242" s="1433"/>
      <c r="E242" s="1432"/>
      <c r="F242" s="1434"/>
      <c r="G242" s="900"/>
    </row>
    <row r="243" spans="1:7" ht="25.5" customHeight="1" x14ac:dyDescent="0.25">
      <c r="A243" s="136">
        <v>78</v>
      </c>
      <c r="B243" s="1431" t="s">
        <v>558</v>
      </c>
      <c r="C243" s="1432"/>
      <c r="D243" s="1433"/>
      <c r="E243" s="1432"/>
      <c r="F243" s="1434"/>
      <c r="G243" s="900"/>
    </row>
    <row r="244" spans="1:7" ht="30" customHeight="1" x14ac:dyDescent="0.25">
      <c r="A244" s="136">
        <v>79</v>
      </c>
      <c r="B244" s="1431" t="s">
        <v>559</v>
      </c>
      <c r="C244" s="1432"/>
      <c r="D244" s="1433"/>
      <c r="E244" s="1432"/>
      <c r="F244" s="1434"/>
      <c r="G244" s="900"/>
    </row>
    <row r="245" spans="1:7" ht="25.5" customHeight="1" x14ac:dyDescent="0.25">
      <c r="A245" s="136">
        <v>80</v>
      </c>
      <c r="B245" s="1431" t="s">
        <v>560</v>
      </c>
      <c r="C245" s="1432"/>
      <c r="D245" s="1433"/>
      <c r="E245" s="1432"/>
      <c r="F245" s="1434"/>
      <c r="G245" s="900"/>
    </row>
    <row r="246" spans="1:7" ht="30.75" customHeight="1" x14ac:dyDescent="0.25">
      <c r="A246" s="136">
        <v>81</v>
      </c>
      <c r="B246" s="1431" t="s">
        <v>561</v>
      </c>
      <c r="C246" s="1432"/>
      <c r="D246" s="1433"/>
      <c r="E246" s="1432"/>
      <c r="F246" s="1434"/>
      <c r="G246" s="900"/>
    </row>
    <row r="247" spans="1:7" ht="29.25" customHeight="1" x14ac:dyDescent="0.25">
      <c r="A247" s="136">
        <v>82</v>
      </c>
      <c r="B247" s="1431" t="s">
        <v>562</v>
      </c>
      <c r="C247" s="1432"/>
      <c r="D247" s="1433"/>
      <c r="E247" s="1432"/>
      <c r="F247" s="1434"/>
      <c r="G247" s="900"/>
    </row>
    <row r="248" spans="1:7" ht="31.5" customHeight="1" x14ac:dyDescent="0.25">
      <c r="A248" s="136">
        <v>83</v>
      </c>
      <c r="B248" s="1431" t="s">
        <v>563</v>
      </c>
      <c r="C248" s="1432"/>
      <c r="D248" s="1433"/>
      <c r="E248" s="1432"/>
      <c r="F248" s="1434"/>
      <c r="G248" s="900"/>
    </row>
    <row r="249" spans="1:7" ht="30.75" customHeight="1" x14ac:dyDescent="0.25">
      <c r="A249" s="136">
        <v>84</v>
      </c>
      <c r="B249" s="1431" t="s">
        <v>564</v>
      </c>
      <c r="C249" s="1432"/>
      <c r="D249" s="1433"/>
      <c r="E249" s="1432"/>
      <c r="F249" s="1434"/>
      <c r="G249" s="900"/>
    </row>
    <row r="250" spans="1:7" ht="27.75" customHeight="1" thickBot="1" x14ac:dyDescent="0.3">
      <c r="A250" s="137">
        <v>85</v>
      </c>
      <c r="B250" s="1435" t="s">
        <v>565</v>
      </c>
      <c r="C250" s="1436"/>
      <c r="D250" s="1436"/>
      <c r="E250" s="1436"/>
      <c r="F250" s="1437"/>
      <c r="G250" s="900"/>
    </row>
  </sheetData>
  <mergeCells count="251">
    <mergeCell ref="B191:F191"/>
    <mergeCell ref="B192:F192"/>
    <mergeCell ref="B193:F193"/>
    <mergeCell ref="B194:F194"/>
    <mergeCell ref="B195:F195"/>
    <mergeCell ref="B196:F196"/>
    <mergeCell ref="B197:F197"/>
    <mergeCell ref="A155:J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F188"/>
    <mergeCell ref="B189:F189"/>
    <mergeCell ref="B190:F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J136"/>
    <mergeCell ref="B163:F163"/>
    <mergeCell ref="B164:F164"/>
    <mergeCell ref="B165:F165"/>
    <mergeCell ref="B166:F166"/>
    <mergeCell ref="B40:C40"/>
    <mergeCell ref="B41:C41"/>
    <mergeCell ref="B32:C32"/>
    <mergeCell ref="A143:J143"/>
    <mergeCell ref="A82:J82"/>
    <mergeCell ref="A89:J89"/>
    <mergeCell ref="A113:J113"/>
    <mergeCell ref="A126:J126"/>
    <mergeCell ref="A131:J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J2"/>
    <mergeCell ref="B8:C8"/>
    <mergeCell ref="B9:C9"/>
    <mergeCell ref="B10:C10"/>
    <mergeCell ref="B11:C11"/>
    <mergeCell ref="B12:C12"/>
    <mergeCell ref="B13:C13"/>
    <mergeCell ref="A3:J3"/>
    <mergeCell ref="A6:C7"/>
    <mergeCell ref="A4:G4"/>
    <mergeCell ref="B23:C23"/>
    <mergeCell ref="B24:C24"/>
    <mergeCell ref="B25:C25"/>
    <mergeCell ref="B26:C26"/>
    <mergeCell ref="B27:C27"/>
    <mergeCell ref="B28:C28"/>
    <mergeCell ref="B29:C29"/>
    <mergeCell ref="I6:I7"/>
    <mergeCell ref="J6:J7"/>
    <mergeCell ref="A19:J19"/>
    <mergeCell ref="B14:C14"/>
    <mergeCell ref="B15:C15"/>
    <mergeCell ref="B16:C16"/>
    <mergeCell ref="B17:C17"/>
    <mergeCell ref="B18:C18"/>
    <mergeCell ref="B20:C20"/>
    <mergeCell ref="B21:C21"/>
    <mergeCell ref="B22:C22"/>
    <mergeCell ref="B59:C59"/>
    <mergeCell ref="B60:C60"/>
    <mergeCell ref="B66:C66"/>
    <mergeCell ref="B68:C68"/>
    <mergeCell ref="A56:J56"/>
    <mergeCell ref="A65:J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F167"/>
    <mergeCell ref="A144:F144"/>
    <mergeCell ref="A157:F157"/>
    <mergeCell ref="B159:F159"/>
    <mergeCell ref="B160:F160"/>
    <mergeCell ref="B162:F162"/>
    <mergeCell ref="B161:F161"/>
    <mergeCell ref="A150:F150"/>
    <mergeCell ref="A151:F151"/>
    <mergeCell ref="A154:F154"/>
    <mergeCell ref="A153:F153"/>
    <mergeCell ref="A152:F152"/>
    <mergeCell ref="A145:F145"/>
    <mergeCell ref="A146:F146"/>
    <mergeCell ref="A147:F147"/>
    <mergeCell ref="A148:F148"/>
    <mergeCell ref="A149:F149"/>
    <mergeCell ref="B173:F173"/>
    <mergeCell ref="B174:F174"/>
    <mergeCell ref="B175:F175"/>
    <mergeCell ref="B176:F176"/>
    <mergeCell ref="B177:F177"/>
    <mergeCell ref="B168:F168"/>
    <mergeCell ref="B169:F169"/>
    <mergeCell ref="B170:F170"/>
    <mergeCell ref="B171:F171"/>
    <mergeCell ref="B172:F172"/>
    <mergeCell ref="B183:F183"/>
    <mergeCell ref="B184:F184"/>
    <mergeCell ref="B185:F185"/>
    <mergeCell ref="B186:F186"/>
    <mergeCell ref="B187:F187"/>
    <mergeCell ref="B178:F178"/>
    <mergeCell ref="B179:F179"/>
    <mergeCell ref="B180:F180"/>
    <mergeCell ref="B181:F181"/>
    <mergeCell ref="B182:F182"/>
    <mergeCell ref="B202:F202"/>
    <mergeCell ref="B203:F203"/>
    <mergeCell ref="B204:F204"/>
    <mergeCell ref="B205:F205"/>
    <mergeCell ref="B206:F206"/>
    <mergeCell ref="B198:F198"/>
    <mergeCell ref="B199:F199"/>
    <mergeCell ref="B200:F200"/>
    <mergeCell ref="B201:F201"/>
    <mergeCell ref="B212:F212"/>
    <mergeCell ref="B213:F213"/>
    <mergeCell ref="B214:F214"/>
    <mergeCell ref="B215:F215"/>
    <mergeCell ref="B216:F216"/>
    <mergeCell ref="B207:F207"/>
    <mergeCell ref="B208:F208"/>
    <mergeCell ref="B209:F209"/>
    <mergeCell ref="B210:F210"/>
    <mergeCell ref="B211:F211"/>
    <mergeCell ref="B230:F230"/>
    <mergeCell ref="B231:F231"/>
    <mergeCell ref="B222:F222"/>
    <mergeCell ref="B223:F223"/>
    <mergeCell ref="B224:F224"/>
    <mergeCell ref="B225:F225"/>
    <mergeCell ref="B226:F226"/>
    <mergeCell ref="B217:F217"/>
    <mergeCell ref="B218:F218"/>
    <mergeCell ref="B219:F219"/>
    <mergeCell ref="B220:F220"/>
    <mergeCell ref="B221:F221"/>
    <mergeCell ref="B247:F247"/>
    <mergeCell ref="B248:F248"/>
    <mergeCell ref="B249:F249"/>
    <mergeCell ref="B250:F250"/>
    <mergeCell ref="A156:F156"/>
    <mergeCell ref="B158:F158"/>
    <mergeCell ref="B242:F242"/>
    <mergeCell ref="B243:F243"/>
    <mergeCell ref="B244:F244"/>
    <mergeCell ref="B245:F245"/>
    <mergeCell ref="B246:F246"/>
    <mergeCell ref="B237:F237"/>
    <mergeCell ref="B238:F238"/>
    <mergeCell ref="B239:F239"/>
    <mergeCell ref="B240:F240"/>
    <mergeCell ref="B241:F241"/>
    <mergeCell ref="B232:F232"/>
    <mergeCell ref="B233:F233"/>
    <mergeCell ref="B234:F234"/>
    <mergeCell ref="B235:F235"/>
    <mergeCell ref="B236:F236"/>
    <mergeCell ref="B227:F227"/>
    <mergeCell ref="B228:F228"/>
    <mergeCell ref="B229:F229"/>
  </mergeCells>
  <hyperlinks>
    <hyperlink ref="C1:J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33CCCC"/>
  </sheetPr>
  <dimension ref="A1:I126"/>
  <sheetViews>
    <sheetView showGridLines="0" zoomScale="85" zoomScaleNormal="85" zoomScaleSheetLayoutView="100" workbookViewId="0">
      <selection activeCell="F15" sqref="F15"/>
    </sheetView>
  </sheetViews>
  <sheetFormatPr defaultRowHeight="15" x14ac:dyDescent="0.25"/>
  <cols>
    <col min="1" max="1" width="22.5703125" customWidth="1"/>
    <col min="2" max="2" width="53" customWidth="1"/>
    <col min="3" max="3" width="14" customWidth="1"/>
    <col min="4" max="6" width="13.7109375" customWidth="1"/>
    <col min="7" max="7" width="13.7109375" hidden="1" customWidth="1"/>
    <col min="8" max="8" width="11.42578125" customWidth="1"/>
  </cols>
  <sheetData>
    <row r="1" spans="1:9" x14ac:dyDescent="0.25">
      <c r="A1" s="1221" t="s">
        <v>853</v>
      </c>
      <c r="B1" s="1222"/>
      <c r="C1" s="1222"/>
      <c r="D1" s="1222"/>
      <c r="E1" s="1222"/>
      <c r="F1" s="1222"/>
      <c r="G1" s="1222"/>
      <c r="H1" s="552"/>
      <c r="I1" s="155"/>
    </row>
    <row r="2" spans="1:9" x14ac:dyDescent="0.25">
      <c r="A2" s="1223" t="s">
        <v>16</v>
      </c>
      <c r="B2" s="1224"/>
      <c r="C2" s="1224"/>
      <c r="D2" s="1224"/>
      <c r="E2" s="1224"/>
      <c r="F2" s="1224"/>
      <c r="G2" s="1224"/>
      <c r="H2" s="553"/>
      <c r="I2" s="155"/>
    </row>
    <row r="3" spans="1:9" ht="15.75" thickBot="1" x14ac:dyDescent="0.3">
      <c r="A3" s="1507" t="s">
        <v>910</v>
      </c>
      <c r="B3" s="1508"/>
      <c r="C3" s="1508"/>
      <c r="D3" s="1508"/>
      <c r="E3" s="1508"/>
      <c r="F3" s="1508"/>
      <c r="G3" s="1508"/>
      <c r="H3" s="1509"/>
    </row>
    <row r="4" spans="1:9" x14ac:dyDescent="0.25">
      <c r="A4" s="1228" t="s">
        <v>1129</v>
      </c>
      <c r="B4" s="1229"/>
      <c r="C4" s="1229"/>
      <c r="D4" s="1229"/>
      <c r="E4" s="1229"/>
      <c r="F4" s="1229"/>
      <c r="G4" s="1229"/>
      <c r="H4" s="1234" t="s">
        <v>1209</v>
      </c>
    </row>
    <row r="5" spans="1:9" ht="26.25" customHeight="1" thickBot="1" x14ac:dyDescent="0.3">
      <c r="A5" s="1231"/>
      <c r="B5" s="1232"/>
      <c r="C5" s="1232"/>
      <c r="D5" s="1232"/>
      <c r="E5" s="1232"/>
      <c r="F5" s="1232"/>
      <c r="G5" s="1232"/>
      <c r="H5" s="1278"/>
    </row>
    <row r="6" spans="1:9" ht="18" customHeight="1" thickBot="1" x14ac:dyDescent="0.3">
      <c r="A6" s="438" t="s">
        <v>1019</v>
      </c>
      <c r="B6" s="632">
        <v>43008</v>
      </c>
      <c r="C6" s="1186"/>
      <c r="D6" s="307"/>
      <c r="E6" s="307"/>
      <c r="F6" s="431"/>
      <c r="G6" s="431"/>
      <c r="H6" s="433"/>
    </row>
    <row r="7" spans="1:9" ht="36.75" customHeight="1" x14ac:dyDescent="0.25">
      <c r="A7" s="1498" t="s">
        <v>2050</v>
      </c>
      <c r="B7" s="1499"/>
      <c r="C7" s="309" t="s">
        <v>848</v>
      </c>
      <c r="D7" s="309" t="s">
        <v>849</v>
      </c>
      <c r="E7" s="309" t="s">
        <v>850</v>
      </c>
      <c r="F7" s="528" t="s">
        <v>851</v>
      </c>
      <c r="H7" s="1236"/>
      <c r="I7" s="96"/>
    </row>
    <row r="8" spans="1:9" ht="26.25" thickBot="1" x14ac:dyDescent="0.3">
      <c r="A8" s="1500"/>
      <c r="B8" s="1501"/>
      <c r="C8" s="1188" t="s">
        <v>2289</v>
      </c>
      <c r="D8" s="1188" t="s">
        <v>2288</v>
      </c>
      <c r="E8" s="1188" t="s">
        <v>2285</v>
      </c>
      <c r="F8" s="1188" t="s">
        <v>2286</v>
      </c>
      <c r="G8" s="1184" t="s">
        <v>2287</v>
      </c>
      <c r="H8" s="1238"/>
      <c r="I8" s="96"/>
    </row>
    <row r="9" spans="1:9" ht="28.5" customHeight="1" x14ac:dyDescent="0.25">
      <c r="A9" s="1515" t="s">
        <v>1202</v>
      </c>
      <c r="B9" s="308" t="s">
        <v>49</v>
      </c>
      <c r="C9" s="1187">
        <v>1389445943.2136917</v>
      </c>
      <c r="D9" s="634">
        <v>1415987667.4292936</v>
      </c>
      <c r="E9" s="634">
        <v>361045544.31984419</v>
      </c>
      <c r="F9" s="634">
        <v>375811883.0763402</v>
      </c>
      <c r="G9" s="634">
        <v>397820239.34210038</v>
      </c>
      <c r="H9" s="1237" t="s">
        <v>1106</v>
      </c>
      <c r="I9" s="96"/>
    </row>
    <row r="10" spans="1:9" ht="26.25" customHeight="1" x14ac:dyDescent="0.25">
      <c r="A10" s="1503"/>
      <c r="B10" s="114" t="s">
        <v>50</v>
      </c>
      <c r="C10" s="1187">
        <v>572470.34152000002</v>
      </c>
      <c r="D10" s="634">
        <v>541652.37416000001</v>
      </c>
      <c r="E10" s="634">
        <v>542230.72479999997</v>
      </c>
      <c r="F10" s="634">
        <v>587144.56576000003</v>
      </c>
      <c r="G10" s="634">
        <v>618875.83799999999</v>
      </c>
      <c r="H10" s="1237"/>
      <c r="I10" s="96"/>
    </row>
    <row r="11" spans="1:9" ht="18" customHeight="1" x14ac:dyDescent="0.25">
      <c r="A11" s="1503"/>
      <c r="B11" s="114" t="s">
        <v>51</v>
      </c>
      <c r="C11" s="1187">
        <v>0</v>
      </c>
      <c r="D11" s="634">
        <v>0</v>
      </c>
      <c r="E11" s="634">
        <v>0</v>
      </c>
      <c r="F11" s="634">
        <v>0</v>
      </c>
      <c r="G11" s="634">
        <v>0</v>
      </c>
      <c r="H11" s="1237"/>
      <c r="I11" s="96"/>
    </row>
    <row r="12" spans="1:9" ht="18" customHeight="1" x14ac:dyDescent="0.25">
      <c r="A12" s="1503"/>
      <c r="B12" s="114" t="s">
        <v>52</v>
      </c>
      <c r="C12" s="1187">
        <v>0</v>
      </c>
      <c r="D12" s="634">
        <v>0</v>
      </c>
      <c r="E12" s="634">
        <v>0</v>
      </c>
      <c r="F12" s="634">
        <v>0</v>
      </c>
      <c r="G12" s="634">
        <v>0</v>
      </c>
      <c r="H12" s="1237"/>
      <c r="I12" s="96"/>
    </row>
    <row r="13" spans="1:9" ht="18" customHeight="1" x14ac:dyDescent="0.25">
      <c r="A13" s="1503"/>
      <c r="B13" s="114" t="s">
        <v>53</v>
      </c>
      <c r="C13" s="1187">
        <v>0</v>
      </c>
      <c r="D13" s="634">
        <v>0</v>
      </c>
      <c r="E13" s="634">
        <v>0</v>
      </c>
      <c r="F13" s="634">
        <v>0</v>
      </c>
      <c r="G13" s="634">
        <v>0</v>
      </c>
      <c r="H13" s="1237"/>
      <c r="I13" s="96"/>
    </row>
    <row r="14" spans="1:9" ht="18" customHeight="1" x14ac:dyDescent="0.25">
      <c r="A14" s="1503"/>
      <c r="B14" s="114" t="s">
        <v>54</v>
      </c>
      <c r="C14" s="1187">
        <v>1311704259.3481171</v>
      </c>
      <c r="D14" s="634">
        <v>1082518175.4532964</v>
      </c>
      <c r="E14" s="634">
        <v>792094641.80194128</v>
      </c>
      <c r="F14" s="634">
        <v>901001173.35727561</v>
      </c>
      <c r="G14" s="634">
        <v>444762003.07091904</v>
      </c>
      <c r="H14" s="1237"/>
      <c r="I14" s="96"/>
    </row>
    <row r="15" spans="1:9" ht="18" customHeight="1" x14ac:dyDescent="0.25">
      <c r="A15" s="1503"/>
      <c r="B15" s="114" t="s">
        <v>55</v>
      </c>
      <c r="C15" s="1187">
        <v>5452539214.8961182</v>
      </c>
      <c r="D15" s="634">
        <v>4819523648.0498114</v>
      </c>
      <c r="E15" s="634">
        <v>5263985304.2210379</v>
      </c>
      <c r="F15" s="634">
        <v>5162306949.9734201</v>
      </c>
      <c r="G15" s="634">
        <v>4408433127.3317089</v>
      </c>
      <c r="H15" s="1237"/>
      <c r="I15" s="96"/>
    </row>
    <row r="16" spans="1:9" ht="18" customHeight="1" x14ac:dyDescent="0.25">
      <c r="A16" s="1503"/>
      <c r="B16" s="114" t="s">
        <v>56</v>
      </c>
      <c r="C16" s="1187">
        <v>21262420764.74992</v>
      </c>
      <c r="D16" s="634">
        <v>19518283126.094955</v>
      </c>
      <c r="E16" s="634">
        <v>18277897004.768005</v>
      </c>
      <c r="F16" s="634">
        <v>16004582317.703955</v>
      </c>
      <c r="G16" s="634">
        <v>13083573383.73889</v>
      </c>
      <c r="H16" s="1237"/>
      <c r="I16" s="96"/>
    </row>
    <row r="17" spans="1:9" ht="18" customHeight="1" x14ac:dyDescent="0.25">
      <c r="A17" s="1503"/>
      <c r="B17" s="114" t="s">
        <v>57</v>
      </c>
      <c r="C17" s="1187">
        <v>40992905.777003206</v>
      </c>
      <c r="D17" s="634">
        <v>30720418.607686795</v>
      </c>
      <c r="E17" s="634">
        <v>21403385.0081231</v>
      </c>
      <c r="F17" s="634">
        <v>20427921.875803057</v>
      </c>
      <c r="G17" s="634">
        <v>21547449.228197146</v>
      </c>
      <c r="H17" s="1237"/>
      <c r="I17" s="96"/>
    </row>
    <row r="18" spans="1:9" ht="18" customHeight="1" x14ac:dyDescent="0.25">
      <c r="A18" s="1503"/>
      <c r="B18" s="114" t="s">
        <v>58</v>
      </c>
      <c r="C18" s="1187">
        <v>895411846.42019868</v>
      </c>
      <c r="D18" s="634">
        <v>917718934.67266178</v>
      </c>
      <c r="E18" s="634">
        <v>466935522.17737871</v>
      </c>
      <c r="F18" s="634">
        <v>730087410.0699861</v>
      </c>
      <c r="G18" s="634">
        <v>623732114.47878039</v>
      </c>
      <c r="H18" s="1237"/>
      <c r="I18" s="96"/>
    </row>
    <row r="19" spans="1:9" ht="18" customHeight="1" x14ac:dyDescent="0.25">
      <c r="A19" s="1503"/>
      <c r="B19" s="114" t="s">
        <v>59</v>
      </c>
      <c r="C19" s="1187">
        <v>676435952.36872005</v>
      </c>
      <c r="D19" s="634">
        <v>682819945.76935995</v>
      </c>
      <c r="E19" s="634">
        <v>444112516.06748384</v>
      </c>
      <c r="F19" s="634">
        <v>405399821.27479994</v>
      </c>
      <c r="G19" s="634">
        <v>167581438.17368001</v>
      </c>
      <c r="H19" s="1237"/>
      <c r="I19" s="96"/>
    </row>
    <row r="20" spans="1:9" ht="18" customHeight="1" x14ac:dyDescent="0.25">
      <c r="A20" s="1503"/>
      <c r="B20" s="114" t="s">
        <v>61</v>
      </c>
      <c r="C20" s="1187">
        <v>0</v>
      </c>
      <c r="D20" s="634">
        <v>0</v>
      </c>
      <c r="E20" s="634">
        <v>0</v>
      </c>
      <c r="F20" s="634">
        <v>0</v>
      </c>
      <c r="G20" s="634">
        <v>0</v>
      </c>
      <c r="H20" s="1237"/>
      <c r="I20" s="96"/>
    </row>
    <row r="21" spans="1:9" ht="18" customHeight="1" x14ac:dyDescent="0.25">
      <c r="A21" s="1503"/>
      <c r="B21" s="114" t="s">
        <v>60</v>
      </c>
      <c r="C21" s="1187">
        <v>0</v>
      </c>
      <c r="D21" s="634">
        <v>0</v>
      </c>
      <c r="E21" s="634">
        <v>0</v>
      </c>
      <c r="F21" s="634">
        <v>0</v>
      </c>
      <c r="G21" s="634">
        <v>0</v>
      </c>
      <c r="H21" s="1237"/>
      <c r="I21" s="96"/>
    </row>
    <row r="22" spans="1:9" ht="26.25" customHeight="1" x14ac:dyDescent="0.25">
      <c r="A22" s="1503"/>
      <c r="B22" s="114" t="s">
        <v>63</v>
      </c>
      <c r="C22" s="1187">
        <v>0</v>
      </c>
      <c r="D22" s="634">
        <v>0</v>
      </c>
      <c r="E22" s="634">
        <v>0</v>
      </c>
      <c r="F22" s="634">
        <v>0</v>
      </c>
      <c r="G22" s="634">
        <v>562080529.23674464</v>
      </c>
      <c r="H22" s="1237"/>
      <c r="I22" s="96"/>
    </row>
    <row r="23" spans="1:9" ht="27.75" customHeight="1" x14ac:dyDescent="0.25">
      <c r="A23" s="1503"/>
      <c r="B23" s="114" t="s">
        <v>62</v>
      </c>
      <c r="C23" s="1187">
        <v>35204.800000000003</v>
      </c>
      <c r="D23" s="634">
        <v>67080.249680000008</v>
      </c>
      <c r="E23" s="634">
        <v>0</v>
      </c>
      <c r="F23" s="634">
        <v>0</v>
      </c>
      <c r="G23" s="634">
        <v>0</v>
      </c>
      <c r="H23" s="1237"/>
      <c r="I23" s="96"/>
    </row>
    <row r="24" spans="1:9" ht="16.5" customHeight="1" x14ac:dyDescent="0.25">
      <c r="A24" s="1503"/>
      <c r="B24" s="114" t="s">
        <v>64</v>
      </c>
      <c r="C24" s="1187">
        <v>238426558.95965928</v>
      </c>
      <c r="D24" s="634">
        <v>211137351.77452981</v>
      </c>
      <c r="E24" s="634">
        <v>289433890.47645301</v>
      </c>
      <c r="F24" s="634">
        <v>279054765.42040384</v>
      </c>
      <c r="G24" s="634">
        <v>186422963.93833935</v>
      </c>
      <c r="H24" s="1237"/>
      <c r="I24" s="96"/>
    </row>
    <row r="25" spans="1:9" ht="16.5" customHeight="1" thickBot="1" x14ac:dyDescent="0.3">
      <c r="A25" s="1504"/>
      <c r="B25" s="115" t="s">
        <v>65</v>
      </c>
      <c r="C25" s="1187">
        <v>487801011.1254431</v>
      </c>
      <c r="D25" s="634">
        <v>469115684.15614915</v>
      </c>
      <c r="E25" s="634">
        <v>1622818173.2760906</v>
      </c>
      <c r="F25" s="634">
        <v>1389420420.5960462</v>
      </c>
      <c r="G25" s="634">
        <v>975538740.85145676</v>
      </c>
      <c r="H25" s="1237"/>
      <c r="I25" s="96"/>
    </row>
    <row r="26" spans="1:9" ht="16.5" customHeight="1" x14ac:dyDescent="0.25">
      <c r="A26" s="1502" t="s">
        <v>196</v>
      </c>
      <c r="B26" s="113" t="s">
        <v>197</v>
      </c>
      <c r="C26" s="635">
        <v>819539510.83440006</v>
      </c>
      <c r="D26" s="635">
        <v>145839290.19440001</v>
      </c>
      <c r="E26" s="635">
        <v>205122256.64408001</v>
      </c>
      <c r="F26" s="635">
        <v>317718129.51216</v>
      </c>
      <c r="G26" s="635">
        <v>296326407.34583998</v>
      </c>
      <c r="H26" s="1236" t="s">
        <v>1107</v>
      </c>
      <c r="I26" s="96"/>
    </row>
    <row r="27" spans="1:9" ht="25.5" x14ac:dyDescent="0.25">
      <c r="A27" s="1503"/>
      <c r="B27" s="114" t="s">
        <v>40</v>
      </c>
      <c r="C27" s="636"/>
      <c r="D27" s="636"/>
      <c r="E27" s="636"/>
      <c r="F27" s="636"/>
      <c r="G27" s="636"/>
      <c r="H27" s="1237"/>
      <c r="I27" s="96"/>
    </row>
    <row r="28" spans="1:9" x14ac:dyDescent="0.25">
      <c r="A28" s="1503"/>
      <c r="B28" s="114" t="s">
        <v>198</v>
      </c>
      <c r="C28" s="636">
        <v>3230220705.5056958</v>
      </c>
      <c r="D28" s="636">
        <v>2869062821.6460533</v>
      </c>
      <c r="E28" s="636">
        <v>6607064180.8210135</v>
      </c>
      <c r="F28" s="636">
        <v>5806269437.5534801</v>
      </c>
      <c r="G28" s="636">
        <v>5062514229.2422628</v>
      </c>
      <c r="H28" s="1237"/>
      <c r="I28" s="96"/>
    </row>
    <row r="29" spans="1:9" x14ac:dyDescent="0.25">
      <c r="A29" s="1503"/>
      <c r="B29" s="114" t="s">
        <v>38</v>
      </c>
      <c r="C29" s="636"/>
      <c r="D29" s="636"/>
      <c r="E29" s="636"/>
      <c r="F29" s="636"/>
      <c r="G29" s="636"/>
      <c r="H29" s="1237"/>
      <c r="I29" s="96"/>
    </row>
    <row r="30" spans="1:9" ht="15.75" thickBot="1" x14ac:dyDescent="0.3">
      <c r="A30" s="1504"/>
      <c r="B30" s="115" t="s">
        <v>37</v>
      </c>
      <c r="C30" s="637">
        <v>0</v>
      </c>
      <c r="D30" s="637">
        <v>0</v>
      </c>
      <c r="E30" s="637">
        <v>0</v>
      </c>
      <c r="F30" s="637">
        <v>0</v>
      </c>
      <c r="G30" s="637">
        <v>0</v>
      </c>
      <c r="H30" s="1237"/>
      <c r="I30" s="96"/>
    </row>
    <row r="31" spans="1:9" ht="25.5" x14ac:dyDescent="0.25">
      <c r="A31" s="1502" t="s">
        <v>1201</v>
      </c>
      <c r="B31" s="563" t="s">
        <v>887</v>
      </c>
      <c r="C31" s="635">
        <v>6986707088.4490137</v>
      </c>
      <c r="D31" s="635">
        <v>6986707088.4490137</v>
      </c>
      <c r="E31" s="635">
        <v>6986707088.4490137</v>
      </c>
      <c r="F31" s="635">
        <v>7491807183.3606043</v>
      </c>
      <c r="G31" s="635">
        <v>7491807183.3606043</v>
      </c>
      <c r="H31" s="1247" t="s">
        <v>1108</v>
      </c>
      <c r="I31" s="96"/>
    </row>
    <row r="32" spans="1:9" ht="25.5" x14ac:dyDescent="0.25">
      <c r="A32" s="1503"/>
      <c r="B32" s="564" t="s">
        <v>888</v>
      </c>
      <c r="C32" s="638">
        <v>0</v>
      </c>
      <c r="D32" s="638">
        <v>0</v>
      </c>
      <c r="E32" s="638">
        <v>0</v>
      </c>
      <c r="F32" s="638">
        <v>0</v>
      </c>
      <c r="G32" s="638">
        <v>0</v>
      </c>
      <c r="H32" s="1506"/>
      <c r="I32" s="96"/>
    </row>
    <row r="33" spans="1:9" ht="26.25" thickBot="1" x14ac:dyDescent="0.3">
      <c r="A33" s="1505"/>
      <c r="B33" s="565" t="s">
        <v>889</v>
      </c>
      <c r="C33" s="639">
        <v>0</v>
      </c>
      <c r="D33" s="639">
        <v>0</v>
      </c>
      <c r="E33" s="639">
        <v>0</v>
      </c>
      <c r="F33" s="639">
        <v>0</v>
      </c>
      <c r="G33" s="639">
        <v>0</v>
      </c>
      <c r="H33" s="1248"/>
      <c r="I33" s="96"/>
    </row>
    <row r="34" spans="1:9" ht="26.25" customHeight="1" x14ac:dyDescent="0.25">
      <c r="A34" s="1512" t="s">
        <v>1118</v>
      </c>
      <c r="B34" s="119" t="s">
        <v>49</v>
      </c>
      <c r="C34" s="119"/>
      <c r="D34" s="119"/>
      <c r="E34" s="119"/>
      <c r="F34" s="119"/>
      <c r="G34" s="508"/>
      <c r="H34" s="1236" t="s">
        <v>1109</v>
      </c>
      <c r="I34" s="96"/>
    </row>
    <row r="35" spans="1:9" x14ac:dyDescent="0.25">
      <c r="A35" s="1513"/>
      <c r="B35" s="117" t="s">
        <v>54</v>
      </c>
      <c r="C35" s="117"/>
      <c r="D35" s="117"/>
      <c r="E35" s="117"/>
      <c r="F35" s="117"/>
      <c r="G35" s="511"/>
      <c r="H35" s="1237"/>
      <c r="I35" s="96"/>
    </row>
    <row r="36" spans="1:9" x14ac:dyDescent="0.25">
      <c r="A36" s="1513"/>
      <c r="B36" s="117" t="s">
        <v>55</v>
      </c>
      <c r="C36" s="117"/>
      <c r="D36" s="117"/>
      <c r="E36" s="117"/>
      <c r="F36" s="117"/>
      <c r="G36" s="511"/>
      <c r="H36" s="1237"/>
      <c r="I36" s="96"/>
    </row>
    <row r="37" spans="1:9" x14ac:dyDescent="0.25">
      <c r="A37" s="1513"/>
      <c r="B37" s="117" t="s">
        <v>56</v>
      </c>
      <c r="C37" s="117"/>
      <c r="D37" s="117"/>
      <c r="E37" s="117"/>
      <c r="F37" s="117"/>
      <c r="G37" s="511"/>
      <c r="H37" s="1237"/>
      <c r="I37" s="96"/>
    </row>
    <row r="38" spans="1:9" x14ac:dyDescent="0.25">
      <c r="A38" s="1513"/>
      <c r="B38" s="117" t="s">
        <v>64</v>
      </c>
      <c r="C38" s="117"/>
      <c r="D38" s="117"/>
      <c r="E38" s="117"/>
      <c r="F38" s="117"/>
      <c r="G38" s="511"/>
      <c r="H38" s="1237"/>
      <c r="I38" s="96"/>
    </row>
    <row r="39" spans="1:9" x14ac:dyDescent="0.25">
      <c r="A39" s="1513"/>
      <c r="B39" s="117" t="s">
        <v>60</v>
      </c>
      <c r="C39" s="117"/>
      <c r="D39" s="117"/>
      <c r="E39" s="117"/>
      <c r="F39" s="117"/>
      <c r="G39" s="511"/>
      <c r="H39" s="1237"/>
      <c r="I39" s="96"/>
    </row>
    <row r="40" spans="1:9" ht="97.5" customHeight="1" thickBot="1" x14ac:dyDescent="0.3">
      <c r="A40" s="1514"/>
      <c r="B40" s="122" t="s">
        <v>731</v>
      </c>
      <c r="C40" s="122"/>
      <c r="D40" s="122"/>
      <c r="E40" s="122"/>
      <c r="F40" s="122"/>
      <c r="G40" s="512"/>
      <c r="H40" s="1237"/>
      <c r="I40" s="96"/>
    </row>
    <row r="41" spans="1:9" x14ac:dyDescent="0.25">
      <c r="A41" s="1510" t="s">
        <v>1117</v>
      </c>
      <c r="B41" s="163" t="s">
        <v>1203</v>
      </c>
      <c r="C41" s="163"/>
      <c r="D41" s="163"/>
      <c r="E41" s="163"/>
      <c r="F41" s="505"/>
      <c r="G41" s="506"/>
      <c r="H41" s="1237"/>
      <c r="I41" s="96"/>
    </row>
    <row r="42" spans="1:9" ht="25.5" x14ac:dyDescent="0.25">
      <c r="A42" s="1510"/>
      <c r="B42" s="163" t="s">
        <v>1204</v>
      </c>
      <c r="C42" s="163"/>
      <c r="D42" s="163"/>
      <c r="E42" s="163"/>
      <c r="F42" s="163"/>
      <c r="G42" s="507"/>
      <c r="H42" s="1237"/>
      <c r="I42" s="96"/>
    </row>
    <row r="43" spans="1:9" ht="25.5" x14ac:dyDescent="0.25">
      <c r="A43" s="1510"/>
      <c r="B43" s="163" t="s">
        <v>1205</v>
      </c>
      <c r="C43" s="163"/>
      <c r="D43" s="163"/>
      <c r="E43" s="163"/>
      <c r="F43" s="163"/>
      <c r="G43" s="507"/>
      <c r="H43" s="1237"/>
      <c r="I43" s="96"/>
    </row>
    <row r="44" spans="1:9" ht="25.5" x14ac:dyDescent="0.25">
      <c r="A44" s="1510"/>
      <c r="B44" s="163" t="s">
        <v>1206</v>
      </c>
      <c r="C44" s="163"/>
      <c r="D44" s="163"/>
      <c r="E44" s="163"/>
      <c r="F44" s="163"/>
      <c r="G44" s="507"/>
      <c r="H44" s="1237"/>
      <c r="I44" s="96"/>
    </row>
    <row r="45" spans="1:9" ht="26.25" thickBot="1" x14ac:dyDescent="0.3">
      <c r="A45" s="1511"/>
      <c r="B45" s="164" t="s">
        <v>1207</v>
      </c>
      <c r="C45" s="164"/>
      <c r="D45" s="164"/>
      <c r="E45" s="164"/>
      <c r="F45" s="164"/>
      <c r="G45" s="562"/>
      <c r="H45" s="1238"/>
      <c r="I45" s="96"/>
    </row>
    <row r="46" spans="1:9" x14ac:dyDescent="0.25">
      <c r="I46" s="96"/>
    </row>
    <row r="47" spans="1:9" x14ac:dyDescent="0.25">
      <c r="I47" s="96"/>
    </row>
    <row r="48" spans="1:9" x14ac:dyDescent="0.25">
      <c r="I48" s="96"/>
    </row>
    <row r="49" spans="9:9" x14ac:dyDescent="0.25">
      <c r="I49" s="96"/>
    </row>
    <row r="50" spans="9:9" x14ac:dyDescent="0.25">
      <c r="I50" s="96"/>
    </row>
    <row r="51" spans="9:9" x14ac:dyDescent="0.25">
      <c r="I51" s="96"/>
    </row>
    <row r="52" spans="9:9" x14ac:dyDescent="0.25">
      <c r="I52" s="96"/>
    </row>
    <row r="53" spans="9:9" x14ac:dyDescent="0.25">
      <c r="I53" s="96"/>
    </row>
    <row r="54" spans="9:9" x14ac:dyDescent="0.25">
      <c r="I54" s="96"/>
    </row>
    <row r="55" spans="9:9" x14ac:dyDescent="0.25">
      <c r="I55" s="96"/>
    </row>
    <row r="56" spans="9:9" ht="15" customHeight="1" x14ac:dyDescent="0.25">
      <c r="I56" s="96"/>
    </row>
    <row r="57" spans="9:9" x14ac:dyDescent="0.25">
      <c r="I57" s="96"/>
    </row>
    <row r="58" spans="9:9" x14ac:dyDescent="0.25">
      <c r="I58" s="96"/>
    </row>
    <row r="59" spans="9:9" x14ac:dyDescent="0.25">
      <c r="I59" s="96"/>
    </row>
    <row r="60" spans="9:9" x14ac:dyDescent="0.25">
      <c r="I60" s="96"/>
    </row>
    <row r="61" spans="9:9" x14ac:dyDescent="0.25">
      <c r="I61" s="96"/>
    </row>
    <row r="62" spans="9:9" x14ac:dyDescent="0.25">
      <c r="I62" s="96"/>
    </row>
    <row r="63" spans="9:9" x14ac:dyDescent="0.25">
      <c r="I63" s="96"/>
    </row>
    <row r="64" spans="9:9" ht="30" customHeight="1" x14ac:dyDescent="0.25">
      <c r="I64" s="96"/>
    </row>
    <row r="65" spans="9:9" ht="15" customHeight="1" x14ac:dyDescent="0.25">
      <c r="I65" s="96"/>
    </row>
    <row r="66" spans="9:9" ht="15" customHeight="1" x14ac:dyDescent="0.25">
      <c r="I66" s="96"/>
    </row>
    <row r="67" spans="9:9" ht="15" customHeight="1" x14ac:dyDescent="0.25">
      <c r="I67" s="96"/>
    </row>
    <row r="68" spans="9:9" ht="15" customHeight="1" x14ac:dyDescent="0.25">
      <c r="I68" s="96"/>
    </row>
    <row r="69" spans="9:9" ht="15" customHeight="1" x14ac:dyDescent="0.25">
      <c r="I69" s="96"/>
    </row>
    <row r="70" spans="9:9" ht="15" customHeight="1" x14ac:dyDescent="0.25">
      <c r="I70" s="96"/>
    </row>
    <row r="71" spans="9:9" ht="15" customHeight="1" x14ac:dyDescent="0.25">
      <c r="I71" s="96"/>
    </row>
    <row r="72" spans="9:9" ht="15" customHeight="1" x14ac:dyDescent="0.25">
      <c r="I72" s="96"/>
    </row>
    <row r="73" spans="9:9" ht="15" customHeight="1" x14ac:dyDescent="0.25">
      <c r="I73" s="96"/>
    </row>
    <row r="74" spans="9:9" ht="15" customHeight="1" x14ac:dyDescent="0.25">
      <c r="I74" s="96"/>
    </row>
    <row r="75" spans="9:9" ht="15" customHeight="1" x14ac:dyDescent="0.25">
      <c r="I75" s="96"/>
    </row>
    <row r="76" spans="9:9" ht="15" customHeight="1" x14ac:dyDescent="0.25">
      <c r="I76" s="96"/>
    </row>
    <row r="77" spans="9:9" x14ac:dyDescent="0.25">
      <c r="I77" s="96"/>
    </row>
    <row r="78" spans="9:9" x14ac:dyDescent="0.25">
      <c r="I78" s="96"/>
    </row>
    <row r="79" spans="9:9" x14ac:dyDescent="0.25">
      <c r="I79" s="96"/>
    </row>
    <row r="80" spans="9:9" x14ac:dyDescent="0.25">
      <c r="I80" s="96"/>
    </row>
    <row r="81" spans="1:9" x14ac:dyDescent="0.25">
      <c r="I81" s="96"/>
    </row>
    <row r="82" spans="1:9" x14ac:dyDescent="0.25">
      <c r="I82" s="96"/>
    </row>
    <row r="83" spans="1:9" x14ac:dyDescent="0.25">
      <c r="I83" s="96"/>
    </row>
    <row r="84" spans="1:9" x14ac:dyDescent="0.25">
      <c r="I84" s="96"/>
    </row>
    <row r="85" spans="1:9" x14ac:dyDescent="0.25">
      <c r="I85" s="96"/>
    </row>
    <row r="86" spans="1:9" x14ac:dyDescent="0.25">
      <c r="I86" s="96"/>
    </row>
    <row r="87" spans="1:9" x14ac:dyDescent="0.25">
      <c r="I87" s="96"/>
    </row>
    <row r="88" spans="1:9" x14ac:dyDescent="0.25">
      <c r="I88" s="96"/>
    </row>
    <row r="89" spans="1:9" x14ac:dyDescent="0.25">
      <c r="I89" s="96"/>
    </row>
    <row r="90" spans="1:9" x14ac:dyDescent="0.25">
      <c r="I90" s="96"/>
    </row>
    <row r="91" spans="1:9" x14ac:dyDescent="0.25">
      <c r="I91" s="96"/>
    </row>
    <row r="92" spans="1:9" x14ac:dyDescent="0.25">
      <c r="I92" s="96"/>
    </row>
    <row r="93" spans="1:9" x14ac:dyDescent="0.25">
      <c r="I93" s="96"/>
    </row>
    <row r="94" spans="1:9" x14ac:dyDescent="0.25">
      <c r="I94" s="96"/>
    </row>
    <row r="95" spans="1:9" x14ac:dyDescent="0.25">
      <c r="A95" s="96"/>
      <c r="B95" s="96"/>
      <c r="C95" s="96"/>
      <c r="D95" s="96"/>
      <c r="E95" s="96"/>
      <c r="F95" s="96"/>
      <c r="G95" s="96"/>
      <c r="H95" s="96"/>
      <c r="I95" s="96"/>
    </row>
    <row r="96" spans="1:9" x14ac:dyDescent="0.25">
      <c r="A96" s="96"/>
      <c r="B96" s="96"/>
      <c r="C96" s="96"/>
      <c r="D96" s="96"/>
      <c r="E96" s="96"/>
      <c r="F96" s="96"/>
      <c r="G96" s="96"/>
      <c r="H96" s="96"/>
      <c r="I96" s="96"/>
    </row>
    <row r="97" spans="1:9" x14ac:dyDescent="0.25">
      <c r="A97" s="96"/>
      <c r="B97" s="96"/>
      <c r="C97" s="96"/>
      <c r="D97" s="96"/>
      <c r="E97" s="96"/>
      <c r="F97" s="96"/>
      <c r="G97" s="96"/>
      <c r="H97" s="96"/>
      <c r="I97" s="96"/>
    </row>
    <row r="98" spans="1:9" x14ac:dyDescent="0.25">
      <c r="A98" s="96"/>
      <c r="B98" s="96"/>
      <c r="C98" s="96"/>
      <c r="D98" s="96"/>
      <c r="E98" s="96"/>
      <c r="F98" s="96"/>
      <c r="G98" s="96"/>
      <c r="H98" s="96"/>
      <c r="I98" s="96"/>
    </row>
    <row r="99" spans="1:9" x14ac:dyDescent="0.25">
      <c r="A99" s="96"/>
      <c r="B99" s="96"/>
      <c r="C99" s="96"/>
      <c r="D99" s="96"/>
      <c r="E99" s="96"/>
      <c r="F99" s="96"/>
      <c r="G99" s="96"/>
      <c r="H99" s="96"/>
      <c r="I99" s="96"/>
    </row>
    <row r="100" spans="1:9" x14ac:dyDescent="0.25">
      <c r="A100" s="96"/>
      <c r="B100" s="96"/>
      <c r="C100" s="96"/>
      <c r="D100" s="96"/>
      <c r="E100" s="96"/>
      <c r="F100" s="96"/>
      <c r="G100" s="96"/>
      <c r="H100" s="96"/>
      <c r="I100" s="96"/>
    </row>
    <row r="101" spans="1:9" x14ac:dyDescent="0.25">
      <c r="A101" s="96"/>
      <c r="B101" s="96"/>
      <c r="C101" s="96"/>
      <c r="D101" s="96"/>
      <c r="E101" s="96"/>
      <c r="F101" s="96"/>
      <c r="G101" s="96"/>
      <c r="H101" s="96"/>
      <c r="I101" s="96"/>
    </row>
    <row r="102" spans="1:9" x14ac:dyDescent="0.25">
      <c r="A102" s="96"/>
      <c r="B102" s="96"/>
      <c r="C102" s="96"/>
      <c r="D102" s="96"/>
      <c r="E102" s="96"/>
      <c r="F102" s="96"/>
      <c r="G102" s="96"/>
      <c r="H102" s="96"/>
      <c r="I102" s="96"/>
    </row>
    <row r="103" spans="1:9" x14ac:dyDescent="0.25">
      <c r="A103" s="96"/>
      <c r="B103" s="96"/>
      <c r="C103" s="96"/>
      <c r="D103" s="96"/>
      <c r="E103" s="96"/>
      <c r="F103" s="96"/>
      <c r="G103" s="96"/>
      <c r="H103" s="96"/>
      <c r="I103" s="96"/>
    </row>
    <row r="104" spans="1:9" x14ac:dyDescent="0.25">
      <c r="A104" s="96"/>
      <c r="B104" s="96"/>
      <c r="C104" s="96"/>
      <c r="D104" s="96"/>
      <c r="E104" s="96"/>
      <c r="F104" s="96"/>
      <c r="G104" s="96"/>
      <c r="H104" s="96"/>
      <c r="I104" s="96"/>
    </row>
    <row r="105" spans="1:9" x14ac:dyDescent="0.25">
      <c r="A105" s="96"/>
      <c r="B105" s="96"/>
      <c r="C105" s="96"/>
      <c r="D105" s="96"/>
      <c r="E105" s="96"/>
      <c r="F105" s="96"/>
      <c r="G105" s="96"/>
      <c r="H105" s="96"/>
      <c r="I105" s="96"/>
    </row>
    <row r="106" spans="1:9" x14ac:dyDescent="0.25">
      <c r="A106" s="96"/>
      <c r="B106" s="96"/>
      <c r="C106" s="96"/>
      <c r="D106" s="96"/>
      <c r="E106" s="96"/>
      <c r="F106" s="96"/>
      <c r="G106" s="96"/>
      <c r="H106" s="96"/>
      <c r="I106" s="96"/>
    </row>
    <row r="107" spans="1:9" x14ac:dyDescent="0.25">
      <c r="A107" s="96"/>
      <c r="B107" s="96"/>
      <c r="C107" s="96"/>
      <c r="D107" s="96"/>
      <c r="E107" s="96"/>
      <c r="F107" s="96"/>
      <c r="G107" s="96"/>
      <c r="H107" s="96"/>
      <c r="I107" s="96"/>
    </row>
    <row r="108" spans="1:9" x14ac:dyDescent="0.25">
      <c r="A108" s="96"/>
      <c r="B108" s="96"/>
      <c r="C108" s="96"/>
      <c r="D108" s="96"/>
      <c r="E108" s="96"/>
      <c r="F108" s="96"/>
      <c r="G108" s="96"/>
      <c r="H108" s="96"/>
      <c r="I108" s="96"/>
    </row>
    <row r="109" spans="1:9" x14ac:dyDescent="0.25">
      <c r="A109" s="96"/>
      <c r="B109" s="96"/>
      <c r="C109" s="96"/>
      <c r="D109" s="96"/>
      <c r="E109" s="96"/>
      <c r="F109" s="96"/>
      <c r="G109" s="96"/>
      <c r="H109" s="96"/>
      <c r="I109" s="96"/>
    </row>
    <row r="110" spans="1:9" x14ac:dyDescent="0.25">
      <c r="A110" s="96"/>
      <c r="B110" s="96"/>
      <c r="C110" s="96"/>
      <c r="D110" s="96"/>
      <c r="E110" s="96"/>
      <c r="F110" s="96"/>
      <c r="G110" s="96"/>
      <c r="H110" s="96"/>
      <c r="I110" s="96"/>
    </row>
    <row r="111" spans="1:9" x14ac:dyDescent="0.25">
      <c r="A111" s="96"/>
      <c r="B111" s="96"/>
      <c r="C111" s="96"/>
      <c r="D111" s="96"/>
      <c r="E111" s="96"/>
      <c r="F111" s="96"/>
      <c r="G111" s="96"/>
      <c r="H111" s="96"/>
      <c r="I111" s="96"/>
    </row>
    <row r="112" spans="1:9" x14ac:dyDescent="0.25">
      <c r="A112" s="96"/>
      <c r="B112" s="96"/>
      <c r="C112" s="96"/>
      <c r="D112" s="96"/>
      <c r="E112" s="96"/>
      <c r="F112" s="96"/>
      <c r="G112" s="96"/>
      <c r="H112" s="96"/>
      <c r="I112" s="96"/>
    </row>
    <row r="113" spans="1:9" x14ac:dyDescent="0.25">
      <c r="A113" s="96"/>
      <c r="B113" s="96"/>
      <c r="C113" s="96"/>
      <c r="D113" s="96"/>
      <c r="E113" s="96"/>
      <c r="F113" s="96"/>
      <c r="G113" s="96"/>
      <c r="H113" s="96"/>
      <c r="I113" s="96"/>
    </row>
    <row r="114" spans="1:9" x14ac:dyDescent="0.25">
      <c r="A114" s="96"/>
      <c r="B114" s="96"/>
      <c r="C114" s="96"/>
      <c r="D114" s="96"/>
      <c r="E114" s="96"/>
      <c r="F114" s="96"/>
      <c r="G114" s="96"/>
      <c r="H114" s="96"/>
      <c r="I114" s="96"/>
    </row>
    <row r="115" spans="1:9" x14ac:dyDescent="0.25">
      <c r="A115" s="96"/>
      <c r="B115" s="96"/>
      <c r="C115" s="96"/>
      <c r="D115" s="96"/>
      <c r="E115" s="96"/>
      <c r="F115" s="96"/>
      <c r="G115" s="96"/>
      <c r="H115" s="96"/>
      <c r="I115" s="96"/>
    </row>
    <row r="116" spans="1:9" x14ac:dyDescent="0.25">
      <c r="A116" s="96"/>
      <c r="B116" s="96"/>
      <c r="C116" s="96"/>
      <c r="D116" s="96"/>
      <c r="E116" s="96"/>
      <c r="F116" s="96"/>
      <c r="G116" s="96"/>
      <c r="H116" s="96"/>
      <c r="I116" s="96"/>
    </row>
    <row r="117" spans="1:9" x14ac:dyDescent="0.25">
      <c r="A117" s="96"/>
      <c r="B117" s="96"/>
      <c r="C117" s="96"/>
      <c r="D117" s="96"/>
      <c r="E117" s="96"/>
      <c r="F117" s="96"/>
      <c r="G117" s="96"/>
      <c r="H117" s="96"/>
      <c r="I117" s="96"/>
    </row>
    <row r="118" spans="1:9" x14ac:dyDescent="0.25">
      <c r="A118" s="96"/>
      <c r="B118" s="96"/>
      <c r="C118" s="96"/>
      <c r="D118" s="96"/>
      <c r="E118" s="96"/>
      <c r="F118" s="96"/>
      <c r="G118" s="96"/>
      <c r="H118" s="96"/>
      <c r="I118" s="96"/>
    </row>
    <row r="119" spans="1:9" x14ac:dyDescent="0.25">
      <c r="A119" s="96"/>
      <c r="B119" s="96"/>
      <c r="C119" s="96"/>
      <c r="D119" s="96"/>
      <c r="E119" s="96"/>
      <c r="F119" s="96"/>
      <c r="G119" s="96"/>
      <c r="H119" s="96"/>
      <c r="I119" s="96"/>
    </row>
    <row r="120" spans="1:9" x14ac:dyDescent="0.25">
      <c r="A120" s="96"/>
      <c r="B120" s="96"/>
      <c r="C120" s="96"/>
      <c r="D120" s="96"/>
      <c r="E120" s="96"/>
      <c r="F120" s="96"/>
      <c r="G120" s="96"/>
      <c r="H120" s="96"/>
      <c r="I120" s="96"/>
    </row>
    <row r="121" spans="1:9" x14ac:dyDescent="0.25">
      <c r="A121" s="96"/>
      <c r="B121" s="96"/>
      <c r="C121" s="96"/>
      <c r="D121" s="96"/>
      <c r="E121" s="96"/>
      <c r="F121" s="96"/>
      <c r="G121" s="96"/>
      <c r="H121" s="96"/>
      <c r="I121" s="96"/>
    </row>
    <row r="122" spans="1:9" x14ac:dyDescent="0.25">
      <c r="A122" s="96"/>
      <c r="B122" s="96"/>
      <c r="C122" s="96"/>
      <c r="D122" s="96"/>
      <c r="E122" s="96"/>
      <c r="F122" s="96"/>
      <c r="G122" s="96"/>
      <c r="H122" s="96"/>
      <c r="I122" s="96"/>
    </row>
    <row r="123" spans="1:9" x14ac:dyDescent="0.25">
      <c r="A123" s="96"/>
      <c r="B123" s="96"/>
      <c r="C123" s="96"/>
      <c r="D123" s="96"/>
      <c r="E123" s="96"/>
      <c r="F123" s="96"/>
      <c r="G123" s="96"/>
      <c r="H123" s="96"/>
      <c r="I123" s="96"/>
    </row>
    <row r="124" spans="1:9" x14ac:dyDescent="0.25">
      <c r="A124" s="96"/>
      <c r="B124" s="96"/>
      <c r="C124" s="96"/>
      <c r="D124" s="96"/>
      <c r="E124" s="96"/>
      <c r="F124" s="96"/>
      <c r="G124" s="96"/>
      <c r="H124" s="96"/>
      <c r="I124" s="96"/>
    </row>
    <row r="125" spans="1:9" x14ac:dyDescent="0.25">
      <c r="A125" s="96"/>
      <c r="B125" s="96"/>
      <c r="C125" s="96"/>
      <c r="D125" s="96"/>
      <c r="E125" s="96"/>
      <c r="F125" s="96"/>
      <c r="G125" s="96"/>
      <c r="H125" s="96"/>
      <c r="I125" s="96"/>
    </row>
    <row r="126" spans="1:9" x14ac:dyDescent="0.25">
      <c r="A126" s="96"/>
      <c r="B126" s="96"/>
      <c r="C126" s="96"/>
      <c r="D126" s="96"/>
      <c r="E126" s="96"/>
      <c r="F126" s="96"/>
      <c r="G126" s="96"/>
      <c r="H126" s="96"/>
      <c r="I126" s="96"/>
    </row>
  </sheetData>
  <mergeCells count="16">
    <mergeCell ref="A41:A45"/>
    <mergeCell ref="A34:A40"/>
    <mergeCell ref="A9:A25"/>
    <mergeCell ref="H9:H25"/>
    <mergeCell ref="H34:H45"/>
    <mergeCell ref="A1:G1"/>
    <mergeCell ref="A2:G2"/>
    <mergeCell ref="A3:H3"/>
    <mergeCell ref="A4:G5"/>
    <mergeCell ref="H4:H5"/>
    <mergeCell ref="H7:H8"/>
    <mergeCell ref="A7:B8"/>
    <mergeCell ref="A26:A30"/>
    <mergeCell ref="H26:H30"/>
    <mergeCell ref="A31:A33"/>
    <mergeCell ref="H31:H3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349"/>
  <sheetViews>
    <sheetView zoomScale="85" zoomScaleNormal="85" zoomScaleSheetLayoutView="100" workbookViewId="0">
      <selection activeCell="D6" sqref="D6"/>
    </sheetView>
  </sheetViews>
  <sheetFormatPr defaultRowHeight="15" x14ac:dyDescent="0.25"/>
  <cols>
    <col min="1" max="1" width="5.5703125" customWidth="1"/>
    <col min="2" max="2" width="20.5703125" customWidth="1"/>
    <col min="3" max="3" width="59.85546875" customWidth="1"/>
    <col min="4" max="7" width="13.7109375" customWidth="1"/>
    <col min="8" max="8" width="24.28515625" customWidth="1"/>
  </cols>
  <sheetData>
    <row r="1" spans="1:11" ht="15" customHeight="1" x14ac:dyDescent="0.25">
      <c r="A1" s="1382" t="s">
        <v>663</v>
      </c>
      <c r="B1" s="1383"/>
      <c r="C1" s="1347" t="s">
        <v>912</v>
      </c>
      <c r="D1" s="1347"/>
      <c r="E1" s="1347"/>
      <c r="F1" s="1347"/>
      <c r="G1" s="606"/>
      <c r="H1" s="607"/>
      <c r="I1" s="150"/>
      <c r="J1" s="150"/>
      <c r="K1" s="150"/>
    </row>
    <row r="2" spans="1:11" ht="30.75" customHeight="1" x14ac:dyDescent="0.25">
      <c r="A2" s="1384" t="s">
        <v>842</v>
      </c>
      <c r="B2" s="1385"/>
      <c r="C2" s="1349"/>
      <c r="D2" s="1349"/>
      <c r="E2" s="1349"/>
      <c r="F2" s="1349"/>
      <c r="G2" s="608"/>
      <c r="H2" s="609"/>
      <c r="I2" s="150"/>
      <c r="J2" s="150"/>
      <c r="K2" s="150"/>
    </row>
    <row r="3" spans="1:11" ht="15.75" thickBot="1" x14ac:dyDescent="0.3">
      <c r="A3" s="1522" t="s">
        <v>910</v>
      </c>
      <c r="B3" s="1523"/>
      <c r="C3" s="1523"/>
      <c r="D3" s="1523"/>
      <c r="E3" s="1523"/>
      <c r="F3" s="1523"/>
      <c r="G3" s="1523"/>
      <c r="H3" s="1524"/>
    </row>
    <row r="4" spans="1:11" ht="25.5" customHeight="1" x14ac:dyDescent="0.25">
      <c r="A4" s="1228" t="s">
        <v>1216</v>
      </c>
      <c r="B4" s="1229"/>
      <c r="C4" s="1229"/>
      <c r="D4" s="1229"/>
      <c r="E4" s="1229"/>
      <c r="F4" s="1229"/>
      <c r="G4" s="559"/>
      <c r="H4" s="603"/>
    </row>
    <row r="5" spans="1:11" ht="15.75" customHeight="1" thickBot="1" x14ac:dyDescent="0.3">
      <c r="A5" s="1231" t="s">
        <v>656</v>
      </c>
      <c r="B5" s="1232"/>
      <c r="C5" s="1232"/>
      <c r="D5" s="1232"/>
      <c r="E5" s="1232"/>
      <c r="F5" s="1232"/>
      <c r="G5" s="628"/>
      <c r="H5" s="629"/>
    </row>
    <row r="6" spans="1:11" ht="15" customHeight="1" thickBot="1" x14ac:dyDescent="0.3">
      <c r="A6" s="438" t="s">
        <v>1019</v>
      </c>
      <c r="B6" s="441"/>
      <c r="C6" s="633" t="e">
        <f>#REF!</f>
        <v>#REF!</v>
      </c>
      <c r="D6" s="436"/>
      <c r="E6" s="436"/>
      <c r="F6" s="1525"/>
      <c r="G6" s="1525"/>
      <c r="H6" s="1526"/>
    </row>
    <row r="7" spans="1:11" ht="45" customHeight="1" x14ac:dyDescent="0.25">
      <c r="A7" s="1518"/>
      <c r="B7" s="1519"/>
      <c r="C7" s="1519"/>
      <c r="D7" s="549" t="s">
        <v>848</v>
      </c>
      <c r="E7" s="549" t="s">
        <v>849</v>
      </c>
      <c r="F7" s="549" t="s">
        <v>850</v>
      </c>
      <c r="G7" s="549" t="s">
        <v>851</v>
      </c>
      <c r="H7" s="1470" t="s">
        <v>891</v>
      </c>
    </row>
    <row r="8" spans="1:11" ht="30" customHeight="1" x14ac:dyDescent="0.25">
      <c r="A8" s="1520"/>
      <c r="B8" s="1521"/>
      <c r="C8" s="1521"/>
      <c r="D8" s="550" t="s">
        <v>847</v>
      </c>
      <c r="E8" s="550" t="s">
        <v>847</v>
      </c>
      <c r="F8" s="550" t="s">
        <v>847</v>
      </c>
      <c r="G8" s="550" t="s">
        <v>847</v>
      </c>
      <c r="H8" s="1527"/>
    </row>
    <row r="9" spans="1:11" ht="23.25" customHeight="1" x14ac:dyDescent="0.25">
      <c r="A9" s="139">
        <v>1</v>
      </c>
      <c r="B9" s="1387" t="s">
        <v>319</v>
      </c>
      <c r="C9" s="1387"/>
      <c r="D9" s="542"/>
      <c r="E9" s="542"/>
      <c r="F9" s="542"/>
      <c r="G9" s="542"/>
      <c r="H9" s="543" t="s">
        <v>320</v>
      </c>
    </row>
    <row r="10" spans="1:11" ht="30" customHeight="1" x14ac:dyDescent="0.25">
      <c r="A10" s="544"/>
      <c r="B10" s="1387" t="s">
        <v>321</v>
      </c>
      <c r="C10" s="1387"/>
      <c r="D10" s="542"/>
      <c r="E10" s="542"/>
      <c r="F10" s="542"/>
      <c r="G10" s="542"/>
      <c r="H10" s="543" t="s">
        <v>322</v>
      </c>
    </row>
    <row r="11" spans="1:11" ht="30" customHeight="1" x14ac:dyDescent="0.25">
      <c r="A11" s="544"/>
      <c r="B11" s="1387" t="s">
        <v>323</v>
      </c>
      <c r="C11" s="1387"/>
      <c r="D11" s="542"/>
      <c r="E11" s="542"/>
      <c r="F11" s="542"/>
      <c r="G11" s="542"/>
      <c r="H11" s="543" t="s">
        <v>322</v>
      </c>
    </row>
    <row r="12" spans="1:11" ht="30" customHeight="1" x14ac:dyDescent="0.25">
      <c r="A12" s="544"/>
      <c r="B12" s="1387" t="s">
        <v>324</v>
      </c>
      <c r="C12" s="1387"/>
      <c r="D12" s="542"/>
      <c r="E12" s="542"/>
      <c r="F12" s="542"/>
      <c r="G12" s="542"/>
      <c r="H12" s="543" t="s">
        <v>322</v>
      </c>
    </row>
    <row r="13" spans="1:11" x14ac:dyDescent="0.25">
      <c r="A13" s="139">
        <v>2</v>
      </c>
      <c r="B13" s="1387" t="s">
        <v>325</v>
      </c>
      <c r="C13" s="1387"/>
      <c r="D13" s="542"/>
      <c r="E13" s="542"/>
      <c r="F13" s="542"/>
      <c r="G13" s="542"/>
      <c r="H13" s="543" t="s">
        <v>326</v>
      </c>
    </row>
    <row r="14" spans="1:11" x14ac:dyDescent="0.25">
      <c r="A14" s="604">
        <v>3</v>
      </c>
      <c r="B14" s="1387" t="s">
        <v>327</v>
      </c>
      <c r="C14" s="1387"/>
      <c r="D14" s="542"/>
      <c r="E14" s="542"/>
      <c r="F14" s="542"/>
      <c r="G14" s="542"/>
      <c r="H14" s="543" t="s">
        <v>700</v>
      </c>
    </row>
    <row r="15" spans="1:11" x14ac:dyDescent="0.25">
      <c r="A15" s="212" t="s">
        <v>314</v>
      </c>
      <c r="B15" s="1528" t="s">
        <v>579</v>
      </c>
      <c r="C15" s="1528"/>
      <c r="D15" s="551"/>
      <c r="E15" s="551"/>
      <c r="F15" s="551"/>
      <c r="G15" s="7"/>
      <c r="H15" s="321" t="s">
        <v>328</v>
      </c>
    </row>
    <row r="16" spans="1:11" ht="30" customHeight="1" x14ac:dyDescent="0.25">
      <c r="A16" s="139">
        <v>4</v>
      </c>
      <c r="B16" s="1387" t="s">
        <v>329</v>
      </c>
      <c r="C16" s="1387"/>
      <c r="D16" s="542"/>
      <c r="E16" s="542"/>
      <c r="F16" s="542"/>
      <c r="G16" s="542"/>
      <c r="H16" s="543" t="s">
        <v>330</v>
      </c>
    </row>
    <row r="17" spans="1:8" x14ac:dyDescent="0.25">
      <c r="A17" s="139">
        <v>5</v>
      </c>
      <c r="B17" s="1387" t="s">
        <v>331</v>
      </c>
      <c r="C17" s="1387"/>
      <c r="D17" s="542"/>
      <c r="E17" s="542"/>
      <c r="F17" s="542"/>
      <c r="G17" s="542"/>
      <c r="H17" s="543" t="s">
        <v>332</v>
      </c>
    </row>
    <row r="18" spans="1:8" x14ac:dyDescent="0.25">
      <c r="A18" s="544" t="s">
        <v>315</v>
      </c>
      <c r="B18" s="1387" t="s">
        <v>333</v>
      </c>
      <c r="C18" s="1387"/>
      <c r="D18" s="542"/>
      <c r="E18" s="542"/>
      <c r="F18" s="542"/>
      <c r="G18" s="542"/>
      <c r="H18" s="543" t="s">
        <v>334</v>
      </c>
    </row>
    <row r="19" spans="1:8" x14ac:dyDescent="0.25">
      <c r="A19" s="139">
        <v>6</v>
      </c>
      <c r="B19" s="1459" t="s">
        <v>335</v>
      </c>
      <c r="C19" s="1459"/>
      <c r="D19" s="547"/>
      <c r="E19" s="547"/>
      <c r="F19" s="547"/>
      <c r="G19" s="547"/>
      <c r="H19" s="543" t="s">
        <v>336</v>
      </c>
    </row>
    <row r="20" spans="1:8" ht="15" customHeight="1" x14ac:dyDescent="0.25">
      <c r="A20" s="1463" t="s">
        <v>337</v>
      </c>
      <c r="B20" s="1464"/>
      <c r="C20" s="1464"/>
      <c r="D20" s="1464"/>
      <c r="E20" s="1464"/>
      <c r="F20" s="1464"/>
      <c r="G20" s="1464"/>
      <c r="H20" s="1466"/>
    </row>
    <row r="21" spans="1:8" x14ac:dyDescent="0.25">
      <c r="A21" s="139">
        <v>7</v>
      </c>
      <c r="B21" s="1387" t="s">
        <v>338</v>
      </c>
      <c r="C21" s="1387"/>
      <c r="D21" s="542"/>
      <c r="E21" s="542"/>
      <c r="F21" s="542"/>
      <c r="G21" s="542"/>
      <c r="H21" s="543" t="s">
        <v>339</v>
      </c>
    </row>
    <row r="22" spans="1:8" ht="26.25" customHeight="1" x14ac:dyDescent="0.25">
      <c r="A22" s="139">
        <v>8</v>
      </c>
      <c r="B22" s="1387" t="s">
        <v>340</v>
      </c>
      <c r="C22" s="1387"/>
      <c r="D22" s="542"/>
      <c r="E22" s="542"/>
      <c r="F22" s="542"/>
      <c r="G22" s="542"/>
      <c r="H22" s="543" t="s">
        <v>341</v>
      </c>
    </row>
    <row r="23" spans="1:8" x14ac:dyDescent="0.25">
      <c r="A23" s="139">
        <v>9</v>
      </c>
      <c r="B23" s="1387" t="s">
        <v>342</v>
      </c>
      <c r="C23" s="1387"/>
      <c r="D23" s="542"/>
      <c r="E23" s="542"/>
      <c r="F23" s="542"/>
      <c r="G23" s="542"/>
      <c r="H23" s="543"/>
    </row>
    <row r="24" spans="1:8" ht="42.75" customHeight="1" x14ac:dyDescent="0.25">
      <c r="A24" s="139">
        <v>10</v>
      </c>
      <c r="B24" s="1352" t="s">
        <v>343</v>
      </c>
      <c r="C24" s="1352"/>
      <c r="D24" s="548"/>
      <c r="E24" s="548"/>
      <c r="F24" s="548"/>
      <c r="G24" s="542"/>
      <c r="H24" s="543" t="s">
        <v>344</v>
      </c>
    </row>
    <row r="25" spans="1:8" ht="30.75" customHeight="1" x14ac:dyDescent="0.25">
      <c r="A25" s="139">
        <v>11</v>
      </c>
      <c r="B25" s="1387" t="s">
        <v>345</v>
      </c>
      <c r="C25" s="1387"/>
      <c r="D25" s="542"/>
      <c r="E25" s="542"/>
      <c r="F25" s="542"/>
      <c r="G25" s="542"/>
      <c r="H25" s="543" t="s">
        <v>346</v>
      </c>
    </row>
    <row r="26" spans="1:8" ht="25.5" x14ac:dyDescent="0.25">
      <c r="A26" s="139">
        <v>12</v>
      </c>
      <c r="B26" s="1387" t="s">
        <v>347</v>
      </c>
      <c r="C26" s="1387"/>
      <c r="D26" s="542"/>
      <c r="E26" s="542"/>
      <c r="F26" s="542"/>
      <c r="G26" s="542"/>
      <c r="H26" s="543" t="s">
        <v>348</v>
      </c>
    </row>
    <row r="27" spans="1:8" x14ac:dyDescent="0.25">
      <c r="A27" s="139">
        <v>13</v>
      </c>
      <c r="B27" s="1387" t="s">
        <v>349</v>
      </c>
      <c r="C27" s="1387"/>
      <c r="D27" s="542"/>
      <c r="E27" s="542"/>
      <c r="F27" s="542"/>
      <c r="G27" s="542"/>
      <c r="H27" s="543" t="s">
        <v>350</v>
      </c>
    </row>
    <row r="28" spans="1:8" ht="24" customHeight="1" x14ac:dyDescent="0.25">
      <c r="A28" s="139">
        <v>14</v>
      </c>
      <c r="B28" s="1387" t="s">
        <v>351</v>
      </c>
      <c r="C28" s="1387"/>
      <c r="D28" s="542"/>
      <c r="E28" s="542"/>
      <c r="F28" s="542"/>
      <c r="G28" s="542"/>
      <c r="H28" s="543" t="s">
        <v>352</v>
      </c>
    </row>
    <row r="29" spans="1:8" ht="26.25" customHeight="1" x14ac:dyDescent="0.25">
      <c r="A29" s="139">
        <v>15</v>
      </c>
      <c r="B29" s="1387" t="s">
        <v>351</v>
      </c>
      <c r="C29" s="1387"/>
      <c r="D29" s="542"/>
      <c r="E29" s="542"/>
      <c r="F29" s="542"/>
      <c r="G29" s="542"/>
      <c r="H29" s="543" t="s">
        <v>353</v>
      </c>
    </row>
    <row r="30" spans="1:8" ht="27" customHeight="1" x14ac:dyDescent="0.25">
      <c r="A30" s="139">
        <v>16</v>
      </c>
      <c r="B30" s="1387" t="s">
        <v>354</v>
      </c>
      <c r="C30" s="1387"/>
      <c r="D30" s="542"/>
      <c r="E30" s="542"/>
      <c r="F30" s="542"/>
      <c r="G30" s="542"/>
      <c r="H30" s="543" t="s">
        <v>355</v>
      </c>
    </row>
    <row r="31" spans="1:8" ht="39.75" customHeight="1" x14ac:dyDescent="0.25">
      <c r="A31" s="139">
        <v>17</v>
      </c>
      <c r="B31" s="1387" t="s">
        <v>356</v>
      </c>
      <c r="C31" s="1387"/>
      <c r="D31" s="542"/>
      <c r="E31" s="542"/>
      <c r="F31" s="542"/>
      <c r="G31" s="542"/>
      <c r="H31" s="543" t="s">
        <v>357</v>
      </c>
    </row>
    <row r="32" spans="1:8" ht="38.25" x14ac:dyDescent="0.25">
      <c r="A32" s="139">
        <v>18</v>
      </c>
      <c r="B32" s="1387" t="s">
        <v>358</v>
      </c>
      <c r="C32" s="1387"/>
      <c r="D32" s="542"/>
      <c r="E32" s="542"/>
      <c r="F32" s="542"/>
      <c r="G32" s="542"/>
      <c r="H32" s="543" t="s">
        <v>359</v>
      </c>
    </row>
    <row r="33" spans="1:8" ht="51" x14ac:dyDescent="0.25">
      <c r="A33" s="139">
        <v>19</v>
      </c>
      <c r="B33" s="1387" t="s">
        <v>360</v>
      </c>
      <c r="C33" s="1387"/>
      <c r="D33" s="542"/>
      <c r="E33" s="542"/>
      <c r="F33" s="542"/>
      <c r="G33" s="542"/>
      <c r="H33" s="543" t="s">
        <v>361</v>
      </c>
    </row>
    <row r="34" spans="1:8" x14ac:dyDescent="0.25">
      <c r="A34" s="139">
        <v>20</v>
      </c>
      <c r="B34" s="1387" t="s">
        <v>342</v>
      </c>
      <c r="C34" s="1387"/>
      <c r="D34" s="542"/>
      <c r="E34" s="542"/>
      <c r="F34" s="542"/>
      <c r="G34" s="542"/>
      <c r="H34" s="543"/>
    </row>
    <row r="35" spans="1:8" ht="30" customHeight="1" x14ac:dyDescent="0.25">
      <c r="A35" s="544" t="s">
        <v>228</v>
      </c>
      <c r="B35" s="1387" t="s">
        <v>362</v>
      </c>
      <c r="C35" s="1387"/>
      <c r="D35" s="542"/>
      <c r="E35" s="542"/>
      <c r="F35" s="542"/>
      <c r="G35" s="542"/>
      <c r="H35" s="543" t="s">
        <v>363</v>
      </c>
    </row>
    <row r="36" spans="1:8" ht="25.5" x14ac:dyDescent="0.25">
      <c r="A36" s="544" t="s">
        <v>229</v>
      </c>
      <c r="B36" s="1387" t="s">
        <v>364</v>
      </c>
      <c r="C36" s="1387"/>
      <c r="D36" s="542"/>
      <c r="E36" s="542"/>
      <c r="F36" s="542"/>
      <c r="G36" s="542"/>
      <c r="H36" s="543" t="s">
        <v>365</v>
      </c>
    </row>
    <row r="37" spans="1:8" ht="51" x14ac:dyDescent="0.25">
      <c r="A37" s="544" t="s">
        <v>316</v>
      </c>
      <c r="B37" s="1387" t="s">
        <v>366</v>
      </c>
      <c r="C37" s="1387"/>
      <c r="D37" s="542"/>
      <c r="E37" s="542"/>
      <c r="F37" s="542"/>
      <c r="G37" s="542"/>
      <c r="H37" s="543" t="s">
        <v>367</v>
      </c>
    </row>
    <row r="38" spans="1:8" ht="25.5" x14ac:dyDescent="0.25">
      <c r="A38" s="544" t="s">
        <v>317</v>
      </c>
      <c r="B38" s="1387" t="s">
        <v>368</v>
      </c>
      <c r="C38" s="1387"/>
      <c r="D38" s="542"/>
      <c r="E38" s="542"/>
      <c r="F38" s="542"/>
      <c r="G38" s="542"/>
      <c r="H38" s="543" t="s">
        <v>369</v>
      </c>
    </row>
    <row r="39" spans="1:8" ht="38.25" x14ac:dyDescent="0.25">
      <c r="A39" s="139">
        <v>21</v>
      </c>
      <c r="B39" s="1387" t="s">
        <v>370</v>
      </c>
      <c r="C39" s="1387"/>
      <c r="D39" s="542"/>
      <c r="E39" s="542"/>
      <c r="F39" s="542"/>
      <c r="G39" s="542"/>
      <c r="H39" s="543" t="s">
        <v>371</v>
      </c>
    </row>
    <row r="40" spans="1:8" x14ac:dyDescent="0.25">
      <c r="A40" s="139">
        <v>22</v>
      </c>
      <c r="B40" s="1387" t="s">
        <v>372</v>
      </c>
      <c r="C40" s="1387"/>
      <c r="D40" s="542"/>
      <c r="E40" s="542"/>
      <c r="F40" s="542"/>
      <c r="G40" s="542"/>
      <c r="H40" s="543" t="s">
        <v>373</v>
      </c>
    </row>
    <row r="41" spans="1:8" ht="25.5" x14ac:dyDescent="0.25">
      <c r="A41" s="139">
        <v>23</v>
      </c>
      <c r="B41" s="1387" t="s">
        <v>374</v>
      </c>
      <c r="C41" s="1387"/>
      <c r="D41" s="542"/>
      <c r="E41" s="542"/>
      <c r="F41" s="542"/>
      <c r="G41" s="542"/>
      <c r="H41" s="543" t="s">
        <v>375</v>
      </c>
    </row>
    <row r="42" spans="1:8" x14ac:dyDescent="0.25">
      <c r="A42" s="139">
        <v>24</v>
      </c>
      <c r="B42" s="1387" t="s">
        <v>342</v>
      </c>
      <c r="C42" s="1387"/>
      <c r="D42" s="542"/>
      <c r="E42" s="542"/>
      <c r="F42" s="542"/>
      <c r="G42" s="542"/>
      <c r="H42" s="543"/>
    </row>
    <row r="43" spans="1:8" ht="38.25" x14ac:dyDescent="0.25">
      <c r="A43" s="139">
        <v>25</v>
      </c>
      <c r="B43" s="1387" t="s">
        <v>376</v>
      </c>
      <c r="C43" s="1387"/>
      <c r="D43" s="542"/>
      <c r="E43" s="542"/>
      <c r="F43" s="542"/>
      <c r="G43" s="542"/>
      <c r="H43" s="543" t="s">
        <v>371</v>
      </c>
    </row>
    <row r="44" spans="1:8" x14ac:dyDescent="0.25">
      <c r="A44" s="139" t="s">
        <v>377</v>
      </c>
      <c r="B44" s="1387" t="s">
        <v>379</v>
      </c>
      <c r="C44" s="1387"/>
      <c r="D44" s="542"/>
      <c r="E44" s="542"/>
      <c r="F44" s="542"/>
      <c r="G44" s="542"/>
      <c r="H44" s="543" t="s">
        <v>380</v>
      </c>
    </row>
    <row r="45" spans="1:8" x14ac:dyDescent="0.25">
      <c r="A45" s="139" t="s">
        <v>378</v>
      </c>
      <c r="B45" s="1387" t="s">
        <v>381</v>
      </c>
      <c r="C45" s="1387"/>
      <c r="D45" s="542"/>
      <c r="E45" s="542"/>
      <c r="F45" s="542"/>
      <c r="G45" s="542"/>
      <c r="H45" s="543" t="s">
        <v>382</v>
      </c>
    </row>
    <row r="46" spans="1:8" ht="28.5" customHeight="1" x14ac:dyDescent="0.25">
      <c r="A46" s="139">
        <v>27</v>
      </c>
      <c r="B46" s="1387" t="s">
        <v>383</v>
      </c>
      <c r="C46" s="1387"/>
      <c r="D46" s="542"/>
      <c r="E46" s="542"/>
      <c r="F46" s="542"/>
      <c r="G46" s="542"/>
      <c r="H46" s="543" t="s">
        <v>384</v>
      </c>
    </row>
    <row r="47" spans="1:8" ht="25.5" x14ac:dyDescent="0.25">
      <c r="A47" s="139">
        <v>28</v>
      </c>
      <c r="B47" s="1459" t="s">
        <v>385</v>
      </c>
      <c r="C47" s="1459"/>
      <c r="D47" s="547"/>
      <c r="E47" s="547"/>
      <c r="F47" s="547"/>
      <c r="G47" s="547"/>
      <c r="H47" s="543" t="s">
        <v>386</v>
      </c>
    </row>
    <row r="48" spans="1:8" x14ac:dyDescent="0.25">
      <c r="A48" s="139">
        <v>29</v>
      </c>
      <c r="B48" s="1459" t="s">
        <v>387</v>
      </c>
      <c r="C48" s="1459"/>
      <c r="D48" s="547"/>
      <c r="E48" s="547"/>
      <c r="F48" s="547"/>
      <c r="G48" s="547"/>
      <c r="H48" s="543" t="s">
        <v>388</v>
      </c>
    </row>
    <row r="49" spans="1:8" ht="15" customHeight="1" x14ac:dyDescent="0.25">
      <c r="A49" s="1488" t="s">
        <v>389</v>
      </c>
      <c r="B49" s="1489"/>
      <c r="C49" s="1489"/>
      <c r="D49" s="1489"/>
      <c r="E49" s="1489"/>
      <c r="F49" s="1489"/>
      <c r="G49" s="1489"/>
      <c r="H49" s="1491"/>
    </row>
    <row r="50" spans="1:8" x14ac:dyDescent="0.25">
      <c r="A50" s="139">
        <v>30</v>
      </c>
      <c r="B50" s="1387" t="s">
        <v>319</v>
      </c>
      <c r="C50" s="1387"/>
      <c r="D50" s="542"/>
      <c r="E50" s="542"/>
      <c r="F50" s="542"/>
      <c r="G50" s="542"/>
      <c r="H50" s="543" t="s">
        <v>390</v>
      </c>
    </row>
    <row r="51" spans="1:8" x14ac:dyDescent="0.25">
      <c r="A51" s="139">
        <v>31</v>
      </c>
      <c r="B51" s="1387" t="s">
        <v>391</v>
      </c>
      <c r="C51" s="1387"/>
      <c r="D51" s="542"/>
      <c r="E51" s="542"/>
      <c r="F51" s="542"/>
      <c r="G51" s="542"/>
      <c r="H51" s="543"/>
    </row>
    <row r="52" spans="1:8" x14ac:dyDescent="0.25">
      <c r="A52" s="139">
        <v>32</v>
      </c>
      <c r="B52" s="1387" t="s">
        <v>392</v>
      </c>
      <c r="C52" s="1387"/>
      <c r="D52" s="542"/>
      <c r="E52" s="542"/>
      <c r="F52" s="542"/>
      <c r="G52" s="542"/>
      <c r="H52" s="543"/>
    </row>
    <row r="53" spans="1:8" ht="30" customHeight="1" x14ac:dyDescent="0.25">
      <c r="A53" s="139">
        <v>33</v>
      </c>
      <c r="B53" s="1387" t="s">
        <v>393</v>
      </c>
      <c r="C53" s="1387"/>
      <c r="D53" s="542"/>
      <c r="E53" s="542"/>
      <c r="F53" s="542"/>
      <c r="G53" s="542"/>
      <c r="H53" s="543" t="s">
        <v>394</v>
      </c>
    </row>
    <row r="54" spans="1:8" ht="30" customHeight="1" x14ac:dyDescent="0.25">
      <c r="A54" s="139">
        <v>34</v>
      </c>
      <c r="B54" s="1387" t="s">
        <v>395</v>
      </c>
      <c r="C54" s="1387"/>
      <c r="D54" s="542"/>
      <c r="E54" s="542"/>
      <c r="F54" s="542"/>
      <c r="G54" s="542"/>
      <c r="H54" s="543" t="s">
        <v>396</v>
      </c>
    </row>
    <row r="55" spans="1:8" x14ac:dyDescent="0.25">
      <c r="A55" s="139">
        <v>35</v>
      </c>
      <c r="B55" s="1387" t="s">
        <v>397</v>
      </c>
      <c r="C55" s="1387"/>
      <c r="D55" s="542"/>
      <c r="E55" s="542"/>
      <c r="F55" s="542"/>
      <c r="G55" s="542"/>
      <c r="H55" s="605" t="s">
        <v>394</v>
      </c>
    </row>
    <row r="56" spans="1:8" x14ac:dyDescent="0.25">
      <c r="A56" s="139">
        <v>36</v>
      </c>
      <c r="B56" s="1459" t="s">
        <v>398</v>
      </c>
      <c r="C56" s="1459"/>
      <c r="D56" s="547"/>
      <c r="E56" s="547"/>
      <c r="F56" s="547"/>
      <c r="G56" s="547"/>
      <c r="H56" s="543" t="s">
        <v>399</v>
      </c>
    </row>
    <row r="57" spans="1:8" ht="15" customHeight="1" x14ac:dyDescent="0.25">
      <c r="A57" s="1463" t="s">
        <v>596</v>
      </c>
      <c r="B57" s="1464"/>
      <c r="C57" s="1464"/>
      <c r="D57" s="1464"/>
      <c r="E57" s="1464"/>
      <c r="F57" s="1464"/>
      <c r="G57" s="1464"/>
      <c r="H57" s="1466"/>
    </row>
    <row r="58" spans="1:8" ht="25.5" x14ac:dyDescent="0.25">
      <c r="A58" s="139">
        <v>37</v>
      </c>
      <c r="B58" s="1387" t="s">
        <v>400</v>
      </c>
      <c r="C58" s="1387"/>
      <c r="D58" s="542"/>
      <c r="E58" s="542"/>
      <c r="F58" s="542"/>
      <c r="G58" s="542"/>
      <c r="H58" s="543" t="s">
        <v>401</v>
      </c>
    </row>
    <row r="59" spans="1:8" ht="39.75" customHeight="1" x14ac:dyDescent="0.25">
      <c r="A59" s="139">
        <v>38</v>
      </c>
      <c r="B59" s="1387" t="s">
        <v>402</v>
      </c>
      <c r="C59" s="1387"/>
      <c r="D59" s="542"/>
      <c r="E59" s="542"/>
      <c r="F59" s="542"/>
      <c r="G59" s="542"/>
      <c r="H59" s="543" t="s">
        <v>403</v>
      </c>
    </row>
    <row r="60" spans="1:8" ht="45" customHeight="1" x14ac:dyDescent="0.25">
      <c r="A60" s="139">
        <v>39</v>
      </c>
      <c r="B60" s="1387" t="s">
        <v>404</v>
      </c>
      <c r="C60" s="1387"/>
      <c r="D60" s="542"/>
      <c r="E60" s="542"/>
      <c r="F60" s="542"/>
      <c r="G60" s="542"/>
      <c r="H60" s="543" t="s">
        <v>405</v>
      </c>
    </row>
    <row r="61" spans="1:8" ht="37.5" customHeight="1" x14ac:dyDescent="0.25">
      <c r="A61" s="139">
        <v>40</v>
      </c>
      <c r="B61" s="1387" t="s">
        <v>406</v>
      </c>
      <c r="C61" s="1387"/>
      <c r="D61" s="542"/>
      <c r="E61" s="542"/>
      <c r="F61" s="542"/>
      <c r="G61" s="542"/>
      <c r="H61" s="543" t="s">
        <v>407</v>
      </c>
    </row>
    <row r="62" spans="1:8" x14ac:dyDescent="0.25">
      <c r="A62" s="139">
        <v>41</v>
      </c>
      <c r="B62" s="1387" t="s">
        <v>342</v>
      </c>
      <c r="C62" s="1387"/>
      <c r="D62" s="542"/>
      <c r="E62" s="542"/>
      <c r="F62" s="542"/>
      <c r="G62" s="542"/>
      <c r="H62" s="543"/>
    </row>
    <row r="63" spans="1:8" ht="26.25" customHeight="1" x14ac:dyDescent="0.25">
      <c r="A63" s="139">
        <v>42</v>
      </c>
      <c r="B63" s="1387" t="s">
        <v>408</v>
      </c>
      <c r="C63" s="1387"/>
      <c r="D63" s="542"/>
      <c r="E63" s="542"/>
      <c r="F63" s="542"/>
      <c r="G63" s="542"/>
      <c r="H63" s="543" t="s">
        <v>409</v>
      </c>
    </row>
    <row r="64" spans="1:8" x14ac:dyDescent="0.25">
      <c r="A64" s="139">
        <v>43</v>
      </c>
      <c r="B64" s="1459" t="s">
        <v>410</v>
      </c>
      <c r="C64" s="1459"/>
      <c r="D64" s="547"/>
      <c r="E64" s="547"/>
      <c r="F64" s="547"/>
      <c r="G64" s="547"/>
      <c r="H64" s="543" t="s">
        <v>411</v>
      </c>
    </row>
    <row r="65" spans="1:8" x14ac:dyDescent="0.25">
      <c r="A65" s="139">
        <v>44</v>
      </c>
      <c r="B65" s="1459" t="s">
        <v>412</v>
      </c>
      <c r="C65" s="1459"/>
      <c r="D65" s="547"/>
      <c r="E65" s="547"/>
      <c r="F65" s="547"/>
      <c r="G65" s="547"/>
      <c r="H65" s="543" t="s">
        <v>413</v>
      </c>
    </row>
    <row r="66" spans="1:8" x14ac:dyDescent="0.25">
      <c r="A66" s="139">
        <v>45</v>
      </c>
      <c r="B66" s="1459" t="s">
        <v>414</v>
      </c>
      <c r="C66" s="1459"/>
      <c r="D66" s="547"/>
      <c r="E66" s="547"/>
      <c r="F66" s="547"/>
      <c r="G66" s="547"/>
      <c r="H66" s="543" t="s">
        <v>415</v>
      </c>
    </row>
    <row r="67" spans="1:8" ht="15" customHeight="1" x14ac:dyDescent="0.25">
      <c r="A67" s="1463" t="s">
        <v>416</v>
      </c>
      <c r="B67" s="1464"/>
      <c r="C67" s="1464"/>
      <c r="D67" s="1464"/>
      <c r="E67" s="1464"/>
      <c r="F67" s="1464"/>
      <c r="G67" s="1464"/>
      <c r="H67" s="1466"/>
    </row>
    <row r="68" spans="1:8" x14ac:dyDescent="0.25">
      <c r="A68" s="139">
        <v>46</v>
      </c>
      <c r="B68" s="1387" t="s">
        <v>319</v>
      </c>
      <c r="C68" s="1387"/>
      <c r="D68" s="542"/>
      <c r="E68" s="542"/>
      <c r="F68" s="542"/>
      <c r="G68" s="542"/>
      <c r="H68" s="543" t="s">
        <v>417</v>
      </c>
    </row>
    <row r="69" spans="1:8" ht="30" customHeight="1" x14ac:dyDescent="0.25">
      <c r="A69" s="139">
        <v>47</v>
      </c>
      <c r="B69" s="1387" t="s">
        <v>418</v>
      </c>
      <c r="C69" s="1387"/>
      <c r="D69" s="542"/>
      <c r="E69" s="542"/>
      <c r="F69" s="542"/>
      <c r="G69" s="542"/>
      <c r="H69" s="543" t="s">
        <v>419</v>
      </c>
    </row>
    <row r="70" spans="1:8" ht="39" customHeight="1" x14ac:dyDescent="0.25">
      <c r="A70" s="139">
        <v>48</v>
      </c>
      <c r="B70" s="1387" t="s">
        <v>420</v>
      </c>
      <c r="C70" s="1387"/>
      <c r="D70" s="542"/>
      <c r="E70" s="542"/>
      <c r="F70" s="542"/>
      <c r="G70" s="542"/>
      <c r="H70" s="543" t="s">
        <v>421</v>
      </c>
    </row>
    <row r="71" spans="1:8" x14ac:dyDescent="0.25">
      <c r="A71" s="139">
        <v>49</v>
      </c>
      <c r="B71" s="1387" t="s">
        <v>397</v>
      </c>
      <c r="C71" s="1387"/>
      <c r="D71" s="542"/>
      <c r="E71" s="542"/>
      <c r="F71" s="542"/>
      <c r="G71" s="542"/>
      <c r="H71" s="543" t="s">
        <v>419</v>
      </c>
    </row>
    <row r="72" spans="1:8" x14ac:dyDescent="0.25">
      <c r="A72" s="139">
        <v>50</v>
      </c>
      <c r="B72" s="1387" t="s">
        <v>422</v>
      </c>
      <c r="C72" s="1387"/>
      <c r="D72" s="542"/>
      <c r="E72" s="542"/>
      <c r="F72" s="542"/>
      <c r="G72" s="542"/>
      <c r="H72" s="543" t="s">
        <v>423</v>
      </c>
    </row>
    <row r="73" spans="1:8" x14ac:dyDescent="0.25">
      <c r="A73" s="139">
        <v>51</v>
      </c>
      <c r="B73" s="1459" t="s">
        <v>424</v>
      </c>
      <c r="C73" s="1459"/>
      <c r="D73" s="547"/>
      <c r="E73" s="547"/>
      <c r="F73" s="547"/>
      <c r="G73" s="547"/>
      <c r="H73" s="543"/>
    </row>
    <row r="74" spans="1:8" ht="15" customHeight="1" x14ac:dyDescent="0.25">
      <c r="A74" s="1463" t="s">
        <v>425</v>
      </c>
      <c r="B74" s="1464"/>
      <c r="C74" s="1464"/>
      <c r="D74" s="1464"/>
      <c r="E74" s="1464"/>
      <c r="F74" s="1464"/>
      <c r="G74" s="1464"/>
      <c r="H74" s="1466"/>
    </row>
    <row r="75" spans="1:8" ht="25.5" x14ac:dyDescent="0.25">
      <c r="A75" s="139">
        <v>52</v>
      </c>
      <c r="B75" s="1387" t="s">
        <v>426</v>
      </c>
      <c r="C75" s="1387"/>
      <c r="D75" s="542"/>
      <c r="E75" s="542"/>
      <c r="F75" s="542"/>
      <c r="G75" s="542"/>
      <c r="H75" s="543" t="s">
        <v>427</v>
      </c>
    </row>
    <row r="76" spans="1:8" ht="38.25" customHeight="1" x14ac:dyDescent="0.25">
      <c r="A76" s="139">
        <v>53</v>
      </c>
      <c r="B76" s="1387" t="s">
        <v>428</v>
      </c>
      <c r="C76" s="1387"/>
      <c r="D76" s="542"/>
      <c r="E76" s="542"/>
      <c r="F76" s="542"/>
      <c r="G76" s="542"/>
      <c r="H76" s="543" t="s">
        <v>429</v>
      </c>
    </row>
    <row r="77" spans="1:8" ht="45" customHeight="1" x14ac:dyDescent="0.25">
      <c r="A77" s="139">
        <v>54</v>
      </c>
      <c r="B77" s="1387" t="s">
        <v>430</v>
      </c>
      <c r="C77" s="1387"/>
      <c r="D77" s="542"/>
      <c r="E77" s="542"/>
      <c r="F77" s="542"/>
      <c r="G77" s="542"/>
      <c r="H77" s="543" t="s">
        <v>431</v>
      </c>
    </row>
    <row r="78" spans="1:8" ht="40.5" customHeight="1" x14ac:dyDescent="0.25">
      <c r="A78" s="139">
        <v>55</v>
      </c>
      <c r="B78" s="1387" t="s">
        <v>432</v>
      </c>
      <c r="C78" s="1387"/>
      <c r="D78" s="542"/>
      <c r="E78" s="542"/>
      <c r="F78" s="542"/>
      <c r="G78" s="542"/>
      <c r="H78" s="543" t="s">
        <v>433</v>
      </c>
    </row>
    <row r="79" spans="1:8" x14ac:dyDescent="0.25">
      <c r="A79" s="139">
        <v>56</v>
      </c>
      <c r="B79" s="1387" t="s">
        <v>342</v>
      </c>
      <c r="C79" s="1387"/>
      <c r="D79" s="542"/>
      <c r="E79" s="542"/>
      <c r="F79" s="542"/>
      <c r="G79" s="542"/>
      <c r="H79" s="543"/>
    </row>
    <row r="80" spans="1:8" x14ac:dyDescent="0.25">
      <c r="A80" s="139">
        <v>57</v>
      </c>
      <c r="B80" s="1459" t="s">
        <v>434</v>
      </c>
      <c r="C80" s="1459"/>
      <c r="D80" s="547"/>
      <c r="E80" s="547"/>
      <c r="F80" s="547"/>
      <c r="G80" s="547"/>
      <c r="H80" s="543" t="s">
        <v>435</v>
      </c>
    </row>
    <row r="81" spans="1:8" x14ac:dyDescent="0.25">
      <c r="A81" s="139">
        <v>58</v>
      </c>
      <c r="B81" s="1459" t="s">
        <v>436</v>
      </c>
      <c r="C81" s="1459"/>
      <c r="D81" s="547"/>
      <c r="E81" s="547"/>
      <c r="F81" s="547"/>
      <c r="G81" s="547"/>
      <c r="H81" s="543" t="s">
        <v>437</v>
      </c>
    </row>
    <row r="82" spans="1:8" x14ac:dyDescent="0.25">
      <c r="A82" s="139">
        <v>59</v>
      </c>
      <c r="B82" s="1459" t="s">
        <v>438</v>
      </c>
      <c r="C82" s="1459"/>
      <c r="D82" s="547"/>
      <c r="E82" s="547"/>
      <c r="F82" s="547"/>
      <c r="G82" s="547"/>
      <c r="H82" s="543" t="s">
        <v>439</v>
      </c>
    </row>
    <row r="83" spans="1:8" x14ac:dyDescent="0.25">
      <c r="A83" s="139">
        <v>60</v>
      </c>
      <c r="B83" s="1459" t="s">
        <v>440</v>
      </c>
      <c r="C83" s="1459"/>
      <c r="D83" s="547"/>
      <c r="E83" s="547"/>
      <c r="F83" s="547"/>
      <c r="G83" s="547"/>
      <c r="H83" s="543"/>
    </row>
    <row r="84" spans="1:8" ht="15" customHeight="1" x14ac:dyDescent="0.25">
      <c r="A84" s="1463" t="s">
        <v>441</v>
      </c>
      <c r="B84" s="1464"/>
      <c r="C84" s="1464"/>
      <c r="D84" s="1464"/>
      <c r="E84" s="1464"/>
      <c r="F84" s="1464"/>
      <c r="G84" s="1464"/>
      <c r="H84" s="1466"/>
    </row>
    <row r="85" spans="1:8" x14ac:dyDescent="0.25">
      <c r="A85" s="139">
        <v>61</v>
      </c>
      <c r="B85" s="1459" t="s">
        <v>442</v>
      </c>
      <c r="C85" s="1459"/>
      <c r="D85" s="547"/>
      <c r="E85" s="547"/>
      <c r="F85" s="547"/>
      <c r="G85" s="547"/>
      <c r="H85" s="543" t="s">
        <v>443</v>
      </c>
    </row>
    <row r="86" spans="1:8" x14ac:dyDescent="0.25">
      <c r="A86" s="139">
        <v>62</v>
      </c>
      <c r="B86" s="1459" t="s">
        <v>444</v>
      </c>
      <c r="C86" s="1459"/>
      <c r="D86" s="547"/>
      <c r="E86" s="547"/>
      <c r="F86" s="547"/>
      <c r="G86" s="547"/>
      <c r="H86" s="543" t="s">
        <v>445</v>
      </c>
    </row>
    <row r="87" spans="1:8" x14ac:dyDescent="0.25">
      <c r="A87" s="139">
        <v>63</v>
      </c>
      <c r="B87" s="1459" t="s">
        <v>446</v>
      </c>
      <c r="C87" s="1459"/>
      <c r="D87" s="547"/>
      <c r="E87" s="547"/>
      <c r="F87" s="547"/>
      <c r="G87" s="547"/>
      <c r="H87" s="543" t="s">
        <v>447</v>
      </c>
    </row>
    <row r="88" spans="1:8" ht="38.25" x14ac:dyDescent="0.25">
      <c r="A88" s="139">
        <v>64</v>
      </c>
      <c r="B88" s="1459" t="s">
        <v>448</v>
      </c>
      <c r="C88" s="1459"/>
      <c r="D88" s="547"/>
      <c r="E88" s="547"/>
      <c r="F88" s="547"/>
      <c r="G88" s="547"/>
      <c r="H88" s="543" t="s">
        <v>449</v>
      </c>
    </row>
    <row r="89" spans="1:8" x14ac:dyDescent="0.25">
      <c r="A89" s="139">
        <v>65</v>
      </c>
      <c r="B89" s="1459" t="s">
        <v>450</v>
      </c>
      <c r="C89" s="1459"/>
      <c r="D89" s="547"/>
      <c r="E89" s="547"/>
      <c r="F89" s="547"/>
      <c r="G89" s="547"/>
      <c r="H89" s="543"/>
    </row>
    <row r="90" spans="1:8" x14ac:dyDescent="0.25">
      <c r="A90" s="139">
        <v>66</v>
      </c>
      <c r="B90" s="1459" t="s">
        <v>451</v>
      </c>
      <c r="C90" s="1459"/>
      <c r="D90" s="547"/>
      <c r="E90" s="547"/>
      <c r="F90" s="547"/>
      <c r="G90" s="547"/>
      <c r="H90" s="543"/>
    </row>
    <row r="91" spans="1:8" x14ac:dyDescent="0.25">
      <c r="A91" s="139">
        <v>67</v>
      </c>
      <c r="B91" s="1459" t="s">
        <v>452</v>
      </c>
      <c r="C91" s="1459"/>
      <c r="D91" s="547"/>
      <c r="E91" s="547"/>
      <c r="F91" s="547"/>
      <c r="G91" s="547"/>
      <c r="H91" s="543"/>
    </row>
    <row r="92" spans="1:8" ht="25.5" customHeight="1" x14ac:dyDescent="0.25">
      <c r="A92" s="544" t="s">
        <v>318</v>
      </c>
      <c r="B92" s="1459" t="s">
        <v>453</v>
      </c>
      <c r="C92" s="1459"/>
      <c r="D92" s="547"/>
      <c r="E92" s="547"/>
      <c r="F92" s="547"/>
      <c r="G92" s="547"/>
      <c r="H92" s="543"/>
    </row>
    <row r="93" spans="1:8" ht="25.5" x14ac:dyDescent="0.25">
      <c r="A93" s="139">
        <v>68</v>
      </c>
      <c r="B93" s="1459" t="s">
        <v>454</v>
      </c>
      <c r="C93" s="1459"/>
      <c r="D93" s="547"/>
      <c r="E93" s="547"/>
      <c r="F93" s="547"/>
      <c r="G93" s="547"/>
      <c r="H93" s="543" t="s">
        <v>455</v>
      </c>
    </row>
    <row r="94" spans="1:8" x14ac:dyDescent="0.25">
      <c r="A94" s="139">
        <v>69</v>
      </c>
      <c r="B94" s="1387" t="s">
        <v>456</v>
      </c>
      <c r="C94" s="1387"/>
      <c r="D94" s="542"/>
      <c r="E94" s="542"/>
      <c r="F94" s="542"/>
      <c r="G94" s="542"/>
      <c r="H94" s="543"/>
    </row>
    <row r="95" spans="1:8" x14ac:dyDescent="0.25">
      <c r="A95" s="139">
        <v>70</v>
      </c>
      <c r="B95" s="1387" t="s">
        <v>456</v>
      </c>
      <c r="C95" s="1387"/>
      <c r="D95" s="542"/>
      <c r="E95" s="542"/>
      <c r="F95" s="542"/>
      <c r="G95" s="542"/>
      <c r="H95" s="543"/>
    </row>
    <row r="96" spans="1:8" x14ac:dyDescent="0.25">
      <c r="A96" s="139">
        <v>71</v>
      </c>
      <c r="B96" s="1387" t="s">
        <v>457</v>
      </c>
      <c r="C96" s="1387"/>
      <c r="D96" s="542"/>
      <c r="E96" s="542"/>
      <c r="F96" s="542"/>
      <c r="G96" s="542"/>
      <c r="H96" s="543"/>
    </row>
    <row r="97" spans="1:8" ht="15" customHeight="1" x14ac:dyDescent="0.25">
      <c r="A97" s="1463" t="s">
        <v>458</v>
      </c>
      <c r="B97" s="1464"/>
      <c r="C97" s="1464"/>
      <c r="D97" s="1464"/>
      <c r="E97" s="1464"/>
      <c r="F97" s="1464"/>
      <c r="G97" s="1464"/>
      <c r="H97" s="1466"/>
    </row>
    <row r="98" spans="1:8" ht="51" x14ac:dyDescent="0.25">
      <c r="A98" s="139">
        <v>72</v>
      </c>
      <c r="B98" s="1387" t="s">
        <v>459</v>
      </c>
      <c r="C98" s="1387"/>
      <c r="D98" s="542"/>
      <c r="E98" s="542"/>
      <c r="F98" s="542"/>
      <c r="G98" s="542"/>
      <c r="H98" s="543" t="s">
        <v>460</v>
      </c>
    </row>
    <row r="99" spans="1:8" ht="25.5" x14ac:dyDescent="0.25">
      <c r="A99" s="139">
        <v>73</v>
      </c>
      <c r="B99" s="1387" t="s">
        <v>461</v>
      </c>
      <c r="C99" s="1387"/>
      <c r="D99" s="542"/>
      <c r="E99" s="542"/>
      <c r="F99" s="542"/>
      <c r="G99" s="542"/>
      <c r="H99" s="543" t="s">
        <v>462</v>
      </c>
    </row>
    <row r="100" spans="1:8" x14ac:dyDescent="0.25">
      <c r="A100" s="139">
        <v>74</v>
      </c>
      <c r="B100" s="1387" t="s">
        <v>342</v>
      </c>
      <c r="C100" s="1387"/>
      <c r="D100" s="542"/>
      <c r="E100" s="542"/>
      <c r="F100" s="542"/>
      <c r="G100" s="542"/>
      <c r="H100" s="543"/>
    </row>
    <row r="101" spans="1:8" ht="25.5" x14ac:dyDescent="0.25">
      <c r="A101" s="139">
        <v>75</v>
      </c>
      <c r="B101" s="1387" t="s">
        <v>463</v>
      </c>
      <c r="C101" s="1387"/>
      <c r="D101" s="542"/>
      <c r="E101" s="542"/>
      <c r="F101" s="542"/>
      <c r="G101" s="542"/>
      <c r="H101" s="543" t="s">
        <v>464</v>
      </c>
    </row>
    <row r="102" spans="1:8" ht="15" customHeight="1" x14ac:dyDescent="0.25">
      <c r="A102" s="1463" t="s">
        <v>465</v>
      </c>
      <c r="B102" s="1464"/>
      <c r="C102" s="1464"/>
      <c r="D102" s="1464"/>
      <c r="E102" s="1464"/>
      <c r="F102" s="1464"/>
      <c r="G102" s="1464"/>
      <c r="H102" s="1466"/>
    </row>
    <row r="103" spans="1:8" ht="30" customHeight="1" x14ac:dyDescent="0.25">
      <c r="A103" s="139">
        <v>76</v>
      </c>
      <c r="B103" s="1387" t="s">
        <v>466</v>
      </c>
      <c r="C103" s="1387"/>
      <c r="D103" s="542"/>
      <c r="E103" s="542"/>
      <c r="F103" s="542"/>
      <c r="G103" s="542"/>
      <c r="H103" s="543" t="s">
        <v>467</v>
      </c>
    </row>
    <row r="104" spans="1:8" x14ac:dyDescent="0.25">
      <c r="A104" s="139">
        <v>77</v>
      </c>
      <c r="B104" s="1387" t="s">
        <v>468</v>
      </c>
      <c r="C104" s="1387"/>
      <c r="D104" s="542"/>
      <c r="E104" s="542"/>
      <c r="F104" s="542"/>
      <c r="G104" s="542"/>
      <c r="H104" s="543" t="s">
        <v>467</v>
      </c>
    </row>
    <row r="105" spans="1:8" ht="30" customHeight="1" x14ac:dyDescent="0.25">
      <c r="A105" s="139">
        <v>78</v>
      </c>
      <c r="B105" s="1387" t="s">
        <v>469</v>
      </c>
      <c r="C105" s="1387"/>
      <c r="D105" s="542"/>
      <c r="E105" s="542"/>
      <c r="F105" s="542"/>
      <c r="G105" s="542"/>
      <c r="H105" s="543" t="s">
        <v>467</v>
      </c>
    </row>
    <row r="106" spans="1:8" ht="23.25" customHeight="1" x14ac:dyDescent="0.25">
      <c r="A106" s="139">
        <v>79</v>
      </c>
      <c r="B106" s="1387" t="s">
        <v>470</v>
      </c>
      <c r="C106" s="1387"/>
      <c r="D106" s="542"/>
      <c r="E106" s="542"/>
      <c r="F106" s="542"/>
      <c r="G106" s="542"/>
      <c r="H106" s="605" t="s">
        <v>467</v>
      </c>
    </row>
    <row r="107" spans="1:8" ht="15" customHeight="1" x14ac:dyDescent="0.25">
      <c r="A107" s="1463" t="s">
        <v>471</v>
      </c>
      <c r="B107" s="1464"/>
      <c r="C107" s="1464"/>
      <c r="D107" s="1464"/>
      <c r="E107" s="1464"/>
      <c r="F107" s="1464"/>
      <c r="G107" s="1464"/>
      <c r="H107" s="1466"/>
    </row>
    <row r="108" spans="1:8" ht="30" customHeight="1" x14ac:dyDescent="0.25">
      <c r="A108" s="139">
        <v>80</v>
      </c>
      <c r="B108" s="1387" t="s">
        <v>472</v>
      </c>
      <c r="C108" s="1387"/>
      <c r="D108" s="542"/>
      <c r="E108" s="542"/>
      <c r="F108" s="542"/>
      <c r="G108" s="542"/>
      <c r="H108" s="543" t="s">
        <v>473</v>
      </c>
    </row>
    <row r="109" spans="1:8" ht="30" customHeight="1" x14ac:dyDescent="0.25">
      <c r="A109" s="139">
        <v>81</v>
      </c>
      <c r="B109" s="1387" t="s">
        <v>474</v>
      </c>
      <c r="C109" s="1387"/>
      <c r="D109" s="542"/>
      <c r="E109" s="542"/>
      <c r="F109" s="542"/>
      <c r="G109" s="542"/>
      <c r="H109" s="543" t="s">
        <v>473</v>
      </c>
    </row>
    <row r="110" spans="1:8" ht="30" customHeight="1" x14ac:dyDescent="0.25">
      <c r="A110" s="139">
        <v>82</v>
      </c>
      <c r="B110" s="1387" t="s">
        <v>475</v>
      </c>
      <c r="C110" s="1387"/>
      <c r="D110" s="542"/>
      <c r="E110" s="542"/>
      <c r="F110" s="542"/>
      <c r="G110" s="542"/>
      <c r="H110" s="543" t="s">
        <v>476</v>
      </c>
    </row>
    <row r="111" spans="1:8" ht="30" customHeight="1" x14ac:dyDescent="0.25">
      <c r="A111" s="139">
        <v>83</v>
      </c>
      <c r="B111" s="1387" t="s">
        <v>477</v>
      </c>
      <c r="C111" s="1387"/>
      <c r="D111" s="542"/>
      <c r="E111" s="542"/>
      <c r="F111" s="542"/>
      <c r="G111" s="542"/>
      <c r="H111" s="543" t="s">
        <v>476</v>
      </c>
    </row>
    <row r="112" spans="1:8" ht="30" customHeight="1" x14ac:dyDescent="0.25">
      <c r="A112" s="139">
        <v>84</v>
      </c>
      <c r="B112" s="1387" t="s">
        <v>478</v>
      </c>
      <c r="C112" s="1387"/>
      <c r="D112" s="542"/>
      <c r="E112" s="542"/>
      <c r="F112" s="542"/>
      <c r="G112" s="542"/>
      <c r="H112" s="543" t="s">
        <v>479</v>
      </c>
    </row>
    <row r="113" spans="1:8" ht="30" customHeight="1" thickBot="1" x14ac:dyDescent="0.3">
      <c r="A113" s="141">
        <v>85</v>
      </c>
      <c r="B113" s="1410" t="s">
        <v>480</v>
      </c>
      <c r="C113" s="1410"/>
      <c r="D113" s="545"/>
      <c r="E113" s="545"/>
      <c r="F113" s="545"/>
      <c r="G113" s="545"/>
      <c r="H113" s="546" t="s">
        <v>479</v>
      </c>
    </row>
    <row r="114" spans="1:8" ht="15.75" thickBot="1" x14ac:dyDescent="0.3">
      <c r="A114" s="610"/>
      <c r="B114" s="610"/>
      <c r="C114" s="610"/>
      <c r="D114" s="610"/>
      <c r="E114" s="610"/>
      <c r="F114" s="610"/>
    </row>
    <row r="115" spans="1:8" ht="15" customHeight="1" x14ac:dyDescent="0.25">
      <c r="A115" s="1516" t="s">
        <v>481</v>
      </c>
      <c r="B115" s="1517"/>
      <c r="C115" s="1517"/>
      <c r="D115" s="1517"/>
      <c r="E115" s="1517"/>
      <c r="F115" s="1517"/>
    </row>
    <row r="116" spans="1:8" ht="15" customHeight="1" x14ac:dyDescent="0.25">
      <c r="A116" s="1445" t="s">
        <v>482</v>
      </c>
      <c r="B116" s="1442"/>
      <c r="C116" s="1442"/>
      <c r="D116" s="1442"/>
      <c r="E116" s="1442"/>
      <c r="F116" s="1442"/>
    </row>
    <row r="117" spans="1:8" ht="27.75" customHeight="1" x14ac:dyDescent="0.25">
      <c r="A117" s="139">
        <v>1</v>
      </c>
      <c r="B117" s="1431" t="s">
        <v>873</v>
      </c>
      <c r="C117" s="1432"/>
      <c r="D117" s="1432"/>
      <c r="E117" s="1432"/>
      <c r="F117" s="1432"/>
    </row>
    <row r="118" spans="1:8" ht="31.5" customHeight="1" x14ac:dyDescent="0.25">
      <c r="A118" s="139">
        <v>2</v>
      </c>
      <c r="B118" s="1431" t="s">
        <v>483</v>
      </c>
      <c r="C118" s="1432"/>
      <c r="D118" s="1432"/>
      <c r="E118" s="1432"/>
      <c r="F118" s="1432"/>
    </row>
    <row r="119" spans="1:8" x14ac:dyDescent="0.25">
      <c r="A119" s="139">
        <v>3</v>
      </c>
      <c r="B119" s="1431" t="s">
        <v>484</v>
      </c>
      <c r="C119" s="1432"/>
      <c r="D119" s="1432"/>
      <c r="E119" s="1432"/>
      <c r="F119" s="1432"/>
    </row>
    <row r="120" spans="1:8" x14ac:dyDescent="0.25">
      <c r="A120" s="143" t="s">
        <v>314</v>
      </c>
      <c r="B120" s="1431" t="s">
        <v>485</v>
      </c>
      <c r="C120" s="1432"/>
      <c r="D120" s="1432"/>
      <c r="E120" s="1432"/>
      <c r="F120" s="1432"/>
    </row>
    <row r="121" spans="1:8" ht="26.25" customHeight="1" x14ac:dyDescent="0.25">
      <c r="A121" s="139">
        <v>4</v>
      </c>
      <c r="B121" s="1431" t="s">
        <v>486</v>
      </c>
      <c r="C121" s="1432"/>
      <c r="D121" s="1432"/>
      <c r="E121" s="1432"/>
      <c r="F121" s="1432"/>
    </row>
    <row r="122" spans="1:8" ht="15" customHeight="1" x14ac:dyDescent="0.25">
      <c r="A122" s="139">
        <v>5</v>
      </c>
      <c r="B122" s="1431" t="s">
        <v>487</v>
      </c>
      <c r="C122" s="1432"/>
      <c r="D122" s="1432"/>
      <c r="E122" s="1432"/>
      <c r="F122" s="1432"/>
    </row>
    <row r="123" spans="1:8" ht="15" customHeight="1" x14ac:dyDescent="0.25">
      <c r="A123" s="143" t="s">
        <v>315</v>
      </c>
      <c r="B123" s="1431" t="s">
        <v>488</v>
      </c>
      <c r="C123" s="1432"/>
      <c r="D123" s="1432"/>
      <c r="E123" s="1432"/>
      <c r="F123" s="1432"/>
    </row>
    <row r="124" spans="1:8" ht="15" customHeight="1" x14ac:dyDescent="0.25">
      <c r="A124" s="139">
        <v>6</v>
      </c>
      <c r="B124" s="1431" t="s">
        <v>489</v>
      </c>
      <c r="C124" s="1432"/>
      <c r="D124" s="1432"/>
      <c r="E124" s="1432"/>
      <c r="F124" s="1432"/>
    </row>
    <row r="125" spans="1:8" ht="15" customHeight="1" x14ac:dyDescent="0.25">
      <c r="A125" s="139">
        <v>7</v>
      </c>
      <c r="B125" s="1431" t="s">
        <v>490</v>
      </c>
      <c r="C125" s="1432"/>
      <c r="D125" s="1432"/>
      <c r="E125" s="1432"/>
      <c r="F125" s="1432"/>
    </row>
    <row r="126" spans="1:8" ht="15" customHeight="1" x14ac:dyDescent="0.25">
      <c r="A126" s="139">
        <v>8</v>
      </c>
      <c r="B126" s="1431" t="s">
        <v>491</v>
      </c>
      <c r="C126" s="1432"/>
      <c r="D126" s="1432"/>
      <c r="E126" s="1432"/>
      <c r="F126" s="1432"/>
    </row>
    <row r="127" spans="1:8" ht="15" customHeight="1" x14ac:dyDescent="0.25">
      <c r="A127" s="139">
        <v>9</v>
      </c>
      <c r="B127" s="1431" t="s">
        <v>492</v>
      </c>
      <c r="C127" s="1432"/>
      <c r="D127" s="1432"/>
      <c r="E127" s="1432"/>
      <c r="F127" s="1432"/>
    </row>
    <row r="128" spans="1:8" ht="39.75" customHeight="1" x14ac:dyDescent="0.25">
      <c r="A128" s="139">
        <v>10</v>
      </c>
      <c r="B128" s="1431" t="s">
        <v>493</v>
      </c>
      <c r="C128" s="1432"/>
      <c r="D128" s="1432"/>
      <c r="E128" s="1432"/>
      <c r="F128" s="1432"/>
    </row>
    <row r="129" spans="1:6" ht="29.25" customHeight="1" x14ac:dyDescent="0.25">
      <c r="A129" s="139">
        <v>11</v>
      </c>
      <c r="B129" s="1431" t="s">
        <v>494</v>
      </c>
      <c r="C129" s="1432"/>
      <c r="D129" s="1432"/>
      <c r="E129" s="1432"/>
      <c r="F129" s="1432"/>
    </row>
    <row r="130" spans="1:6" ht="15" customHeight="1" x14ac:dyDescent="0.25">
      <c r="A130" s="139">
        <v>12</v>
      </c>
      <c r="B130" s="1431" t="s">
        <v>495</v>
      </c>
      <c r="C130" s="1432"/>
      <c r="D130" s="1432"/>
      <c r="E130" s="1432"/>
      <c r="F130" s="1432"/>
    </row>
    <row r="131" spans="1:6" ht="15" customHeight="1" x14ac:dyDescent="0.25">
      <c r="A131" s="139">
        <v>13</v>
      </c>
      <c r="B131" s="1431" t="s">
        <v>496</v>
      </c>
      <c r="C131" s="1432"/>
      <c r="D131" s="1432"/>
      <c r="E131" s="1432"/>
      <c r="F131" s="1432"/>
    </row>
    <row r="132" spans="1:6" ht="27.75" customHeight="1" x14ac:dyDescent="0.25">
      <c r="A132" s="139">
        <v>14</v>
      </c>
      <c r="B132" s="1431" t="s">
        <v>497</v>
      </c>
      <c r="C132" s="1432"/>
      <c r="D132" s="1432"/>
      <c r="E132" s="1432"/>
      <c r="F132" s="1432"/>
    </row>
    <row r="133" spans="1:6" ht="15" customHeight="1" x14ac:dyDescent="0.25">
      <c r="A133" s="139">
        <v>15</v>
      </c>
      <c r="B133" s="1431" t="s">
        <v>498</v>
      </c>
      <c r="C133" s="1432"/>
      <c r="D133" s="1432"/>
      <c r="E133" s="1432"/>
      <c r="F133" s="1432"/>
    </row>
    <row r="134" spans="1:6" ht="24.75" customHeight="1" x14ac:dyDescent="0.25">
      <c r="A134" s="139">
        <v>16</v>
      </c>
      <c r="B134" s="1431" t="s">
        <v>499</v>
      </c>
      <c r="C134" s="1432"/>
      <c r="D134" s="1432"/>
      <c r="E134" s="1432"/>
      <c r="F134" s="1432"/>
    </row>
    <row r="135" spans="1:6" ht="37.5" customHeight="1" x14ac:dyDescent="0.25">
      <c r="A135" s="139">
        <v>17</v>
      </c>
      <c r="B135" s="1431" t="s">
        <v>500</v>
      </c>
      <c r="C135" s="1432"/>
      <c r="D135" s="1432"/>
      <c r="E135" s="1432"/>
      <c r="F135" s="1432"/>
    </row>
    <row r="136" spans="1:6" ht="39.75" customHeight="1" x14ac:dyDescent="0.25">
      <c r="A136" s="139">
        <v>18</v>
      </c>
      <c r="B136" s="1431" t="s">
        <v>501</v>
      </c>
      <c r="C136" s="1432"/>
      <c r="D136" s="1432"/>
      <c r="E136" s="1432"/>
      <c r="F136" s="1432"/>
    </row>
    <row r="137" spans="1:6" ht="39.75" customHeight="1" x14ac:dyDescent="0.25">
      <c r="A137" s="139">
        <v>19</v>
      </c>
      <c r="B137" s="1431" t="s">
        <v>502</v>
      </c>
      <c r="C137" s="1432"/>
      <c r="D137" s="1432"/>
      <c r="E137" s="1432"/>
      <c r="F137" s="1432"/>
    </row>
    <row r="138" spans="1:6" ht="15" customHeight="1" x14ac:dyDescent="0.25">
      <c r="A138" s="139">
        <v>20</v>
      </c>
      <c r="B138" s="1431" t="s">
        <v>492</v>
      </c>
      <c r="C138" s="1432"/>
      <c r="D138" s="1432"/>
      <c r="E138" s="1432"/>
      <c r="F138" s="1432"/>
    </row>
    <row r="139" spans="1:6" ht="27" customHeight="1" x14ac:dyDescent="0.25">
      <c r="A139" s="143" t="s">
        <v>228</v>
      </c>
      <c r="B139" s="1431" t="s">
        <v>503</v>
      </c>
      <c r="C139" s="1432"/>
      <c r="D139" s="1432"/>
      <c r="E139" s="1432"/>
      <c r="F139" s="1432"/>
    </row>
    <row r="140" spans="1:6" ht="27" customHeight="1" x14ac:dyDescent="0.25">
      <c r="A140" s="143" t="s">
        <v>229</v>
      </c>
      <c r="B140" s="1431" t="s">
        <v>504</v>
      </c>
      <c r="C140" s="1432"/>
      <c r="D140" s="1432"/>
      <c r="E140" s="1432"/>
      <c r="F140" s="1432"/>
    </row>
    <row r="141" spans="1:6" ht="27" customHeight="1" x14ac:dyDescent="0.25">
      <c r="A141" s="143" t="s">
        <v>316</v>
      </c>
      <c r="B141" s="1431" t="s">
        <v>505</v>
      </c>
      <c r="C141" s="1432"/>
      <c r="D141" s="1432"/>
      <c r="E141" s="1432"/>
      <c r="F141" s="1432"/>
    </row>
    <row r="142" spans="1:6" ht="23.25" customHeight="1" x14ac:dyDescent="0.25">
      <c r="A142" s="143" t="s">
        <v>317</v>
      </c>
      <c r="B142" s="1431" t="s">
        <v>506</v>
      </c>
      <c r="C142" s="1432"/>
      <c r="D142" s="1432"/>
      <c r="E142" s="1432"/>
      <c r="F142" s="1432"/>
    </row>
    <row r="143" spans="1:6" ht="30" customHeight="1" x14ac:dyDescent="0.25">
      <c r="A143" s="139">
        <v>21</v>
      </c>
      <c r="B143" s="1431" t="s">
        <v>507</v>
      </c>
      <c r="C143" s="1432"/>
      <c r="D143" s="1432"/>
      <c r="E143" s="1432"/>
      <c r="F143" s="1432"/>
    </row>
    <row r="144" spans="1:6" ht="15" customHeight="1" x14ac:dyDescent="0.25">
      <c r="A144" s="139">
        <v>22</v>
      </c>
      <c r="B144" s="1431" t="s">
        <v>508</v>
      </c>
      <c r="C144" s="1432"/>
      <c r="D144" s="1432"/>
      <c r="E144" s="1432"/>
      <c r="F144" s="1432"/>
    </row>
    <row r="145" spans="1:6" ht="30" customHeight="1" x14ac:dyDescent="0.25">
      <c r="A145" s="139">
        <v>23</v>
      </c>
      <c r="B145" s="1431" t="s">
        <v>509</v>
      </c>
      <c r="C145" s="1432"/>
      <c r="D145" s="1432"/>
      <c r="E145" s="1432"/>
      <c r="F145" s="1432"/>
    </row>
    <row r="146" spans="1:6" ht="15" customHeight="1" x14ac:dyDescent="0.25">
      <c r="A146" s="139">
        <v>24</v>
      </c>
      <c r="B146" s="1431" t="s">
        <v>492</v>
      </c>
      <c r="C146" s="1432"/>
      <c r="D146" s="1432"/>
      <c r="E146" s="1432"/>
      <c r="F146" s="1432"/>
    </row>
    <row r="147" spans="1:6" ht="28.5" customHeight="1" x14ac:dyDescent="0.25">
      <c r="A147" s="139">
        <v>25</v>
      </c>
      <c r="B147" s="1431" t="s">
        <v>510</v>
      </c>
      <c r="C147" s="1432"/>
      <c r="D147" s="1432"/>
      <c r="E147" s="1432"/>
      <c r="F147" s="1432"/>
    </row>
    <row r="148" spans="1:6" ht="15" customHeight="1" x14ac:dyDescent="0.25">
      <c r="A148" s="143" t="s">
        <v>377</v>
      </c>
      <c r="B148" s="1431" t="s">
        <v>511</v>
      </c>
      <c r="C148" s="1432"/>
      <c r="D148" s="1432"/>
      <c r="E148" s="1432"/>
      <c r="F148" s="1432"/>
    </row>
    <row r="149" spans="1:6" ht="45" customHeight="1" x14ac:dyDescent="0.25">
      <c r="A149" s="143" t="s">
        <v>378</v>
      </c>
      <c r="B149" s="1431" t="s">
        <v>512</v>
      </c>
      <c r="C149" s="1432"/>
      <c r="D149" s="1432"/>
      <c r="E149" s="1432"/>
      <c r="F149" s="1432"/>
    </row>
    <row r="150" spans="1:6" ht="30" customHeight="1" x14ac:dyDescent="0.25">
      <c r="A150" s="139">
        <v>27</v>
      </c>
      <c r="B150" s="1431" t="s">
        <v>513</v>
      </c>
      <c r="C150" s="1432"/>
      <c r="D150" s="1432"/>
      <c r="E150" s="1432"/>
      <c r="F150" s="1432"/>
    </row>
    <row r="151" spans="1:6" ht="15" customHeight="1" x14ac:dyDescent="0.25">
      <c r="A151" s="139">
        <v>28</v>
      </c>
      <c r="B151" s="1431" t="s">
        <v>514</v>
      </c>
      <c r="C151" s="1432"/>
      <c r="D151" s="1432"/>
      <c r="E151" s="1432"/>
      <c r="F151" s="1432"/>
    </row>
    <row r="152" spans="1:6" ht="15" customHeight="1" x14ac:dyDescent="0.25">
      <c r="A152" s="139">
        <v>29</v>
      </c>
      <c r="B152" s="1431" t="s">
        <v>515</v>
      </c>
      <c r="C152" s="1432"/>
      <c r="D152" s="1432"/>
      <c r="E152" s="1432"/>
      <c r="F152" s="1432"/>
    </row>
    <row r="153" spans="1:6" ht="15" customHeight="1" x14ac:dyDescent="0.25">
      <c r="A153" s="139">
        <v>30</v>
      </c>
      <c r="B153" s="1431" t="s">
        <v>516</v>
      </c>
      <c r="C153" s="1432"/>
      <c r="D153" s="1432"/>
      <c r="E153" s="1432"/>
      <c r="F153" s="1432"/>
    </row>
    <row r="154" spans="1:6" ht="15" customHeight="1" x14ac:dyDescent="0.25">
      <c r="A154" s="139">
        <v>31</v>
      </c>
      <c r="B154" s="1431" t="s">
        <v>517</v>
      </c>
      <c r="C154" s="1432"/>
      <c r="D154" s="1432"/>
      <c r="E154" s="1432"/>
      <c r="F154" s="1432"/>
    </row>
    <row r="155" spans="1:6" ht="15" customHeight="1" x14ac:dyDescent="0.25">
      <c r="A155" s="139">
        <v>32</v>
      </c>
      <c r="B155" s="1431" t="s">
        <v>518</v>
      </c>
      <c r="C155" s="1432"/>
      <c r="D155" s="1432"/>
      <c r="E155" s="1432"/>
      <c r="F155" s="1432"/>
    </row>
    <row r="156" spans="1:6" ht="24.75" customHeight="1" x14ac:dyDescent="0.25">
      <c r="A156" s="144">
        <v>33</v>
      </c>
      <c r="B156" s="1431" t="s">
        <v>519</v>
      </c>
      <c r="C156" s="1432"/>
      <c r="D156" s="1432"/>
      <c r="E156" s="1432"/>
      <c r="F156" s="1432"/>
    </row>
    <row r="157" spans="1:6" ht="27.75" customHeight="1" x14ac:dyDescent="0.25">
      <c r="A157" s="144">
        <v>34</v>
      </c>
      <c r="B157" s="1431" t="s">
        <v>520</v>
      </c>
      <c r="C157" s="1432"/>
      <c r="D157" s="1432"/>
      <c r="E157" s="1432"/>
      <c r="F157" s="1432"/>
    </row>
    <row r="158" spans="1:6" ht="27.75" customHeight="1" x14ac:dyDescent="0.25">
      <c r="A158" s="144">
        <v>35</v>
      </c>
      <c r="B158" s="1431" t="s">
        <v>521</v>
      </c>
      <c r="C158" s="1432"/>
      <c r="D158" s="1432"/>
      <c r="E158" s="1432"/>
      <c r="F158" s="1432"/>
    </row>
    <row r="159" spans="1:6" ht="15" customHeight="1" x14ac:dyDescent="0.25">
      <c r="A159" s="145">
        <v>36</v>
      </c>
      <c r="B159" s="1431" t="s">
        <v>522</v>
      </c>
      <c r="C159" s="1432"/>
      <c r="D159" s="1432"/>
      <c r="E159" s="1432"/>
      <c r="F159" s="1432"/>
    </row>
    <row r="160" spans="1:6" ht="28.5" customHeight="1" x14ac:dyDescent="0.25">
      <c r="A160" s="136">
        <v>37</v>
      </c>
      <c r="B160" s="1431" t="s">
        <v>523</v>
      </c>
      <c r="C160" s="1432"/>
      <c r="D160" s="1432"/>
      <c r="E160" s="1432"/>
      <c r="F160" s="1432"/>
    </row>
    <row r="161" spans="1:6" ht="30" customHeight="1" x14ac:dyDescent="0.25">
      <c r="A161" s="136">
        <v>38</v>
      </c>
      <c r="B161" s="1431" t="s">
        <v>524</v>
      </c>
      <c r="C161" s="1432"/>
      <c r="D161" s="1432"/>
      <c r="E161" s="1432"/>
      <c r="F161" s="1432"/>
    </row>
    <row r="162" spans="1:6" ht="41.25" customHeight="1" x14ac:dyDescent="0.25">
      <c r="A162" s="136">
        <v>39</v>
      </c>
      <c r="B162" s="1431" t="s">
        <v>525</v>
      </c>
      <c r="C162" s="1432"/>
      <c r="D162" s="1432"/>
      <c r="E162" s="1432"/>
      <c r="F162" s="1432"/>
    </row>
    <row r="163" spans="1:6" ht="40.5" customHeight="1" x14ac:dyDescent="0.25">
      <c r="A163" s="136">
        <v>40</v>
      </c>
      <c r="B163" s="1431" t="s">
        <v>526</v>
      </c>
      <c r="C163" s="1432"/>
      <c r="D163" s="1432"/>
      <c r="E163" s="1432"/>
      <c r="F163" s="1432"/>
    </row>
    <row r="164" spans="1:6" ht="15" customHeight="1" x14ac:dyDescent="0.25">
      <c r="A164" s="136">
        <v>41</v>
      </c>
      <c r="B164" s="1431" t="s">
        <v>492</v>
      </c>
      <c r="C164" s="1432"/>
      <c r="D164" s="1432"/>
      <c r="E164" s="1432"/>
      <c r="F164" s="1432"/>
    </row>
    <row r="165" spans="1:6" ht="28.5" customHeight="1" x14ac:dyDescent="0.25">
      <c r="A165" s="136">
        <v>42</v>
      </c>
      <c r="B165" s="1431" t="s">
        <v>527</v>
      </c>
      <c r="C165" s="1432"/>
      <c r="D165" s="1432"/>
      <c r="E165" s="1432"/>
      <c r="F165" s="1432"/>
    </row>
    <row r="166" spans="1:6" ht="15" customHeight="1" x14ac:dyDescent="0.25">
      <c r="A166" s="136">
        <v>43</v>
      </c>
      <c r="B166" s="1431" t="s">
        <v>528</v>
      </c>
      <c r="C166" s="1432"/>
      <c r="D166" s="1432"/>
      <c r="E166" s="1432"/>
      <c r="F166" s="1432"/>
    </row>
    <row r="167" spans="1:6" ht="15" customHeight="1" x14ac:dyDescent="0.25">
      <c r="A167" s="136">
        <v>44</v>
      </c>
      <c r="B167" s="1431" t="s">
        <v>529</v>
      </c>
      <c r="C167" s="1432"/>
      <c r="D167" s="1432"/>
      <c r="E167" s="1432"/>
      <c r="F167" s="1432"/>
    </row>
    <row r="168" spans="1:6" ht="15" customHeight="1" x14ac:dyDescent="0.25">
      <c r="A168" s="136">
        <v>45</v>
      </c>
      <c r="B168" s="1431" t="s">
        <v>530</v>
      </c>
      <c r="C168" s="1432"/>
      <c r="D168" s="1432"/>
      <c r="E168" s="1432"/>
      <c r="F168" s="1432"/>
    </row>
    <row r="169" spans="1:6" ht="15" customHeight="1" x14ac:dyDescent="0.25">
      <c r="A169" s="136">
        <v>46</v>
      </c>
      <c r="B169" s="1431" t="s">
        <v>531</v>
      </c>
      <c r="C169" s="1432"/>
      <c r="D169" s="1432"/>
      <c r="E169" s="1432"/>
      <c r="F169" s="1432"/>
    </row>
    <row r="170" spans="1:6" ht="24.75" customHeight="1" x14ac:dyDescent="0.25">
      <c r="A170" s="136">
        <v>47</v>
      </c>
      <c r="B170" s="1431" t="s">
        <v>532</v>
      </c>
      <c r="C170" s="1432"/>
      <c r="D170" s="1432"/>
      <c r="E170" s="1432"/>
      <c r="F170" s="1432"/>
    </row>
    <row r="171" spans="1:6" ht="42.75" customHeight="1" x14ac:dyDescent="0.25">
      <c r="A171" s="136">
        <v>48</v>
      </c>
      <c r="B171" s="1431" t="s">
        <v>533</v>
      </c>
      <c r="C171" s="1432"/>
      <c r="D171" s="1432"/>
      <c r="E171" s="1432"/>
      <c r="F171" s="1432"/>
    </row>
    <row r="172" spans="1:6" ht="26.25" customHeight="1" x14ac:dyDescent="0.25">
      <c r="A172" s="136">
        <v>49</v>
      </c>
      <c r="B172" s="1431" t="s">
        <v>534</v>
      </c>
      <c r="C172" s="1432"/>
      <c r="D172" s="1432"/>
      <c r="E172" s="1432"/>
      <c r="F172" s="1432"/>
    </row>
    <row r="173" spans="1:6" ht="15" customHeight="1" x14ac:dyDescent="0.25">
      <c r="A173" s="136">
        <v>50</v>
      </c>
      <c r="B173" s="1431" t="s">
        <v>535</v>
      </c>
      <c r="C173" s="1432"/>
      <c r="D173" s="1432"/>
      <c r="E173" s="1432"/>
      <c r="F173" s="1432"/>
    </row>
    <row r="174" spans="1:6" ht="15" customHeight="1" x14ac:dyDescent="0.25">
      <c r="A174" s="136">
        <v>51</v>
      </c>
      <c r="B174" s="1431" t="s">
        <v>536</v>
      </c>
      <c r="C174" s="1432"/>
      <c r="D174" s="1432"/>
      <c r="E174" s="1432"/>
      <c r="F174" s="1432"/>
    </row>
    <row r="175" spans="1:6" ht="25.5" customHeight="1" x14ac:dyDescent="0.25">
      <c r="A175" s="136">
        <v>52</v>
      </c>
      <c r="B175" s="1431" t="s">
        <v>537</v>
      </c>
      <c r="C175" s="1432"/>
      <c r="D175" s="1432"/>
      <c r="E175" s="1432"/>
      <c r="F175" s="1432"/>
    </row>
    <row r="176" spans="1:6" ht="40.5" customHeight="1" x14ac:dyDescent="0.25">
      <c r="A176" s="136">
        <v>53</v>
      </c>
      <c r="B176" s="1431" t="s">
        <v>538</v>
      </c>
      <c r="C176" s="1432"/>
      <c r="D176" s="1432"/>
      <c r="E176" s="1432"/>
      <c r="F176" s="1432"/>
    </row>
    <row r="177" spans="1:6" ht="39" customHeight="1" x14ac:dyDescent="0.25">
      <c r="A177" s="136">
        <v>54</v>
      </c>
      <c r="B177" s="1431" t="s">
        <v>539</v>
      </c>
      <c r="C177" s="1432"/>
      <c r="D177" s="1432"/>
      <c r="E177" s="1432"/>
      <c r="F177" s="1432"/>
    </row>
    <row r="178" spans="1:6" ht="40.5" customHeight="1" x14ac:dyDescent="0.25">
      <c r="A178" s="136">
        <v>55</v>
      </c>
      <c r="B178" s="1431" t="s">
        <v>540</v>
      </c>
      <c r="C178" s="1432"/>
      <c r="D178" s="1432"/>
      <c r="E178" s="1432"/>
      <c r="F178" s="1432"/>
    </row>
    <row r="179" spans="1:6" ht="15" customHeight="1" x14ac:dyDescent="0.25">
      <c r="A179" s="136">
        <v>56</v>
      </c>
      <c r="B179" s="1431" t="s">
        <v>492</v>
      </c>
      <c r="C179" s="1432"/>
      <c r="D179" s="1432"/>
      <c r="E179" s="1432"/>
      <c r="F179" s="1432"/>
    </row>
    <row r="180" spans="1:6" ht="15" customHeight="1" x14ac:dyDescent="0.25">
      <c r="A180" s="136">
        <v>57</v>
      </c>
      <c r="B180" s="1431" t="s">
        <v>541</v>
      </c>
      <c r="C180" s="1432"/>
      <c r="D180" s="1432"/>
      <c r="E180" s="1432"/>
      <c r="F180" s="1432"/>
    </row>
    <row r="181" spans="1:6" ht="15" customHeight="1" x14ac:dyDescent="0.25">
      <c r="A181" s="136">
        <v>58</v>
      </c>
      <c r="B181" s="1431" t="s">
        <v>542</v>
      </c>
      <c r="C181" s="1432"/>
      <c r="D181" s="1432"/>
      <c r="E181" s="1432"/>
      <c r="F181" s="1432"/>
    </row>
    <row r="182" spans="1:6" ht="15" customHeight="1" x14ac:dyDescent="0.25">
      <c r="A182" s="136">
        <v>59</v>
      </c>
      <c r="B182" s="1431" t="s">
        <v>543</v>
      </c>
      <c r="C182" s="1432"/>
      <c r="D182" s="1432"/>
      <c r="E182" s="1432"/>
      <c r="F182" s="1432"/>
    </row>
    <row r="183" spans="1:6" ht="15" customHeight="1" x14ac:dyDescent="0.25">
      <c r="A183" s="136">
        <v>60</v>
      </c>
      <c r="B183" s="1431" t="s">
        <v>544</v>
      </c>
      <c r="C183" s="1432"/>
      <c r="D183" s="1432"/>
      <c r="E183" s="1432"/>
      <c r="F183" s="1432"/>
    </row>
    <row r="184" spans="1:6" ht="30.75" customHeight="1" x14ac:dyDescent="0.25">
      <c r="A184" s="136">
        <v>61</v>
      </c>
      <c r="B184" s="1431" t="s">
        <v>545</v>
      </c>
      <c r="C184" s="1432"/>
      <c r="D184" s="1432"/>
      <c r="E184" s="1432"/>
      <c r="F184" s="1432"/>
    </row>
    <row r="185" spans="1:6" ht="29.25" customHeight="1" x14ac:dyDescent="0.25">
      <c r="A185" s="136">
        <v>62</v>
      </c>
      <c r="B185" s="1431" t="s">
        <v>546</v>
      </c>
      <c r="C185" s="1432"/>
      <c r="D185" s="1432"/>
      <c r="E185" s="1432"/>
      <c r="F185" s="1432"/>
    </row>
    <row r="186" spans="1:6" ht="27.75" customHeight="1" x14ac:dyDescent="0.25">
      <c r="A186" s="136">
        <v>63</v>
      </c>
      <c r="B186" s="1431" t="s">
        <v>547</v>
      </c>
      <c r="C186" s="1432"/>
      <c r="D186" s="1432"/>
      <c r="E186" s="1432"/>
      <c r="F186" s="1432"/>
    </row>
    <row r="187" spans="1:6" ht="87.75" customHeight="1" x14ac:dyDescent="0.25">
      <c r="A187" s="136">
        <v>64</v>
      </c>
      <c r="B187" s="1431" t="s">
        <v>548</v>
      </c>
      <c r="C187" s="1432"/>
      <c r="D187" s="1432"/>
      <c r="E187" s="1432"/>
      <c r="F187" s="1432"/>
    </row>
    <row r="188" spans="1:6" ht="27" customHeight="1" x14ac:dyDescent="0.25">
      <c r="A188" s="136">
        <v>65</v>
      </c>
      <c r="B188" s="1431" t="s">
        <v>549</v>
      </c>
      <c r="C188" s="1432"/>
      <c r="D188" s="1432"/>
      <c r="E188" s="1432"/>
      <c r="F188" s="1432"/>
    </row>
    <row r="189" spans="1:6" ht="15" customHeight="1" x14ac:dyDescent="0.25">
      <c r="A189" s="136">
        <v>66</v>
      </c>
      <c r="B189" s="1431" t="s">
        <v>550</v>
      </c>
      <c r="C189" s="1432"/>
      <c r="D189" s="1432"/>
      <c r="E189" s="1432"/>
      <c r="F189" s="1432"/>
    </row>
    <row r="190" spans="1:6" ht="15" customHeight="1" x14ac:dyDescent="0.25">
      <c r="A190" s="136" t="s">
        <v>318</v>
      </c>
      <c r="B190" s="1431" t="s">
        <v>551</v>
      </c>
      <c r="C190" s="1432"/>
      <c r="D190" s="1432"/>
      <c r="E190" s="1432"/>
      <c r="F190" s="1432"/>
    </row>
    <row r="191" spans="1:6" ht="38.25" customHeight="1" x14ac:dyDescent="0.25">
      <c r="A191" s="136">
        <v>68</v>
      </c>
      <c r="B191" s="1431" t="s">
        <v>552</v>
      </c>
      <c r="C191" s="1432"/>
      <c r="D191" s="1432"/>
      <c r="E191" s="1432"/>
      <c r="F191" s="1432"/>
    </row>
    <row r="192" spans="1:6" ht="15" customHeight="1" x14ac:dyDescent="0.25">
      <c r="A192" s="136">
        <v>69</v>
      </c>
      <c r="B192" s="1431" t="s">
        <v>456</v>
      </c>
      <c r="C192" s="1432"/>
      <c r="D192" s="1432"/>
      <c r="E192" s="1432"/>
      <c r="F192" s="1432"/>
    </row>
    <row r="193" spans="1:6" ht="15" customHeight="1" x14ac:dyDescent="0.25">
      <c r="A193" s="144">
        <v>70</v>
      </c>
      <c r="B193" s="1431" t="s">
        <v>456</v>
      </c>
      <c r="C193" s="1432"/>
      <c r="D193" s="1432"/>
      <c r="E193" s="1432"/>
      <c r="F193" s="1432"/>
    </row>
    <row r="194" spans="1:6" ht="15" customHeight="1" x14ac:dyDescent="0.25">
      <c r="A194" s="136">
        <v>71</v>
      </c>
      <c r="B194" s="1431" t="s">
        <v>456</v>
      </c>
      <c r="C194" s="1432"/>
      <c r="D194" s="1432"/>
      <c r="E194" s="1432"/>
      <c r="F194" s="1432"/>
    </row>
    <row r="195" spans="1:6" ht="39" customHeight="1" x14ac:dyDescent="0.25">
      <c r="A195" s="136">
        <v>72</v>
      </c>
      <c r="B195" s="1431" t="s">
        <v>553</v>
      </c>
      <c r="C195" s="1432"/>
      <c r="D195" s="1432"/>
      <c r="E195" s="1432"/>
      <c r="F195" s="1432"/>
    </row>
    <row r="196" spans="1:6" ht="40.5" customHeight="1" x14ac:dyDescent="0.25">
      <c r="A196" s="136">
        <v>73</v>
      </c>
      <c r="B196" s="1431" t="s">
        <v>554</v>
      </c>
      <c r="C196" s="1432"/>
      <c r="D196" s="1432"/>
      <c r="E196" s="1432"/>
      <c r="F196" s="1432"/>
    </row>
    <row r="197" spans="1:6" ht="15" customHeight="1" x14ac:dyDescent="0.25">
      <c r="A197" s="136">
        <v>74</v>
      </c>
      <c r="B197" s="1431" t="s">
        <v>492</v>
      </c>
      <c r="C197" s="1432"/>
      <c r="D197" s="1432"/>
      <c r="E197" s="1432"/>
      <c r="F197" s="1432"/>
    </row>
    <row r="198" spans="1:6" ht="30" customHeight="1" x14ac:dyDescent="0.25">
      <c r="A198" s="136">
        <v>75</v>
      </c>
      <c r="B198" s="1431" t="s">
        <v>555</v>
      </c>
      <c r="C198" s="1432"/>
      <c r="D198" s="1432"/>
      <c r="E198" s="1432"/>
      <c r="F198" s="1432"/>
    </row>
    <row r="199" spans="1:6" ht="25.5" customHeight="1" x14ac:dyDescent="0.25">
      <c r="A199" s="136">
        <v>76</v>
      </c>
      <c r="B199" s="1431" t="s">
        <v>556</v>
      </c>
      <c r="C199" s="1432"/>
      <c r="D199" s="1432"/>
      <c r="E199" s="1432"/>
      <c r="F199" s="1432"/>
    </row>
    <row r="200" spans="1:6" ht="15" customHeight="1" x14ac:dyDescent="0.25">
      <c r="A200" s="136">
        <v>77</v>
      </c>
      <c r="B200" s="1431" t="s">
        <v>557</v>
      </c>
      <c r="C200" s="1432"/>
      <c r="D200" s="1432"/>
      <c r="E200" s="1432"/>
      <c r="F200" s="1432"/>
    </row>
    <row r="201" spans="1:6" ht="28.5" customHeight="1" x14ac:dyDescent="0.25">
      <c r="A201" s="136">
        <v>78</v>
      </c>
      <c r="B201" s="1431" t="s">
        <v>558</v>
      </c>
      <c r="C201" s="1432"/>
      <c r="D201" s="1432"/>
      <c r="E201" s="1432"/>
      <c r="F201" s="1432"/>
    </row>
    <row r="202" spans="1:6" ht="26.25" customHeight="1" x14ac:dyDescent="0.25">
      <c r="A202" s="136">
        <v>79</v>
      </c>
      <c r="B202" s="1431" t="s">
        <v>559</v>
      </c>
      <c r="C202" s="1432"/>
      <c r="D202" s="1432"/>
      <c r="E202" s="1432"/>
      <c r="F202" s="1432"/>
    </row>
    <row r="203" spans="1:6" ht="25.5" customHeight="1" x14ac:dyDescent="0.25">
      <c r="A203" s="136">
        <v>80</v>
      </c>
      <c r="B203" s="1431" t="s">
        <v>560</v>
      </c>
      <c r="C203" s="1432"/>
      <c r="D203" s="1432"/>
      <c r="E203" s="1432"/>
      <c r="F203" s="1432"/>
    </row>
    <row r="204" spans="1:6" ht="25.5" customHeight="1" x14ac:dyDescent="0.25">
      <c r="A204" s="136">
        <v>81</v>
      </c>
      <c r="B204" s="1431" t="s">
        <v>561</v>
      </c>
      <c r="C204" s="1432"/>
      <c r="D204" s="1432"/>
      <c r="E204" s="1432"/>
      <c r="F204" s="1432"/>
    </row>
    <row r="205" spans="1:6" ht="25.5" customHeight="1" x14ac:dyDescent="0.25">
      <c r="A205" s="136">
        <v>82</v>
      </c>
      <c r="B205" s="1431" t="s">
        <v>562</v>
      </c>
      <c r="C205" s="1432"/>
      <c r="D205" s="1432"/>
      <c r="E205" s="1432"/>
      <c r="F205" s="1432"/>
    </row>
    <row r="206" spans="1:6" ht="25.5" customHeight="1" x14ac:dyDescent="0.25">
      <c r="A206" s="136">
        <v>83</v>
      </c>
      <c r="B206" s="1431" t="s">
        <v>563</v>
      </c>
      <c r="C206" s="1432"/>
      <c r="D206" s="1432"/>
      <c r="E206" s="1432"/>
      <c r="F206" s="1432"/>
    </row>
    <row r="207" spans="1:6" ht="25.5" customHeight="1" x14ac:dyDescent="0.25">
      <c r="A207" s="136">
        <v>84</v>
      </c>
      <c r="B207" s="1431" t="s">
        <v>564</v>
      </c>
      <c r="C207" s="1432"/>
      <c r="D207" s="1432"/>
      <c r="E207" s="1432"/>
      <c r="F207" s="1432"/>
    </row>
    <row r="208" spans="1:6" ht="25.5" customHeight="1" thickBot="1" x14ac:dyDescent="0.3">
      <c r="A208" s="323">
        <v>85</v>
      </c>
      <c r="B208" s="1431" t="s">
        <v>565</v>
      </c>
      <c r="C208" s="1432"/>
      <c r="D208" s="1432"/>
      <c r="E208" s="1432"/>
      <c r="F208" s="1432"/>
    </row>
    <row r="210" spans="1:8" ht="15" customHeight="1" x14ac:dyDescent="0.25"/>
    <row r="211" spans="1:8" ht="15" customHeight="1" x14ac:dyDescent="0.25"/>
    <row r="212" spans="1:8" ht="15" customHeight="1" x14ac:dyDescent="0.25"/>
    <row r="213" spans="1:8" ht="15" customHeight="1" x14ac:dyDescent="0.25"/>
    <row r="214" spans="1:8" ht="15" customHeight="1" x14ac:dyDescent="0.25"/>
    <row r="215" spans="1:8" ht="15" customHeight="1" x14ac:dyDescent="0.25"/>
    <row r="216" spans="1:8" ht="15" customHeight="1" x14ac:dyDescent="0.25"/>
    <row r="217" spans="1:8" ht="15" customHeight="1" x14ac:dyDescent="0.25"/>
    <row r="218" spans="1:8" ht="15" customHeight="1" x14ac:dyDescent="0.25"/>
    <row r="219" spans="1:8" ht="15" customHeight="1" x14ac:dyDescent="0.25"/>
    <row r="220" spans="1:8" x14ac:dyDescent="0.25">
      <c r="A220" s="142"/>
      <c r="B220" s="142"/>
      <c r="C220" s="142"/>
      <c r="D220" s="142"/>
      <c r="E220" s="142"/>
      <c r="F220" s="142"/>
      <c r="G220" s="142"/>
      <c r="H220" s="142"/>
    </row>
    <row r="221" spans="1:8" x14ac:dyDescent="0.25">
      <c r="A221" s="142"/>
      <c r="B221" s="142"/>
      <c r="C221" s="142"/>
      <c r="D221" s="142"/>
      <c r="E221" s="142"/>
      <c r="F221" s="142"/>
      <c r="G221" s="142"/>
      <c r="H221" s="142"/>
    </row>
    <row r="222" spans="1:8" x14ac:dyDescent="0.25">
      <c r="A222" s="142"/>
      <c r="B222" s="142"/>
      <c r="C222" s="142"/>
      <c r="D222" s="142"/>
      <c r="E222" s="142"/>
      <c r="F222" s="142"/>
      <c r="G222" s="142"/>
      <c r="H222" s="142"/>
    </row>
    <row r="223" spans="1:8" x14ac:dyDescent="0.25">
      <c r="A223" s="142"/>
      <c r="B223" s="142"/>
      <c r="C223" s="142"/>
      <c r="D223" s="142"/>
      <c r="E223" s="142"/>
      <c r="F223" s="142"/>
      <c r="G223" s="142"/>
      <c r="H223" s="142"/>
    </row>
    <row r="224" spans="1:8" x14ac:dyDescent="0.25">
      <c r="A224" s="142"/>
      <c r="B224" s="142"/>
      <c r="C224" s="142"/>
      <c r="D224" s="142"/>
      <c r="E224" s="142"/>
      <c r="F224" s="142"/>
      <c r="G224" s="142"/>
      <c r="H224" s="142"/>
    </row>
    <row r="225" spans="1:8" x14ac:dyDescent="0.25">
      <c r="A225" s="142"/>
      <c r="B225" s="142"/>
      <c r="C225" s="142"/>
      <c r="D225" s="142"/>
      <c r="E225" s="142"/>
      <c r="F225" s="142"/>
      <c r="G225" s="142"/>
      <c r="H225" s="142"/>
    </row>
    <row r="226" spans="1:8" x14ac:dyDescent="0.25">
      <c r="A226" s="142"/>
      <c r="B226" s="142"/>
      <c r="C226" s="142"/>
      <c r="D226" s="142"/>
      <c r="E226" s="142"/>
      <c r="F226" s="142"/>
      <c r="G226" s="142"/>
      <c r="H226" s="142"/>
    </row>
    <row r="227" spans="1:8" x14ac:dyDescent="0.25">
      <c r="A227" s="142"/>
      <c r="B227" s="142"/>
      <c r="C227" s="142"/>
      <c r="D227" s="142"/>
      <c r="E227" s="142"/>
      <c r="F227" s="142"/>
      <c r="G227" s="142"/>
      <c r="H227" s="142"/>
    </row>
    <row r="228" spans="1:8" x14ac:dyDescent="0.25">
      <c r="A228" s="142"/>
      <c r="B228" s="142"/>
      <c r="C228" s="142"/>
      <c r="D228" s="142"/>
      <c r="E228" s="142"/>
      <c r="F228" s="142"/>
      <c r="G228" s="142"/>
      <c r="H228" s="142"/>
    </row>
    <row r="229" spans="1:8" x14ac:dyDescent="0.25">
      <c r="A229" s="142"/>
      <c r="B229" s="142"/>
      <c r="C229" s="142"/>
      <c r="D229" s="142"/>
      <c r="E229" s="142"/>
      <c r="F229" s="142"/>
      <c r="G229" s="142"/>
      <c r="H229" s="142"/>
    </row>
    <row r="230" spans="1:8" x14ac:dyDescent="0.25">
      <c r="A230" s="142"/>
      <c r="B230" s="142"/>
      <c r="C230" s="142"/>
      <c r="D230" s="142"/>
      <c r="E230" s="142"/>
      <c r="F230" s="142"/>
      <c r="G230" s="142"/>
      <c r="H230" s="142"/>
    </row>
    <row r="231" spans="1:8" x14ac:dyDescent="0.25">
      <c r="A231" s="142"/>
      <c r="B231" s="142"/>
      <c r="C231" s="142"/>
      <c r="D231" s="142"/>
      <c r="E231" s="142"/>
      <c r="F231" s="142"/>
      <c r="G231" s="142"/>
      <c r="H231" s="142"/>
    </row>
    <row r="232" spans="1:8" x14ac:dyDescent="0.25">
      <c r="A232" s="142"/>
      <c r="B232" s="142"/>
      <c r="C232" s="142"/>
      <c r="D232" s="142"/>
      <c r="E232" s="142"/>
      <c r="F232" s="142"/>
      <c r="G232" s="142"/>
      <c r="H232" s="142"/>
    </row>
    <row r="233" spans="1:8" x14ac:dyDescent="0.25">
      <c r="A233" s="142"/>
      <c r="B233" s="142"/>
      <c r="C233" s="142"/>
      <c r="D233" s="142"/>
      <c r="E233" s="142"/>
      <c r="F233" s="142"/>
      <c r="G233" s="142"/>
      <c r="H233" s="142"/>
    </row>
    <row r="234" spans="1:8" x14ac:dyDescent="0.25">
      <c r="A234" s="142"/>
      <c r="B234" s="142"/>
      <c r="C234" s="142"/>
      <c r="D234" s="142"/>
      <c r="E234" s="142"/>
      <c r="F234" s="142"/>
      <c r="G234" s="142"/>
      <c r="H234" s="142"/>
    </row>
    <row r="235" spans="1:8" x14ac:dyDescent="0.25">
      <c r="A235" s="142"/>
      <c r="B235" s="142"/>
      <c r="C235" s="142"/>
      <c r="D235" s="142"/>
      <c r="E235" s="142"/>
      <c r="F235" s="142"/>
      <c r="G235" s="142"/>
      <c r="H235" s="142"/>
    </row>
    <row r="236" spans="1:8" x14ac:dyDescent="0.25">
      <c r="A236" s="142"/>
      <c r="B236" s="142"/>
      <c r="C236" s="142"/>
      <c r="D236" s="142"/>
      <c r="E236" s="142"/>
      <c r="F236" s="142"/>
      <c r="G236" s="142"/>
      <c r="H236" s="142"/>
    </row>
    <row r="237" spans="1:8" x14ac:dyDescent="0.25">
      <c r="A237" s="142"/>
      <c r="B237" s="142"/>
      <c r="C237" s="142"/>
      <c r="D237" s="142"/>
      <c r="E237" s="142"/>
      <c r="F237" s="142"/>
      <c r="G237" s="142"/>
      <c r="H237" s="142"/>
    </row>
    <row r="238" spans="1:8" x14ac:dyDescent="0.25">
      <c r="A238" s="142"/>
      <c r="B238" s="142"/>
      <c r="C238" s="142"/>
      <c r="D238" s="142"/>
      <c r="E238" s="142"/>
      <c r="F238" s="142"/>
      <c r="G238" s="142"/>
      <c r="H238" s="142"/>
    </row>
    <row r="239" spans="1:8" x14ac:dyDescent="0.25">
      <c r="A239" s="142"/>
      <c r="B239" s="142"/>
      <c r="C239" s="142"/>
      <c r="D239" s="142"/>
      <c r="E239" s="142"/>
      <c r="F239" s="142"/>
      <c r="G239" s="142"/>
      <c r="H239" s="142"/>
    </row>
    <row r="240" spans="1:8" x14ac:dyDescent="0.25">
      <c r="A240" s="142"/>
      <c r="B240" s="142"/>
      <c r="C240" s="142"/>
      <c r="D240" s="142"/>
      <c r="E240" s="142"/>
      <c r="F240" s="142"/>
      <c r="G240" s="142"/>
      <c r="H240" s="142"/>
    </row>
    <row r="241" spans="1:8" x14ac:dyDescent="0.25">
      <c r="A241" s="142"/>
      <c r="B241" s="142"/>
      <c r="C241" s="142"/>
      <c r="D241" s="142"/>
      <c r="E241" s="142"/>
      <c r="F241" s="142"/>
      <c r="G241" s="142"/>
      <c r="H241" s="142"/>
    </row>
    <row r="242" spans="1:8" x14ac:dyDescent="0.25">
      <c r="A242" s="142"/>
      <c r="B242" s="142"/>
      <c r="C242" s="142"/>
      <c r="D242" s="142"/>
      <c r="E242" s="142"/>
      <c r="F242" s="142"/>
      <c r="G242" s="142"/>
      <c r="H242" s="142"/>
    </row>
    <row r="243" spans="1:8" x14ac:dyDescent="0.25">
      <c r="A243" s="142"/>
      <c r="B243" s="142"/>
      <c r="C243" s="142"/>
      <c r="D243" s="142"/>
      <c r="E243" s="142"/>
      <c r="F243" s="142"/>
      <c r="G243" s="142"/>
      <c r="H243" s="142"/>
    </row>
    <row r="244" spans="1:8" x14ac:dyDescent="0.25">
      <c r="A244" s="142"/>
      <c r="B244" s="142"/>
      <c r="C244" s="142"/>
      <c r="D244" s="142"/>
      <c r="E244" s="142"/>
      <c r="F244" s="142"/>
      <c r="G244" s="142"/>
      <c r="H244" s="142"/>
    </row>
    <row r="245" spans="1:8" x14ac:dyDescent="0.25">
      <c r="A245" s="142"/>
      <c r="B245" s="142"/>
      <c r="C245" s="142"/>
      <c r="D245" s="142"/>
      <c r="E245" s="142"/>
      <c r="F245" s="142"/>
      <c r="G245" s="142"/>
      <c r="H245" s="142"/>
    </row>
    <row r="246" spans="1:8" x14ac:dyDescent="0.25">
      <c r="A246" s="142"/>
      <c r="B246" s="142"/>
      <c r="C246" s="142"/>
      <c r="D246" s="142"/>
      <c r="E246" s="142"/>
      <c r="F246" s="142"/>
      <c r="G246" s="142"/>
      <c r="H246" s="142"/>
    </row>
    <row r="247" spans="1:8" x14ac:dyDescent="0.25">
      <c r="A247" s="142"/>
      <c r="B247" s="142"/>
      <c r="C247" s="142"/>
      <c r="D247" s="142"/>
      <c r="E247" s="142"/>
      <c r="F247" s="142"/>
      <c r="G247" s="142"/>
      <c r="H247" s="142"/>
    </row>
    <row r="248" spans="1:8" x14ac:dyDescent="0.25">
      <c r="A248" s="142"/>
      <c r="B248" s="142"/>
      <c r="C248" s="142"/>
      <c r="D248" s="142"/>
      <c r="E248" s="142"/>
      <c r="F248" s="142"/>
      <c r="G248" s="142"/>
      <c r="H248" s="142"/>
    </row>
    <row r="249" spans="1:8" x14ac:dyDescent="0.25">
      <c r="A249" s="142"/>
      <c r="B249" s="142"/>
      <c r="C249" s="142"/>
      <c r="D249" s="142"/>
      <c r="E249" s="142"/>
      <c r="F249" s="142"/>
      <c r="G249" s="142"/>
      <c r="H249" s="142"/>
    </row>
    <row r="250" spans="1:8" x14ac:dyDescent="0.25">
      <c r="A250" s="142"/>
      <c r="B250" s="142"/>
      <c r="C250" s="142"/>
      <c r="D250" s="142"/>
      <c r="E250" s="142"/>
      <c r="F250" s="142"/>
      <c r="G250" s="142"/>
      <c r="H250" s="142"/>
    </row>
    <row r="251" spans="1:8" x14ac:dyDescent="0.25">
      <c r="A251" s="142"/>
      <c r="B251" s="142"/>
      <c r="C251" s="142"/>
      <c r="D251" s="142"/>
      <c r="E251" s="142"/>
      <c r="F251" s="142"/>
      <c r="G251" s="142"/>
      <c r="H251" s="142"/>
    </row>
    <row r="252" spans="1:8" x14ac:dyDescent="0.25">
      <c r="A252" s="142"/>
      <c r="B252" s="142"/>
      <c r="C252" s="142"/>
      <c r="D252" s="142"/>
      <c r="E252" s="142"/>
      <c r="F252" s="142"/>
      <c r="G252" s="142"/>
      <c r="H252" s="142"/>
    </row>
    <row r="253" spans="1:8" x14ac:dyDescent="0.25">
      <c r="A253" s="142"/>
      <c r="B253" s="142"/>
      <c r="C253" s="142"/>
      <c r="D253" s="142"/>
      <c r="E253" s="142"/>
      <c r="F253" s="142"/>
      <c r="G253" s="142"/>
      <c r="H253" s="142"/>
    </row>
    <row r="254" spans="1:8" x14ac:dyDescent="0.25">
      <c r="A254" s="142"/>
      <c r="B254" s="142"/>
      <c r="C254" s="142"/>
      <c r="D254" s="142"/>
      <c r="E254" s="142"/>
      <c r="F254" s="142"/>
      <c r="G254" s="142"/>
      <c r="H254" s="142"/>
    </row>
    <row r="255" spans="1:8" x14ac:dyDescent="0.25">
      <c r="A255" s="142"/>
      <c r="B255" s="142"/>
      <c r="C255" s="142"/>
      <c r="D255" s="142"/>
      <c r="E255" s="142"/>
      <c r="F255" s="142"/>
      <c r="G255" s="142"/>
      <c r="H255" s="142"/>
    </row>
    <row r="256" spans="1:8" x14ac:dyDescent="0.25">
      <c r="A256" s="142"/>
      <c r="B256" s="142"/>
      <c r="C256" s="142"/>
      <c r="D256" s="142"/>
      <c r="E256" s="142"/>
      <c r="F256" s="142"/>
      <c r="G256" s="142"/>
      <c r="H256" s="142"/>
    </row>
    <row r="257" spans="1:8" x14ac:dyDescent="0.25">
      <c r="A257" s="142"/>
      <c r="B257" s="142"/>
      <c r="C257" s="142"/>
      <c r="D257" s="142"/>
      <c r="E257" s="142"/>
      <c r="F257" s="142"/>
      <c r="G257" s="142"/>
      <c r="H257" s="142"/>
    </row>
    <row r="258" spans="1:8" x14ac:dyDescent="0.25">
      <c r="A258" s="142"/>
      <c r="B258" s="142"/>
      <c r="C258" s="142"/>
      <c r="D258" s="142"/>
      <c r="E258" s="142"/>
      <c r="F258" s="142"/>
      <c r="G258" s="142"/>
      <c r="H258" s="142"/>
    </row>
    <row r="259" spans="1:8" x14ac:dyDescent="0.25">
      <c r="A259" s="142"/>
      <c r="B259" s="142"/>
      <c r="C259" s="142"/>
      <c r="D259" s="142"/>
      <c r="E259" s="142"/>
      <c r="F259" s="142"/>
      <c r="G259" s="142"/>
      <c r="H259" s="142"/>
    </row>
    <row r="260" spans="1:8" x14ac:dyDescent="0.25">
      <c r="A260" s="142"/>
      <c r="B260" s="142"/>
      <c r="C260" s="142"/>
      <c r="D260" s="142"/>
      <c r="E260" s="142"/>
      <c r="F260" s="142"/>
      <c r="G260" s="142"/>
      <c r="H260" s="142"/>
    </row>
    <row r="261" spans="1:8" x14ac:dyDescent="0.25">
      <c r="A261" s="142"/>
      <c r="B261" s="142"/>
      <c r="C261" s="142"/>
      <c r="D261" s="142"/>
      <c r="E261" s="142"/>
      <c r="F261" s="142"/>
      <c r="G261" s="142"/>
      <c r="H261" s="142"/>
    </row>
    <row r="262" spans="1:8" x14ac:dyDescent="0.25">
      <c r="A262" s="142"/>
      <c r="B262" s="142"/>
      <c r="C262" s="142"/>
      <c r="D262" s="142"/>
      <c r="E262" s="142"/>
      <c r="F262" s="142"/>
      <c r="G262" s="142"/>
      <c r="H262" s="142"/>
    </row>
    <row r="263" spans="1:8" x14ac:dyDescent="0.25">
      <c r="A263" s="142"/>
      <c r="B263" s="142"/>
      <c r="C263" s="142"/>
      <c r="D263" s="142"/>
      <c r="E263" s="142"/>
      <c r="F263" s="142"/>
      <c r="G263" s="142"/>
      <c r="H263" s="142"/>
    </row>
    <row r="264" spans="1:8" x14ac:dyDescent="0.25">
      <c r="A264" s="142"/>
      <c r="B264" s="142"/>
      <c r="C264" s="142"/>
      <c r="D264" s="142"/>
      <c r="E264" s="142"/>
      <c r="F264" s="142"/>
      <c r="G264" s="142"/>
      <c r="H264" s="142"/>
    </row>
    <row r="265" spans="1:8" x14ac:dyDescent="0.25">
      <c r="A265" s="142"/>
      <c r="B265" s="142"/>
      <c r="C265" s="142"/>
      <c r="D265" s="142"/>
      <c r="E265" s="142"/>
      <c r="F265" s="142"/>
      <c r="G265" s="142"/>
      <c r="H265" s="142"/>
    </row>
    <row r="266" spans="1:8" x14ac:dyDescent="0.25">
      <c r="A266" s="142"/>
      <c r="B266" s="142"/>
      <c r="C266" s="142"/>
      <c r="D266" s="142"/>
      <c r="E266" s="142"/>
      <c r="F266" s="142"/>
      <c r="G266" s="142"/>
      <c r="H266" s="142"/>
    </row>
    <row r="267" spans="1:8" x14ac:dyDescent="0.25">
      <c r="A267" s="142"/>
      <c r="B267" s="142"/>
      <c r="C267" s="142"/>
      <c r="D267" s="142"/>
      <c r="E267" s="142"/>
      <c r="F267" s="142"/>
      <c r="G267" s="142"/>
      <c r="H267" s="142"/>
    </row>
    <row r="268" spans="1:8" x14ac:dyDescent="0.25">
      <c r="A268" s="142"/>
      <c r="B268" s="142"/>
      <c r="C268" s="142"/>
      <c r="D268" s="142"/>
      <c r="E268" s="142"/>
      <c r="F268" s="142"/>
      <c r="G268" s="142"/>
      <c r="H268" s="142"/>
    </row>
    <row r="269" spans="1:8" x14ac:dyDescent="0.25">
      <c r="A269" s="142"/>
      <c r="B269" s="142"/>
      <c r="C269" s="142"/>
      <c r="D269" s="142"/>
      <c r="E269" s="142"/>
      <c r="F269" s="142"/>
      <c r="G269" s="142"/>
      <c r="H269" s="142"/>
    </row>
    <row r="270" spans="1:8" x14ac:dyDescent="0.25">
      <c r="A270" s="142"/>
      <c r="B270" s="142"/>
      <c r="C270" s="142"/>
      <c r="D270" s="142"/>
      <c r="E270" s="142"/>
      <c r="F270" s="142"/>
      <c r="G270" s="142"/>
      <c r="H270" s="142"/>
    </row>
    <row r="271" spans="1:8" x14ac:dyDescent="0.25">
      <c r="A271" s="142"/>
      <c r="B271" s="142"/>
      <c r="C271" s="142"/>
      <c r="D271" s="142"/>
      <c r="E271" s="142"/>
      <c r="F271" s="142"/>
      <c r="G271" s="142"/>
      <c r="H271" s="142"/>
    </row>
    <row r="272" spans="1:8" x14ac:dyDescent="0.25">
      <c r="A272" s="142"/>
      <c r="B272" s="142"/>
      <c r="C272" s="142"/>
      <c r="D272" s="142"/>
      <c r="E272" s="142"/>
      <c r="F272" s="142"/>
      <c r="G272" s="142"/>
      <c r="H272" s="142"/>
    </row>
    <row r="273" spans="1:8" x14ac:dyDescent="0.25">
      <c r="A273" s="142"/>
      <c r="B273" s="142"/>
      <c r="C273" s="142"/>
      <c r="D273" s="142"/>
      <c r="E273" s="142"/>
      <c r="F273" s="142"/>
      <c r="G273" s="142"/>
      <c r="H273" s="142"/>
    </row>
    <row r="274" spans="1:8" x14ac:dyDescent="0.25">
      <c r="A274" s="142"/>
      <c r="B274" s="142"/>
      <c r="C274" s="142"/>
      <c r="D274" s="142"/>
      <c r="E274" s="142"/>
      <c r="F274" s="142"/>
      <c r="G274" s="142"/>
      <c r="H274" s="142"/>
    </row>
    <row r="275" spans="1:8" x14ac:dyDescent="0.25">
      <c r="A275" s="142"/>
      <c r="B275" s="142"/>
      <c r="C275" s="142"/>
      <c r="D275" s="142"/>
      <c r="E275" s="142"/>
      <c r="F275" s="142"/>
      <c r="G275" s="142"/>
      <c r="H275" s="142"/>
    </row>
    <row r="276" spans="1:8" x14ac:dyDescent="0.25">
      <c r="A276" s="142"/>
      <c r="B276" s="142"/>
      <c r="C276" s="142"/>
      <c r="D276" s="142"/>
      <c r="E276" s="142"/>
      <c r="F276" s="142"/>
      <c r="G276" s="142"/>
      <c r="H276" s="142"/>
    </row>
    <row r="277" spans="1:8" x14ac:dyDescent="0.25">
      <c r="A277" s="142"/>
      <c r="B277" s="142"/>
      <c r="C277" s="142"/>
      <c r="D277" s="142"/>
      <c r="E277" s="142"/>
      <c r="F277" s="142"/>
      <c r="G277" s="142"/>
      <c r="H277" s="142"/>
    </row>
    <row r="278" spans="1:8" x14ac:dyDescent="0.25">
      <c r="A278" s="142"/>
      <c r="B278" s="142"/>
      <c r="C278" s="142"/>
      <c r="D278" s="142"/>
      <c r="E278" s="142"/>
      <c r="F278" s="142"/>
      <c r="G278" s="142"/>
      <c r="H278" s="142"/>
    </row>
    <row r="279" spans="1:8" x14ac:dyDescent="0.25">
      <c r="A279" s="142"/>
      <c r="B279" s="142"/>
      <c r="C279" s="142"/>
      <c r="D279" s="142"/>
      <c r="E279" s="142"/>
      <c r="F279" s="142"/>
      <c r="G279" s="142"/>
      <c r="H279" s="142"/>
    </row>
    <row r="280" spans="1:8" x14ac:dyDescent="0.25">
      <c r="A280" s="142"/>
      <c r="B280" s="142"/>
      <c r="C280" s="142"/>
      <c r="D280" s="142"/>
      <c r="E280" s="142"/>
      <c r="F280" s="142"/>
      <c r="G280" s="142"/>
      <c r="H280" s="142"/>
    </row>
    <row r="281" spans="1:8" x14ac:dyDescent="0.25">
      <c r="A281" s="142"/>
      <c r="B281" s="142"/>
      <c r="C281" s="142"/>
      <c r="D281" s="142"/>
      <c r="E281" s="142"/>
      <c r="F281" s="142"/>
      <c r="G281" s="142"/>
      <c r="H281" s="142"/>
    </row>
    <row r="282" spans="1:8" x14ac:dyDescent="0.25">
      <c r="A282" s="142"/>
      <c r="B282" s="142"/>
      <c r="C282" s="142"/>
      <c r="D282" s="142"/>
      <c r="E282" s="142"/>
      <c r="F282" s="142"/>
      <c r="G282" s="142"/>
      <c r="H282" s="142"/>
    </row>
    <row r="283" spans="1:8" x14ac:dyDescent="0.25">
      <c r="A283" s="142"/>
      <c r="B283" s="142"/>
      <c r="C283" s="142"/>
      <c r="D283" s="142"/>
      <c r="E283" s="142"/>
      <c r="F283" s="142"/>
      <c r="G283" s="142"/>
      <c r="H283" s="142"/>
    </row>
    <row r="284" spans="1:8" x14ac:dyDescent="0.25">
      <c r="A284" s="142"/>
      <c r="B284" s="142"/>
      <c r="C284" s="142"/>
      <c r="D284" s="142"/>
      <c r="E284" s="142"/>
      <c r="F284" s="142"/>
      <c r="G284" s="142"/>
      <c r="H284" s="142"/>
    </row>
    <row r="285" spans="1:8" x14ac:dyDescent="0.25">
      <c r="A285" s="142"/>
      <c r="B285" s="142"/>
      <c r="C285" s="142"/>
      <c r="D285" s="142"/>
      <c r="E285" s="142"/>
      <c r="F285" s="142"/>
      <c r="G285" s="142"/>
      <c r="H285" s="142"/>
    </row>
    <row r="286" spans="1:8" x14ac:dyDescent="0.25">
      <c r="A286" s="142"/>
      <c r="B286" s="142"/>
      <c r="C286" s="142"/>
      <c r="D286" s="142"/>
      <c r="E286" s="142"/>
      <c r="F286" s="142"/>
      <c r="G286" s="142"/>
      <c r="H286" s="142"/>
    </row>
    <row r="287" spans="1:8" x14ac:dyDescent="0.25">
      <c r="A287" s="142"/>
      <c r="B287" s="142"/>
      <c r="C287" s="142"/>
      <c r="D287" s="142"/>
      <c r="E287" s="142"/>
      <c r="F287" s="142"/>
      <c r="G287" s="142"/>
      <c r="H287" s="142"/>
    </row>
    <row r="288" spans="1:8" x14ac:dyDescent="0.25">
      <c r="A288" s="142"/>
      <c r="B288" s="142"/>
      <c r="C288" s="142"/>
      <c r="D288" s="142"/>
      <c r="E288" s="142"/>
      <c r="F288" s="142"/>
      <c r="G288" s="142"/>
      <c r="H288" s="142"/>
    </row>
    <row r="289" spans="1:8" x14ac:dyDescent="0.25">
      <c r="A289" s="142"/>
      <c r="B289" s="142"/>
      <c r="C289" s="142"/>
      <c r="D289" s="142"/>
      <c r="E289" s="142"/>
      <c r="F289" s="142"/>
      <c r="G289" s="142"/>
      <c r="H289" s="142"/>
    </row>
    <row r="290" spans="1:8" x14ac:dyDescent="0.25">
      <c r="A290" s="142"/>
      <c r="B290" s="142"/>
      <c r="C290" s="142"/>
      <c r="D290" s="142"/>
      <c r="E290" s="142"/>
      <c r="F290" s="142"/>
      <c r="G290" s="142"/>
      <c r="H290" s="142"/>
    </row>
    <row r="291" spans="1:8" x14ac:dyDescent="0.25">
      <c r="A291" s="142"/>
      <c r="B291" s="142"/>
      <c r="C291" s="142"/>
      <c r="D291" s="142"/>
      <c r="E291" s="142"/>
      <c r="F291" s="142"/>
      <c r="G291" s="142"/>
      <c r="H291" s="142"/>
    </row>
    <row r="292" spans="1:8" x14ac:dyDescent="0.25">
      <c r="A292" s="142"/>
      <c r="B292" s="142"/>
      <c r="C292" s="142"/>
      <c r="D292" s="142"/>
      <c r="E292" s="142"/>
      <c r="F292" s="142"/>
      <c r="G292" s="142"/>
      <c r="H292" s="142"/>
    </row>
    <row r="293" spans="1:8" x14ac:dyDescent="0.25">
      <c r="A293" s="142"/>
      <c r="B293" s="142"/>
      <c r="C293" s="142"/>
      <c r="D293" s="142"/>
      <c r="E293" s="142"/>
      <c r="F293" s="142"/>
      <c r="G293" s="142"/>
      <c r="H293" s="142"/>
    </row>
    <row r="294" spans="1:8" x14ac:dyDescent="0.25">
      <c r="A294" s="142"/>
      <c r="B294" s="142"/>
      <c r="C294" s="142"/>
      <c r="D294" s="142"/>
      <c r="E294" s="142"/>
      <c r="F294" s="142"/>
      <c r="G294" s="142"/>
      <c r="H294" s="142"/>
    </row>
    <row r="295" spans="1:8" x14ac:dyDescent="0.25">
      <c r="A295" s="142"/>
      <c r="B295" s="142"/>
      <c r="C295" s="142"/>
      <c r="D295" s="142"/>
      <c r="E295" s="142"/>
      <c r="F295" s="142"/>
      <c r="G295" s="142"/>
      <c r="H295" s="142"/>
    </row>
    <row r="296" spans="1:8" x14ac:dyDescent="0.25">
      <c r="A296" s="142"/>
      <c r="B296" s="142"/>
      <c r="C296" s="142"/>
      <c r="D296" s="142"/>
      <c r="E296" s="142"/>
      <c r="F296" s="142"/>
      <c r="G296" s="142"/>
      <c r="H296" s="142"/>
    </row>
    <row r="297" spans="1:8" x14ac:dyDescent="0.25">
      <c r="A297" s="142"/>
      <c r="B297" s="142"/>
      <c r="C297" s="142"/>
      <c r="D297" s="142"/>
      <c r="E297" s="142"/>
      <c r="F297" s="142"/>
      <c r="G297" s="142"/>
      <c r="H297" s="142"/>
    </row>
    <row r="298" spans="1:8" x14ac:dyDescent="0.25">
      <c r="A298" s="142"/>
      <c r="B298" s="142"/>
      <c r="C298" s="142"/>
      <c r="D298" s="142"/>
      <c r="E298" s="142"/>
      <c r="F298" s="142"/>
      <c r="G298" s="142"/>
      <c r="H298" s="142"/>
    </row>
    <row r="299" spans="1:8" x14ac:dyDescent="0.25">
      <c r="A299" s="142"/>
      <c r="B299" s="142"/>
      <c r="C299" s="142"/>
      <c r="D299" s="142"/>
      <c r="E299" s="142"/>
      <c r="F299" s="142"/>
      <c r="G299" s="142"/>
      <c r="H299" s="142"/>
    </row>
    <row r="300" spans="1:8" x14ac:dyDescent="0.25">
      <c r="A300" s="142"/>
      <c r="B300" s="142"/>
      <c r="C300" s="142"/>
      <c r="D300" s="142"/>
      <c r="E300" s="142"/>
      <c r="F300" s="142"/>
      <c r="G300" s="142"/>
      <c r="H300" s="142"/>
    </row>
    <row r="301" spans="1:8" x14ac:dyDescent="0.25">
      <c r="A301" s="142"/>
      <c r="B301" s="142"/>
      <c r="C301" s="142"/>
      <c r="D301" s="142"/>
      <c r="E301" s="142"/>
      <c r="F301" s="142"/>
      <c r="G301" s="142"/>
      <c r="H301" s="142"/>
    </row>
    <row r="302" spans="1:8" x14ac:dyDescent="0.25">
      <c r="A302" s="142"/>
      <c r="B302" s="142"/>
      <c r="C302" s="142"/>
      <c r="D302" s="142"/>
      <c r="E302" s="142"/>
      <c r="F302" s="142"/>
      <c r="G302" s="142"/>
      <c r="H302" s="142"/>
    </row>
    <row r="303" spans="1:8" x14ac:dyDescent="0.25">
      <c r="A303" s="142"/>
      <c r="B303" s="142"/>
      <c r="C303" s="142"/>
      <c r="D303" s="142"/>
      <c r="E303" s="142"/>
      <c r="F303" s="142"/>
      <c r="G303" s="142"/>
      <c r="H303" s="142"/>
    </row>
    <row r="304" spans="1:8" x14ac:dyDescent="0.25">
      <c r="A304" s="142"/>
      <c r="B304" s="142"/>
      <c r="C304" s="142"/>
      <c r="D304" s="142"/>
      <c r="E304" s="142"/>
      <c r="F304" s="142"/>
      <c r="G304" s="142"/>
      <c r="H304" s="142"/>
    </row>
    <row r="305" spans="1:8" x14ac:dyDescent="0.25">
      <c r="A305" s="142"/>
      <c r="B305" s="142"/>
      <c r="C305" s="142"/>
      <c r="D305" s="142"/>
      <c r="E305" s="142"/>
      <c r="F305" s="142"/>
      <c r="G305" s="142"/>
      <c r="H305" s="142"/>
    </row>
    <row r="306" spans="1:8" x14ac:dyDescent="0.25">
      <c r="A306" s="142"/>
      <c r="B306" s="142"/>
      <c r="C306" s="142"/>
      <c r="D306" s="142"/>
      <c r="E306" s="142"/>
      <c r="F306" s="142"/>
      <c r="G306" s="142"/>
      <c r="H306" s="142"/>
    </row>
    <row r="307" spans="1:8" x14ac:dyDescent="0.25">
      <c r="A307" s="142"/>
      <c r="B307" s="142"/>
      <c r="C307" s="142"/>
      <c r="D307" s="142"/>
      <c r="E307" s="142"/>
      <c r="F307" s="142"/>
      <c r="G307" s="142"/>
      <c r="H307" s="142"/>
    </row>
    <row r="308" spans="1:8" x14ac:dyDescent="0.25">
      <c r="A308" s="142"/>
      <c r="B308" s="142"/>
      <c r="C308" s="142"/>
      <c r="D308" s="142"/>
      <c r="E308" s="142"/>
      <c r="F308" s="142"/>
      <c r="G308" s="142"/>
      <c r="H308" s="142"/>
    </row>
    <row r="309" spans="1:8" x14ac:dyDescent="0.25">
      <c r="A309" s="142"/>
      <c r="B309" s="142"/>
      <c r="C309" s="142"/>
      <c r="D309" s="142"/>
      <c r="E309" s="142"/>
      <c r="F309" s="142"/>
      <c r="G309" s="142"/>
      <c r="H309" s="142"/>
    </row>
    <row r="310" spans="1:8" x14ac:dyDescent="0.25">
      <c r="A310" s="142"/>
      <c r="B310" s="142"/>
      <c r="C310" s="142"/>
      <c r="D310" s="142"/>
      <c r="E310" s="142"/>
      <c r="F310" s="142"/>
      <c r="G310" s="142"/>
      <c r="H310" s="142"/>
    </row>
    <row r="311" spans="1:8" x14ac:dyDescent="0.25">
      <c r="A311" s="142"/>
      <c r="B311" s="142"/>
      <c r="C311" s="142"/>
      <c r="D311" s="142"/>
      <c r="E311" s="142"/>
      <c r="F311" s="142"/>
      <c r="G311" s="142"/>
      <c r="H311" s="142"/>
    </row>
    <row r="312" spans="1:8" x14ac:dyDescent="0.25">
      <c r="A312" s="142"/>
      <c r="B312" s="142"/>
      <c r="C312" s="142"/>
      <c r="D312" s="142"/>
      <c r="E312" s="142"/>
      <c r="F312" s="142"/>
      <c r="G312" s="142"/>
      <c r="H312" s="142"/>
    </row>
    <row r="313" spans="1:8" x14ac:dyDescent="0.25">
      <c r="A313" s="142"/>
      <c r="B313" s="142"/>
      <c r="C313" s="142"/>
      <c r="D313" s="142"/>
      <c r="E313" s="142"/>
      <c r="F313" s="142"/>
      <c r="G313" s="142"/>
      <c r="H313" s="142"/>
    </row>
    <row r="314" spans="1:8" x14ac:dyDescent="0.25">
      <c r="A314" s="142"/>
      <c r="B314" s="142"/>
      <c r="C314" s="142"/>
      <c r="D314" s="142"/>
      <c r="E314" s="142"/>
      <c r="F314" s="142"/>
      <c r="G314" s="142"/>
      <c r="H314" s="142"/>
    </row>
    <row r="315" spans="1:8" x14ac:dyDescent="0.25">
      <c r="A315" s="142"/>
      <c r="B315" s="142"/>
      <c r="C315" s="142"/>
      <c r="D315" s="142"/>
      <c r="E315" s="142"/>
      <c r="F315" s="142"/>
      <c r="G315" s="142"/>
      <c r="H315" s="142"/>
    </row>
    <row r="316" spans="1:8" x14ac:dyDescent="0.25">
      <c r="A316" s="142"/>
      <c r="B316" s="142"/>
      <c r="C316" s="142"/>
      <c r="D316" s="142"/>
      <c r="E316" s="142"/>
      <c r="F316" s="142"/>
      <c r="G316" s="142"/>
      <c r="H316" s="142"/>
    </row>
    <row r="317" spans="1:8" x14ac:dyDescent="0.25">
      <c r="A317" s="142"/>
      <c r="B317" s="142"/>
      <c r="C317" s="142"/>
      <c r="D317" s="142"/>
      <c r="E317" s="142"/>
      <c r="F317" s="142"/>
      <c r="G317" s="142"/>
      <c r="H317" s="142"/>
    </row>
    <row r="318" spans="1:8" x14ac:dyDescent="0.25">
      <c r="A318" s="142"/>
      <c r="B318" s="142"/>
      <c r="C318" s="142"/>
      <c r="D318" s="142"/>
      <c r="E318" s="142"/>
      <c r="F318" s="142"/>
      <c r="G318" s="142"/>
      <c r="H318" s="142"/>
    </row>
    <row r="319" spans="1:8" x14ac:dyDescent="0.25">
      <c r="A319" s="142"/>
      <c r="B319" s="142"/>
      <c r="C319" s="142"/>
      <c r="D319" s="142"/>
      <c r="E319" s="142"/>
      <c r="F319" s="142"/>
      <c r="G319" s="142"/>
      <c r="H319" s="142"/>
    </row>
    <row r="320" spans="1:8" x14ac:dyDescent="0.25">
      <c r="A320" s="142"/>
      <c r="B320" s="142"/>
      <c r="C320" s="142"/>
      <c r="D320" s="142"/>
      <c r="E320" s="142"/>
      <c r="F320" s="142"/>
      <c r="G320" s="142"/>
      <c r="H320" s="142"/>
    </row>
    <row r="321" spans="1:8" x14ac:dyDescent="0.25">
      <c r="A321" s="142"/>
      <c r="B321" s="142"/>
      <c r="C321" s="142"/>
      <c r="D321" s="142"/>
      <c r="E321" s="142"/>
      <c r="F321" s="142"/>
      <c r="G321" s="142"/>
      <c r="H321" s="142"/>
    </row>
    <row r="322" spans="1:8" x14ac:dyDescent="0.25">
      <c r="A322" s="142"/>
      <c r="B322" s="142"/>
      <c r="C322" s="142"/>
      <c r="D322" s="142"/>
      <c r="E322" s="142"/>
      <c r="F322" s="142"/>
      <c r="G322" s="142"/>
      <c r="H322" s="142"/>
    </row>
    <row r="323" spans="1:8" x14ac:dyDescent="0.25">
      <c r="A323" s="142"/>
      <c r="B323" s="142"/>
      <c r="C323" s="142"/>
      <c r="D323" s="142"/>
      <c r="E323" s="142"/>
      <c r="F323" s="142"/>
      <c r="G323" s="142"/>
      <c r="H323" s="142"/>
    </row>
    <row r="324" spans="1:8" x14ac:dyDescent="0.25">
      <c r="A324" s="142"/>
      <c r="B324" s="142"/>
      <c r="C324" s="142"/>
      <c r="D324" s="142"/>
      <c r="E324" s="142"/>
      <c r="F324" s="142"/>
      <c r="G324" s="142"/>
      <c r="H324" s="142"/>
    </row>
    <row r="325" spans="1:8" x14ac:dyDescent="0.25">
      <c r="A325" s="142"/>
      <c r="B325" s="142"/>
      <c r="C325" s="142"/>
      <c r="D325" s="142"/>
      <c r="E325" s="142"/>
      <c r="F325" s="142"/>
      <c r="G325" s="142"/>
      <c r="H325" s="142"/>
    </row>
    <row r="326" spans="1:8" x14ac:dyDescent="0.25">
      <c r="A326" s="142"/>
      <c r="B326" s="142"/>
      <c r="C326" s="142"/>
      <c r="D326" s="142"/>
      <c r="E326" s="142"/>
      <c r="F326" s="142"/>
      <c r="G326" s="142"/>
      <c r="H326" s="142"/>
    </row>
    <row r="327" spans="1:8" x14ac:dyDescent="0.25">
      <c r="A327" s="142"/>
      <c r="B327" s="142"/>
      <c r="C327" s="142"/>
      <c r="D327" s="142"/>
      <c r="E327" s="142"/>
      <c r="F327" s="142"/>
      <c r="G327" s="142"/>
      <c r="H327" s="142"/>
    </row>
    <row r="328" spans="1:8" x14ac:dyDescent="0.25">
      <c r="A328" s="142"/>
      <c r="B328" s="142"/>
      <c r="C328" s="142"/>
      <c r="D328" s="142"/>
      <c r="E328" s="142"/>
      <c r="F328" s="142"/>
      <c r="G328" s="142"/>
      <c r="H328" s="142"/>
    </row>
    <row r="329" spans="1:8" x14ac:dyDescent="0.25">
      <c r="A329" s="142"/>
      <c r="B329" s="142"/>
      <c r="C329" s="142"/>
      <c r="D329" s="142"/>
      <c r="E329" s="142"/>
      <c r="F329" s="142"/>
      <c r="G329" s="142"/>
      <c r="H329" s="142"/>
    </row>
    <row r="330" spans="1:8" x14ac:dyDescent="0.25">
      <c r="A330" s="142"/>
      <c r="B330" s="142"/>
      <c r="C330" s="142"/>
      <c r="D330" s="142"/>
      <c r="E330" s="142"/>
      <c r="F330" s="142"/>
      <c r="G330" s="142"/>
      <c r="H330" s="142"/>
    </row>
    <row r="331" spans="1:8" x14ac:dyDescent="0.25">
      <c r="A331" s="142"/>
      <c r="B331" s="142"/>
      <c r="C331" s="142"/>
      <c r="D331" s="142"/>
      <c r="E331" s="142"/>
      <c r="F331" s="142"/>
      <c r="G331" s="142"/>
      <c r="H331" s="142"/>
    </row>
    <row r="332" spans="1:8" x14ac:dyDescent="0.25">
      <c r="A332" s="142"/>
      <c r="B332" s="142"/>
      <c r="C332" s="142"/>
      <c r="D332" s="142"/>
      <c r="E332" s="142"/>
      <c r="F332" s="142"/>
      <c r="G332" s="142"/>
      <c r="H332" s="142"/>
    </row>
    <row r="333" spans="1:8" x14ac:dyDescent="0.25">
      <c r="A333" s="142"/>
      <c r="B333" s="142"/>
      <c r="C333" s="142"/>
      <c r="D333" s="142"/>
      <c r="E333" s="142"/>
      <c r="F333" s="142"/>
      <c r="G333" s="142"/>
      <c r="H333" s="142"/>
    </row>
    <row r="334" spans="1:8" x14ac:dyDescent="0.25">
      <c r="A334" s="142"/>
      <c r="B334" s="142"/>
      <c r="C334" s="142"/>
      <c r="D334" s="142"/>
      <c r="E334" s="142"/>
      <c r="F334" s="142"/>
      <c r="G334" s="142"/>
      <c r="H334" s="142"/>
    </row>
    <row r="335" spans="1:8" x14ac:dyDescent="0.25">
      <c r="A335" s="142"/>
      <c r="B335" s="142"/>
      <c r="C335" s="142"/>
      <c r="D335" s="142"/>
      <c r="E335" s="142"/>
      <c r="F335" s="142"/>
      <c r="G335" s="142"/>
      <c r="H335" s="142"/>
    </row>
    <row r="336" spans="1:8" x14ac:dyDescent="0.25">
      <c r="A336" s="142"/>
      <c r="B336" s="142"/>
      <c r="C336" s="142"/>
      <c r="D336" s="142"/>
      <c r="E336" s="142"/>
      <c r="F336" s="142"/>
      <c r="G336" s="142"/>
      <c r="H336" s="142"/>
    </row>
    <row r="337" spans="1:8" x14ac:dyDescent="0.25">
      <c r="A337" s="142"/>
      <c r="B337" s="142"/>
      <c r="C337" s="142"/>
      <c r="D337" s="142"/>
      <c r="E337" s="142"/>
      <c r="F337" s="142"/>
      <c r="G337" s="142"/>
      <c r="H337" s="142"/>
    </row>
    <row r="338" spans="1:8" x14ac:dyDescent="0.25">
      <c r="A338" s="142"/>
      <c r="B338" s="142"/>
      <c r="C338" s="142"/>
      <c r="D338" s="142"/>
      <c r="E338" s="142"/>
      <c r="F338" s="142"/>
      <c r="G338" s="142"/>
      <c r="H338" s="142"/>
    </row>
    <row r="339" spans="1:8" x14ac:dyDescent="0.25">
      <c r="A339" s="142"/>
      <c r="B339" s="142"/>
      <c r="C339" s="142"/>
      <c r="D339" s="142"/>
      <c r="E339" s="142"/>
      <c r="F339" s="142"/>
      <c r="G339" s="142"/>
      <c r="H339" s="142"/>
    </row>
    <row r="340" spans="1:8" x14ac:dyDescent="0.25">
      <c r="A340" s="142"/>
      <c r="B340" s="142"/>
      <c r="C340" s="142"/>
      <c r="D340" s="142"/>
      <c r="E340" s="142"/>
      <c r="F340" s="142"/>
      <c r="G340" s="142"/>
      <c r="H340" s="142"/>
    </row>
    <row r="341" spans="1:8" x14ac:dyDescent="0.25">
      <c r="A341" s="142"/>
      <c r="B341" s="142"/>
      <c r="C341" s="142"/>
      <c r="D341" s="142"/>
      <c r="E341" s="142"/>
      <c r="F341" s="142"/>
      <c r="G341" s="142"/>
      <c r="H341" s="142"/>
    </row>
    <row r="342" spans="1:8" x14ac:dyDescent="0.25">
      <c r="A342" s="142"/>
      <c r="B342" s="142"/>
      <c r="C342" s="142"/>
      <c r="D342" s="142"/>
      <c r="E342" s="142"/>
      <c r="F342" s="142"/>
      <c r="G342" s="142"/>
      <c r="H342" s="142"/>
    </row>
    <row r="343" spans="1:8" x14ac:dyDescent="0.25">
      <c r="A343" s="142"/>
      <c r="B343" s="142"/>
      <c r="C343" s="142"/>
      <c r="D343" s="142"/>
      <c r="E343" s="142"/>
      <c r="F343" s="142"/>
      <c r="G343" s="142"/>
      <c r="H343" s="142"/>
    </row>
    <row r="344" spans="1:8" x14ac:dyDescent="0.25">
      <c r="A344" s="142"/>
      <c r="B344" s="142"/>
      <c r="C344" s="142"/>
      <c r="D344" s="142"/>
      <c r="E344" s="142"/>
      <c r="F344" s="142"/>
      <c r="G344" s="142"/>
      <c r="H344" s="142"/>
    </row>
    <row r="345" spans="1:8" x14ac:dyDescent="0.25">
      <c r="A345" s="142"/>
      <c r="B345" s="142"/>
      <c r="C345" s="142"/>
      <c r="D345" s="142"/>
      <c r="E345" s="142"/>
      <c r="F345" s="142"/>
      <c r="G345" s="142"/>
      <c r="H345" s="142"/>
    </row>
    <row r="346" spans="1:8" x14ac:dyDescent="0.25">
      <c r="A346" s="142"/>
      <c r="B346" s="142"/>
      <c r="C346" s="142"/>
      <c r="D346" s="142"/>
      <c r="E346" s="142"/>
      <c r="F346" s="142"/>
      <c r="G346" s="142"/>
      <c r="H346" s="142"/>
    </row>
    <row r="347" spans="1:8" x14ac:dyDescent="0.25">
      <c r="A347" s="142"/>
      <c r="B347" s="142"/>
      <c r="C347" s="142"/>
      <c r="D347" s="142"/>
      <c r="E347" s="142"/>
      <c r="F347" s="142"/>
      <c r="G347" s="142"/>
      <c r="H347" s="142"/>
    </row>
    <row r="348" spans="1:8" x14ac:dyDescent="0.25">
      <c r="A348" s="142"/>
      <c r="B348" s="142"/>
      <c r="C348" s="142"/>
      <c r="D348" s="142"/>
      <c r="E348" s="142"/>
      <c r="F348" s="142"/>
      <c r="G348" s="142"/>
      <c r="H348" s="142"/>
    </row>
    <row r="349" spans="1:8" x14ac:dyDescent="0.25">
      <c r="A349" s="142"/>
      <c r="B349" s="142"/>
      <c r="C349" s="142"/>
      <c r="D349" s="142"/>
      <c r="E349" s="142"/>
      <c r="F349" s="142"/>
      <c r="G349" s="142"/>
      <c r="H349" s="142"/>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showGridLines="0" zoomScaleNormal="100" zoomScaleSheetLayoutView="100" workbookViewId="0">
      <selection activeCell="D6" sqref="D6"/>
    </sheetView>
  </sheetViews>
  <sheetFormatPr defaultRowHeight="15" outlineLevelRow="1" x14ac:dyDescent="0.25"/>
  <cols>
    <col min="1" max="1" width="24.85546875" customWidth="1"/>
    <col min="2" max="2" width="56.7109375" customWidth="1"/>
    <col min="3" max="3" width="31" style="94" customWidth="1"/>
    <col min="4" max="4" width="13" style="94" customWidth="1"/>
  </cols>
  <sheetData>
    <row r="1" spans="1:9" ht="15" customHeight="1" x14ac:dyDescent="0.25">
      <c r="A1" s="554" t="s">
        <v>839</v>
      </c>
      <c r="B1" s="1347" t="s">
        <v>911</v>
      </c>
      <c r="C1" s="1347"/>
      <c r="D1" s="1348"/>
      <c r="E1" s="156"/>
      <c r="F1" s="95"/>
      <c r="G1" s="95"/>
      <c r="H1" s="95"/>
    </row>
    <row r="2" spans="1:9" ht="25.5" customHeight="1" x14ac:dyDescent="0.25">
      <c r="A2" s="555" t="s">
        <v>841</v>
      </c>
      <c r="B2" s="1349"/>
      <c r="C2" s="1349"/>
      <c r="D2" s="1350"/>
      <c r="E2" s="156"/>
      <c r="F2" s="95"/>
      <c r="G2" s="95"/>
      <c r="H2" s="95"/>
    </row>
    <row r="3" spans="1:9" x14ac:dyDescent="0.25">
      <c r="A3" s="1538" t="s">
        <v>910</v>
      </c>
      <c r="B3" s="1539"/>
      <c r="C3" s="1539"/>
      <c r="D3" s="1540"/>
      <c r="E3" s="95"/>
      <c r="F3" s="95"/>
      <c r="G3" s="95"/>
      <c r="H3" s="95"/>
    </row>
    <row r="4" spans="1:9" ht="15" customHeight="1" x14ac:dyDescent="0.25">
      <c r="A4" s="1276" t="s">
        <v>186</v>
      </c>
      <c r="B4" s="1277"/>
      <c r="C4" s="1531"/>
      <c r="D4" s="1278" t="s">
        <v>1209</v>
      </c>
      <c r="E4" s="95"/>
      <c r="F4" s="95"/>
      <c r="G4" s="95"/>
      <c r="H4" s="95"/>
    </row>
    <row r="5" spans="1:9" ht="15.75" thickBot="1" x14ac:dyDescent="0.3">
      <c r="A5" s="1231"/>
      <c r="B5" s="1232"/>
      <c r="C5" s="1233"/>
      <c r="D5" s="1235"/>
      <c r="E5" s="95"/>
      <c r="F5" s="95"/>
      <c r="G5" s="95"/>
      <c r="H5" s="95"/>
    </row>
    <row r="6" spans="1:9" ht="15" customHeight="1" thickBot="1" x14ac:dyDescent="0.3">
      <c r="A6" s="438" t="s">
        <v>1019</v>
      </c>
      <c r="B6" s="649" t="e">
        <f>#REF!</f>
        <v>#REF!</v>
      </c>
      <c r="C6" s="436"/>
      <c r="D6" s="433"/>
      <c r="E6" s="95"/>
      <c r="F6" s="95"/>
      <c r="G6" s="95"/>
      <c r="H6" s="95"/>
    </row>
    <row r="7" spans="1:9" ht="15" customHeight="1" x14ac:dyDescent="0.25">
      <c r="A7" s="1338" t="s">
        <v>187</v>
      </c>
      <c r="B7" s="1339"/>
      <c r="C7" s="1340"/>
      <c r="D7" s="1532" t="s">
        <v>681</v>
      </c>
      <c r="E7" s="95"/>
      <c r="F7" s="95"/>
      <c r="G7" s="95"/>
      <c r="H7" s="95"/>
    </row>
    <row r="8" spans="1:9" x14ac:dyDescent="0.25">
      <c r="A8" s="1535" t="s">
        <v>1360</v>
      </c>
      <c r="B8" s="1536"/>
      <c r="C8" s="1536"/>
      <c r="D8" s="1533"/>
      <c r="E8" s="68"/>
      <c r="F8" s="68"/>
      <c r="G8" s="68"/>
      <c r="H8" s="68"/>
      <c r="I8" s="66"/>
    </row>
    <row r="9" spans="1:9" x14ac:dyDescent="0.25">
      <c r="A9" s="1535"/>
      <c r="B9" s="1536"/>
      <c r="C9" s="1536"/>
      <c r="D9" s="1533"/>
      <c r="E9" s="68"/>
      <c r="F9" s="68"/>
      <c r="G9" s="68"/>
      <c r="H9" s="68"/>
      <c r="I9" s="66"/>
    </row>
    <row r="10" spans="1:9" x14ac:dyDescent="0.25">
      <c r="A10" s="1535"/>
      <c r="B10" s="1536"/>
      <c r="C10" s="1536"/>
      <c r="D10" s="1533"/>
      <c r="E10" s="68"/>
      <c r="F10" s="68"/>
      <c r="G10" s="68"/>
      <c r="H10" s="68"/>
      <c r="I10" s="66"/>
    </row>
    <row r="11" spans="1:9" x14ac:dyDescent="0.25">
      <c r="A11" s="1535"/>
      <c r="B11" s="1536"/>
      <c r="C11" s="1536"/>
      <c r="D11" s="1533"/>
      <c r="E11" s="68"/>
      <c r="F11" s="68"/>
      <c r="G11" s="68"/>
      <c r="H11" s="68"/>
      <c r="I11" s="66"/>
    </row>
    <row r="12" spans="1:9" x14ac:dyDescent="0.25">
      <c r="A12" s="1535"/>
      <c r="B12" s="1536"/>
      <c r="C12" s="1536"/>
      <c r="D12" s="1534"/>
      <c r="E12" s="68"/>
      <c r="F12" s="68"/>
      <c r="G12" s="68"/>
      <c r="H12" s="68"/>
      <c r="I12" s="66"/>
    </row>
    <row r="13" spans="1:9" hidden="1" outlineLevel="1" x14ac:dyDescent="0.25">
      <c r="A13" s="1535"/>
      <c r="B13" s="1536"/>
      <c r="C13" s="1536"/>
      <c r="D13" s="1537" t="s">
        <v>681</v>
      </c>
      <c r="E13" s="68"/>
      <c r="F13" s="68"/>
      <c r="G13" s="68"/>
      <c r="H13" s="68"/>
      <c r="I13" s="66"/>
    </row>
    <row r="14" spans="1:9" hidden="1" outlineLevel="1" x14ac:dyDescent="0.25">
      <c r="A14" s="1535"/>
      <c r="B14" s="1536"/>
      <c r="C14" s="1536"/>
      <c r="D14" s="1533"/>
      <c r="E14" s="68"/>
      <c r="F14" s="68"/>
      <c r="G14" s="68"/>
      <c r="H14" s="68"/>
      <c r="I14" s="66"/>
    </row>
    <row r="15" spans="1:9" hidden="1" outlineLevel="1" x14ac:dyDescent="0.25">
      <c r="A15" s="1535"/>
      <c r="B15" s="1536"/>
      <c r="C15" s="1536"/>
      <c r="D15" s="1533"/>
      <c r="E15" s="68"/>
      <c r="F15" s="68"/>
      <c r="G15" s="68"/>
      <c r="H15" s="68"/>
      <c r="I15" s="66"/>
    </row>
    <row r="16" spans="1:9" hidden="1" outlineLevel="1" x14ac:dyDescent="0.25">
      <c r="A16" s="1535"/>
      <c r="B16" s="1536"/>
      <c r="C16" s="1536"/>
      <c r="D16" s="1533"/>
      <c r="E16" s="68"/>
      <c r="F16" s="68"/>
      <c r="G16" s="68"/>
      <c r="H16" s="68"/>
      <c r="I16" s="66"/>
    </row>
    <row r="17" spans="1:9" hidden="1" outlineLevel="1" x14ac:dyDescent="0.25">
      <c r="A17" s="1535"/>
      <c r="B17" s="1536"/>
      <c r="C17" s="1536"/>
      <c r="D17" s="1533"/>
      <c r="E17" s="68"/>
      <c r="F17" s="68"/>
      <c r="G17" s="68"/>
      <c r="H17" s="68"/>
      <c r="I17" s="66"/>
    </row>
    <row r="18" spans="1:9" hidden="1" outlineLevel="1" x14ac:dyDescent="0.25">
      <c r="A18" s="1535"/>
      <c r="B18" s="1536"/>
      <c r="C18" s="1536"/>
      <c r="D18" s="1533"/>
      <c r="E18" s="68"/>
      <c r="F18" s="68"/>
      <c r="G18" s="68"/>
      <c r="H18" s="68"/>
      <c r="I18" s="66"/>
    </row>
    <row r="19" spans="1:9" hidden="1" outlineLevel="1" x14ac:dyDescent="0.25">
      <c r="A19" s="1535"/>
      <c r="B19" s="1536"/>
      <c r="C19" s="1536"/>
      <c r="D19" s="1533"/>
      <c r="E19" s="68"/>
      <c r="F19" s="68"/>
      <c r="G19" s="68"/>
      <c r="H19" s="68"/>
      <c r="I19" s="66"/>
    </row>
    <row r="20" spans="1:9" hidden="1" outlineLevel="1" x14ac:dyDescent="0.25">
      <c r="A20" s="1535"/>
      <c r="B20" s="1536"/>
      <c r="C20" s="1536"/>
      <c r="D20" s="1533"/>
      <c r="E20" s="68"/>
      <c r="F20" s="68"/>
      <c r="G20" s="68"/>
      <c r="H20" s="68"/>
      <c r="I20" s="66"/>
    </row>
    <row r="21" spans="1:9" hidden="1" outlineLevel="1" x14ac:dyDescent="0.25">
      <c r="A21" s="1535"/>
      <c r="B21" s="1536"/>
      <c r="C21" s="1536"/>
      <c r="D21" s="1533"/>
      <c r="E21" s="68"/>
      <c r="F21" s="68"/>
      <c r="G21" s="68"/>
      <c r="H21" s="68"/>
      <c r="I21" s="66"/>
    </row>
    <row r="22" spans="1:9" hidden="1" outlineLevel="1" x14ac:dyDescent="0.25">
      <c r="A22" s="1535"/>
      <c r="B22" s="1536"/>
      <c r="C22" s="1536"/>
      <c r="D22" s="1533"/>
      <c r="E22" s="68"/>
      <c r="F22" s="68"/>
      <c r="G22" s="68"/>
      <c r="H22" s="68"/>
      <c r="I22" s="66"/>
    </row>
    <row r="23" spans="1:9" hidden="1" outlineLevel="1" x14ac:dyDescent="0.25">
      <c r="A23" s="1535"/>
      <c r="B23" s="1536"/>
      <c r="C23" s="1536"/>
      <c r="D23" s="1533"/>
      <c r="E23" s="68"/>
      <c r="F23" s="68"/>
      <c r="G23" s="68"/>
      <c r="H23" s="68"/>
      <c r="I23" s="66"/>
    </row>
    <row r="24" spans="1:9" hidden="1" outlineLevel="1" x14ac:dyDescent="0.25">
      <c r="A24" s="1535"/>
      <c r="B24" s="1536"/>
      <c r="C24" s="1536"/>
      <c r="D24" s="1533"/>
      <c r="E24" s="68"/>
      <c r="F24" s="68"/>
      <c r="G24" s="68"/>
      <c r="H24" s="68"/>
      <c r="I24" s="66"/>
    </row>
    <row r="25" spans="1:9" hidden="1" outlineLevel="1" x14ac:dyDescent="0.25">
      <c r="A25" s="1535"/>
      <c r="B25" s="1536"/>
      <c r="C25" s="1536"/>
      <c r="D25" s="1533"/>
      <c r="E25" s="68"/>
      <c r="F25" s="68"/>
      <c r="G25" s="68"/>
      <c r="H25" s="68"/>
      <c r="I25" s="66"/>
    </row>
    <row r="26" spans="1:9" hidden="1" outlineLevel="1" x14ac:dyDescent="0.25">
      <c r="A26" s="1535"/>
      <c r="B26" s="1536"/>
      <c r="C26" s="1536"/>
      <c r="D26" s="1533"/>
      <c r="E26" s="68"/>
      <c r="F26" s="68"/>
      <c r="G26" s="68"/>
      <c r="H26" s="68"/>
      <c r="I26" s="66"/>
    </row>
    <row r="27" spans="1:9" hidden="1" outlineLevel="1" x14ac:dyDescent="0.25">
      <c r="A27" s="1535"/>
      <c r="B27" s="1536"/>
      <c r="C27" s="1536"/>
      <c r="D27" s="1533"/>
      <c r="E27" s="68"/>
      <c r="F27" s="68"/>
      <c r="G27" s="68"/>
      <c r="H27" s="68"/>
      <c r="I27" s="66"/>
    </row>
    <row r="28" spans="1:9" hidden="1" outlineLevel="1" x14ac:dyDescent="0.25">
      <c r="A28" s="1535"/>
      <c r="B28" s="1536"/>
      <c r="C28" s="1536"/>
      <c r="D28" s="1533"/>
      <c r="E28" s="68"/>
      <c r="F28" s="68"/>
      <c r="G28" s="68"/>
      <c r="H28" s="68"/>
      <c r="I28" s="66"/>
    </row>
    <row r="29" spans="1:9" hidden="1" outlineLevel="1" x14ac:dyDescent="0.25">
      <c r="A29" s="1535"/>
      <c r="B29" s="1536"/>
      <c r="C29" s="1536"/>
      <c r="D29" s="1533"/>
      <c r="E29" s="68"/>
      <c r="F29" s="68"/>
      <c r="G29" s="68"/>
      <c r="H29" s="68"/>
      <c r="I29" s="66"/>
    </row>
    <row r="30" spans="1:9" hidden="1" outlineLevel="1" x14ac:dyDescent="0.25">
      <c r="A30" s="1535"/>
      <c r="B30" s="1536"/>
      <c r="C30" s="1536"/>
      <c r="D30" s="1533"/>
      <c r="E30" s="68"/>
      <c r="F30" s="68"/>
      <c r="G30" s="68"/>
      <c r="H30" s="68"/>
      <c r="I30" s="66"/>
    </row>
    <row r="31" spans="1:9" hidden="1" outlineLevel="1" x14ac:dyDescent="0.25">
      <c r="A31" s="1535"/>
      <c r="B31" s="1536"/>
      <c r="C31" s="1536"/>
      <c r="D31" s="1533"/>
      <c r="E31" s="68"/>
      <c r="F31" s="68"/>
      <c r="G31" s="68"/>
      <c r="H31" s="68"/>
      <c r="I31" s="66"/>
    </row>
    <row r="32" spans="1:9" hidden="1" outlineLevel="1" x14ac:dyDescent="0.25">
      <c r="A32" s="1535"/>
      <c r="B32" s="1536"/>
      <c r="C32" s="1536"/>
      <c r="D32" s="1533"/>
      <c r="E32" s="68"/>
      <c r="F32" s="68"/>
      <c r="G32" s="68"/>
      <c r="H32" s="68"/>
      <c r="I32" s="66"/>
    </row>
    <row r="33" spans="1:9" hidden="1" outlineLevel="1" x14ac:dyDescent="0.25">
      <c r="A33" s="1535"/>
      <c r="B33" s="1536"/>
      <c r="C33" s="1536"/>
      <c r="D33" s="1533"/>
      <c r="E33" s="68"/>
      <c r="F33" s="68"/>
      <c r="G33" s="68"/>
      <c r="H33" s="68"/>
      <c r="I33" s="66"/>
    </row>
    <row r="34" spans="1:9" hidden="1" outlineLevel="1" x14ac:dyDescent="0.25">
      <c r="A34" s="1535"/>
      <c r="B34" s="1536"/>
      <c r="C34" s="1536"/>
      <c r="D34" s="1533"/>
      <c r="E34" s="68"/>
      <c r="F34" s="68"/>
      <c r="G34" s="68"/>
      <c r="H34" s="68"/>
      <c r="I34" s="66"/>
    </row>
    <row r="35" spans="1:9" hidden="1" outlineLevel="1" x14ac:dyDescent="0.25">
      <c r="A35" s="1535"/>
      <c r="B35" s="1536"/>
      <c r="C35" s="1536"/>
      <c r="D35" s="1533"/>
      <c r="E35" s="68"/>
      <c r="F35" s="68"/>
      <c r="G35" s="68"/>
      <c r="H35" s="68"/>
      <c r="I35" s="66"/>
    </row>
    <row r="36" spans="1:9" hidden="1" outlineLevel="1" x14ac:dyDescent="0.25">
      <c r="A36" s="1535"/>
      <c r="B36" s="1536"/>
      <c r="C36" s="1536"/>
      <c r="D36" s="1533"/>
      <c r="E36" s="68"/>
      <c r="F36" s="68"/>
      <c r="G36" s="68"/>
      <c r="H36" s="68"/>
      <c r="I36" s="66"/>
    </row>
    <row r="37" spans="1:9" hidden="1" outlineLevel="1" x14ac:dyDescent="0.25">
      <c r="A37" s="1535"/>
      <c r="B37" s="1536"/>
      <c r="C37" s="1536"/>
      <c r="D37" s="1533"/>
      <c r="E37" s="68"/>
      <c r="F37" s="68"/>
      <c r="G37" s="68"/>
      <c r="H37" s="68"/>
      <c r="I37" s="66"/>
    </row>
    <row r="38" spans="1:9" ht="30" customHeight="1" collapsed="1" thickBot="1" x14ac:dyDescent="0.3">
      <c r="A38" s="1529" t="s">
        <v>824</v>
      </c>
      <c r="B38" s="1530"/>
      <c r="C38" s="1530"/>
      <c r="D38" s="519" t="s">
        <v>682</v>
      </c>
      <c r="E38" s="68"/>
      <c r="F38" s="68"/>
      <c r="G38" s="68"/>
      <c r="H38" s="68"/>
      <c r="I38" s="66"/>
    </row>
    <row r="39" spans="1:9" x14ac:dyDescent="0.25">
      <c r="A39" s="64"/>
      <c r="B39" s="64"/>
      <c r="C39" s="100"/>
      <c r="D39" s="100"/>
      <c r="E39" s="68"/>
      <c r="F39" s="68"/>
      <c r="G39" s="68"/>
      <c r="H39" s="68"/>
      <c r="I39" s="66"/>
    </row>
    <row r="40" spans="1:9" x14ac:dyDescent="0.25">
      <c r="A40" s="64"/>
      <c r="B40" s="64"/>
      <c r="C40" s="100"/>
      <c r="D40" s="100"/>
      <c r="E40" s="68"/>
      <c r="F40" s="68"/>
      <c r="G40" s="68"/>
      <c r="H40" s="68"/>
      <c r="I40" s="66"/>
    </row>
    <row r="41" spans="1:9" x14ac:dyDescent="0.25">
      <c r="A41" s="64"/>
      <c r="B41" s="64"/>
      <c r="C41" s="100"/>
      <c r="D41" s="100"/>
      <c r="E41" s="68"/>
      <c r="F41" s="68"/>
      <c r="G41" s="68"/>
      <c r="H41" s="68"/>
      <c r="I41" s="66"/>
    </row>
    <row r="42" spans="1:9" x14ac:dyDescent="0.25">
      <c r="A42" s="64"/>
      <c r="B42" s="64"/>
      <c r="C42" s="100"/>
      <c r="D42" s="100"/>
      <c r="E42" s="68"/>
      <c r="F42" s="68"/>
      <c r="G42" s="68"/>
      <c r="H42" s="68"/>
      <c r="I42" s="66"/>
    </row>
    <row r="43" spans="1:9" x14ac:dyDescent="0.25">
      <c r="A43" s="64"/>
      <c r="B43" s="64"/>
      <c r="C43" s="100"/>
      <c r="D43" s="100"/>
      <c r="E43" s="68"/>
      <c r="F43" s="68"/>
      <c r="G43" s="68"/>
      <c r="H43" s="68"/>
      <c r="I43" s="66"/>
    </row>
    <row r="44" spans="1:9" x14ac:dyDescent="0.25">
      <c r="A44" s="64"/>
      <c r="B44" s="64"/>
      <c r="C44" s="100"/>
      <c r="D44" s="100"/>
      <c r="E44" s="68"/>
      <c r="F44" s="68"/>
      <c r="G44" s="68"/>
      <c r="H44" s="68"/>
      <c r="I44" s="66"/>
    </row>
    <row r="45" spans="1:9" x14ac:dyDescent="0.25">
      <c r="A45" s="64"/>
      <c r="B45" s="64"/>
      <c r="C45" s="100"/>
      <c r="D45" s="100"/>
      <c r="E45" s="68"/>
      <c r="F45" s="68"/>
      <c r="G45" s="68"/>
      <c r="H45" s="68"/>
      <c r="I45" s="66"/>
    </row>
    <row r="46" spans="1:9" x14ac:dyDescent="0.25">
      <c r="A46" s="64"/>
      <c r="B46" s="64"/>
      <c r="C46" s="100"/>
      <c r="D46" s="100"/>
      <c r="E46" s="68"/>
      <c r="F46" s="68"/>
      <c r="G46" s="68"/>
      <c r="H46" s="68"/>
      <c r="I46" s="66"/>
    </row>
    <row r="47" spans="1:9" x14ac:dyDescent="0.25">
      <c r="A47" s="64"/>
      <c r="B47" s="64"/>
      <c r="C47" s="100"/>
      <c r="D47" s="100"/>
      <c r="E47" s="68"/>
      <c r="F47" s="68"/>
      <c r="G47" s="68"/>
      <c r="H47" s="68"/>
      <c r="I47" s="66"/>
    </row>
    <row r="48" spans="1:9" x14ac:dyDescent="0.25">
      <c r="A48" s="64"/>
      <c r="B48" s="64"/>
      <c r="C48" s="100"/>
      <c r="D48" s="100"/>
      <c r="E48" s="68"/>
      <c r="F48" s="68"/>
      <c r="G48" s="68"/>
      <c r="H48" s="68"/>
      <c r="I48" s="66"/>
    </row>
    <row r="49" spans="1:9" x14ac:dyDescent="0.25">
      <c r="A49" s="64"/>
      <c r="B49" s="64"/>
      <c r="C49" s="100"/>
      <c r="D49" s="100"/>
      <c r="E49" s="68"/>
      <c r="F49" s="68"/>
      <c r="G49" s="68"/>
      <c r="H49" s="68"/>
      <c r="I49" s="66"/>
    </row>
    <row r="50" spans="1:9" x14ac:dyDescent="0.25">
      <c r="A50" s="64"/>
      <c r="B50" s="64"/>
      <c r="C50" s="100"/>
      <c r="D50" s="100"/>
      <c r="E50" s="68"/>
      <c r="F50" s="68"/>
      <c r="G50" s="68"/>
      <c r="H50" s="68"/>
      <c r="I50" s="66"/>
    </row>
    <row r="51" spans="1:9" x14ac:dyDescent="0.25">
      <c r="A51" s="64"/>
      <c r="B51" s="64"/>
      <c r="C51" s="100"/>
      <c r="D51" s="100"/>
      <c r="E51" s="68"/>
      <c r="F51" s="68"/>
      <c r="G51" s="68"/>
      <c r="H51" s="68"/>
      <c r="I51" s="66"/>
    </row>
    <row r="52" spans="1:9" x14ac:dyDescent="0.25">
      <c r="A52" s="64"/>
      <c r="B52" s="64"/>
      <c r="C52" s="100"/>
      <c r="D52" s="100"/>
      <c r="E52" s="68"/>
      <c r="F52" s="68"/>
      <c r="G52" s="68"/>
      <c r="H52" s="68"/>
      <c r="I52" s="66"/>
    </row>
    <row r="53" spans="1:9" x14ac:dyDescent="0.25">
      <c r="A53" s="64"/>
      <c r="B53" s="64"/>
      <c r="C53" s="100"/>
      <c r="D53" s="100"/>
      <c r="E53" s="68"/>
      <c r="F53" s="68"/>
      <c r="G53" s="68"/>
      <c r="H53" s="68"/>
      <c r="I53" s="66"/>
    </row>
    <row r="54" spans="1:9" x14ac:dyDescent="0.25">
      <c r="A54" s="64"/>
      <c r="B54" s="64"/>
      <c r="C54" s="100"/>
      <c r="D54" s="100"/>
      <c r="E54" s="68"/>
      <c r="F54" s="68"/>
      <c r="G54" s="68"/>
      <c r="H54" s="68"/>
      <c r="I54" s="66"/>
    </row>
    <row r="55" spans="1:9" x14ac:dyDescent="0.25">
      <c r="A55" s="64"/>
      <c r="B55" s="64"/>
      <c r="C55" s="100"/>
      <c r="D55" s="100"/>
      <c r="E55" s="68"/>
      <c r="F55" s="68"/>
      <c r="G55" s="68"/>
      <c r="H55" s="68"/>
      <c r="I55" s="66"/>
    </row>
    <row r="56" spans="1:9" x14ac:dyDescent="0.25">
      <c r="A56" s="64"/>
      <c r="B56" s="64"/>
      <c r="C56" s="100"/>
      <c r="D56" s="100"/>
      <c r="E56" s="68"/>
      <c r="F56" s="68"/>
      <c r="G56" s="68"/>
      <c r="H56" s="68"/>
      <c r="I56" s="66"/>
    </row>
    <row r="57" spans="1:9" x14ac:dyDescent="0.25">
      <c r="A57" s="64"/>
      <c r="B57" s="64"/>
      <c r="C57" s="100"/>
      <c r="D57" s="100"/>
      <c r="E57" s="68"/>
      <c r="F57" s="68"/>
      <c r="G57" s="68"/>
      <c r="H57" s="68"/>
      <c r="I57" s="66"/>
    </row>
    <row r="58" spans="1:9" x14ac:dyDescent="0.25">
      <c r="A58" s="64"/>
      <c r="B58" s="64"/>
      <c r="C58" s="100"/>
      <c r="D58" s="100"/>
      <c r="E58" s="68"/>
      <c r="F58" s="68"/>
      <c r="G58" s="68"/>
      <c r="H58" s="68"/>
      <c r="I58" s="66"/>
    </row>
    <row r="59" spans="1:9" x14ac:dyDescent="0.25">
      <c r="A59" s="64"/>
      <c r="B59" s="64"/>
      <c r="C59" s="100"/>
      <c r="D59" s="100"/>
      <c r="E59" s="68"/>
      <c r="F59" s="68"/>
      <c r="G59" s="68"/>
      <c r="H59" s="68"/>
      <c r="I59" s="66"/>
    </row>
    <row r="60" spans="1:9" x14ac:dyDescent="0.25">
      <c r="A60" s="64"/>
      <c r="B60" s="64"/>
      <c r="C60" s="100"/>
      <c r="D60" s="100"/>
      <c r="E60" s="68"/>
      <c r="F60" s="68"/>
      <c r="G60" s="68"/>
      <c r="H60" s="68"/>
      <c r="I60" s="66"/>
    </row>
    <row r="61" spans="1:9" x14ac:dyDescent="0.25">
      <c r="A61" s="64"/>
      <c r="B61" s="64"/>
      <c r="C61" s="100"/>
      <c r="D61" s="100"/>
      <c r="E61" s="68"/>
      <c r="F61" s="68"/>
      <c r="G61" s="68"/>
      <c r="H61" s="68"/>
      <c r="I61" s="66"/>
    </row>
    <row r="62" spans="1:9" x14ac:dyDescent="0.25">
      <c r="A62" s="64"/>
      <c r="B62" s="64"/>
      <c r="C62" s="100"/>
      <c r="D62" s="100"/>
      <c r="E62" s="68"/>
      <c r="F62" s="68"/>
      <c r="G62" s="68"/>
      <c r="H62" s="68"/>
      <c r="I62" s="66"/>
    </row>
    <row r="63" spans="1:9" x14ac:dyDescent="0.25">
      <c r="A63" s="64"/>
      <c r="B63" s="64"/>
      <c r="C63" s="100"/>
      <c r="D63" s="100"/>
      <c r="E63" s="68"/>
      <c r="F63" s="68"/>
      <c r="G63" s="68"/>
      <c r="H63" s="68"/>
      <c r="I63" s="66"/>
    </row>
    <row r="64" spans="1:9" x14ac:dyDescent="0.25">
      <c r="A64" s="64"/>
      <c r="B64" s="64"/>
      <c r="C64" s="100"/>
      <c r="D64" s="100"/>
      <c r="E64" s="68"/>
      <c r="F64" s="68"/>
      <c r="G64" s="68"/>
      <c r="H64" s="68"/>
      <c r="I64" s="66"/>
    </row>
    <row r="65" spans="1:9" x14ac:dyDescent="0.25">
      <c r="A65" s="64"/>
      <c r="B65" s="64"/>
      <c r="C65" s="100"/>
      <c r="D65" s="100"/>
      <c r="E65" s="68"/>
      <c r="F65" s="68"/>
      <c r="G65" s="68"/>
      <c r="H65" s="68"/>
      <c r="I65" s="66"/>
    </row>
    <row r="66" spans="1:9" x14ac:dyDescent="0.25">
      <c r="A66" s="64"/>
      <c r="B66" s="64"/>
      <c r="C66" s="100"/>
      <c r="D66" s="100"/>
      <c r="E66" s="68"/>
      <c r="F66" s="68"/>
      <c r="G66" s="68"/>
      <c r="H66" s="68"/>
      <c r="I66" s="66"/>
    </row>
    <row r="67" spans="1:9" x14ac:dyDescent="0.25">
      <c r="A67" s="64"/>
      <c r="B67" s="64"/>
      <c r="C67" s="100"/>
      <c r="D67" s="100"/>
      <c r="E67" s="68"/>
      <c r="F67" s="68"/>
      <c r="G67" s="68"/>
      <c r="H67" s="68"/>
      <c r="I67" s="66"/>
    </row>
    <row r="68" spans="1:9" x14ac:dyDescent="0.25">
      <c r="A68" s="64"/>
      <c r="B68" s="64"/>
      <c r="C68" s="100"/>
      <c r="D68" s="100"/>
      <c r="E68" s="68"/>
      <c r="F68" s="68"/>
      <c r="G68" s="68"/>
      <c r="H68" s="68"/>
      <c r="I68" s="66"/>
    </row>
    <row r="69" spans="1:9" x14ac:dyDescent="0.25">
      <c r="A69" s="64"/>
      <c r="B69" s="64"/>
      <c r="C69" s="100"/>
      <c r="D69" s="100"/>
      <c r="E69" s="68"/>
      <c r="F69" s="68"/>
      <c r="G69" s="68"/>
      <c r="H69" s="68"/>
      <c r="I69" s="66"/>
    </row>
    <row r="70" spans="1:9" x14ac:dyDescent="0.25">
      <c r="A70" s="64"/>
      <c r="B70" s="64"/>
      <c r="C70" s="100"/>
      <c r="D70" s="100"/>
      <c r="E70" s="68"/>
      <c r="F70" s="68"/>
      <c r="G70" s="68"/>
      <c r="H70" s="68"/>
      <c r="I70" s="66"/>
    </row>
    <row r="71" spans="1:9" x14ac:dyDescent="0.25">
      <c r="A71" s="64"/>
      <c r="B71" s="64"/>
      <c r="C71" s="100"/>
      <c r="D71" s="100"/>
      <c r="E71" s="68"/>
      <c r="F71" s="68"/>
      <c r="G71" s="68"/>
      <c r="H71" s="68"/>
      <c r="I71" s="66"/>
    </row>
    <row r="72" spans="1:9" x14ac:dyDescent="0.25">
      <c r="A72" s="64"/>
      <c r="B72" s="64"/>
      <c r="C72" s="100"/>
      <c r="D72" s="100"/>
      <c r="E72" s="68"/>
      <c r="F72" s="68"/>
      <c r="G72" s="68"/>
      <c r="H72" s="68"/>
      <c r="I72" s="66"/>
    </row>
    <row r="73" spans="1:9" x14ac:dyDescent="0.25">
      <c r="A73" s="64"/>
      <c r="B73" s="64"/>
      <c r="C73" s="100"/>
      <c r="D73" s="100"/>
      <c r="E73" s="68"/>
      <c r="F73" s="68"/>
      <c r="G73" s="68"/>
      <c r="H73" s="68"/>
      <c r="I73" s="66"/>
    </row>
    <row r="74" spans="1:9" x14ac:dyDescent="0.25">
      <c r="A74" s="64"/>
      <c r="B74" s="64"/>
      <c r="C74" s="100"/>
      <c r="D74" s="100"/>
      <c r="E74" s="68"/>
      <c r="F74" s="68"/>
      <c r="G74" s="68"/>
      <c r="H74" s="68"/>
      <c r="I74" s="66"/>
    </row>
    <row r="75" spans="1:9" x14ac:dyDescent="0.25">
      <c r="A75" s="64"/>
      <c r="B75" s="64"/>
      <c r="C75" s="100"/>
      <c r="D75" s="100"/>
      <c r="E75" s="68"/>
      <c r="F75" s="68"/>
      <c r="G75" s="68"/>
      <c r="H75" s="68"/>
      <c r="I75" s="66"/>
    </row>
    <row r="76" spans="1:9" x14ac:dyDescent="0.25">
      <c r="A76" s="64"/>
      <c r="B76" s="64"/>
      <c r="C76" s="100"/>
      <c r="D76" s="100"/>
      <c r="E76" s="68"/>
      <c r="F76" s="68"/>
      <c r="G76" s="68"/>
      <c r="H76" s="68"/>
      <c r="I76" s="66"/>
    </row>
    <row r="77" spans="1:9" x14ac:dyDescent="0.25">
      <c r="A77" s="64"/>
      <c r="B77" s="64"/>
      <c r="C77" s="100"/>
      <c r="D77" s="100"/>
      <c r="E77" s="68"/>
      <c r="F77" s="68"/>
      <c r="G77" s="68"/>
      <c r="H77" s="68"/>
      <c r="I77" s="66"/>
    </row>
    <row r="78" spans="1:9" x14ac:dyDescent="0.25">
      <c r="A78" s="64"/>
      <c r="B78" s="64"/>
      <c r="C78" s="100"/>
      <c r="D78" s="100"/>
      <c r="E78" s="68"/>
      <c r="F78" s="68"/>
      <c r="G78" s="68"/>
      <c r="H78" s="68"/>
      <c r="I78" s="66"/>
    </row>
    <row r="79" spans="1:9" x14ac:dyDescent="0.25">
      <c r="A79" s="64"/>
      <c r="B79" s="64"/>
      <c r="C79" s="100"/>
      <c r="D79" s="100"/>
      <c r="E79" s="68"/>
      <c r="F79" s="68"/>
      <c r="G79" s="68"/>
      <c r="H79" s="68"/>
      <c r="I79" s="66"/>
    </row>
    <row r="80" spans="1:9" x14ac:dyDescent="0.25">
      <c r="A80" s="64"/>
      <c r="B80" s="64"/>
      <c r="C80" s="100"/>
      <c r="D80" s="100"/>
      <c r="E80" s="68"/>
      <c r="F80" s="68"/>
      <c r="G80" s="68"/>
      <c r="H80" s="68"/>
      <c r="I80" s="66"/>
    </row>
    <row r="81" spans="1:9" x14ac:dyDescent="0.25">
      <c r="A81" s="64"/>
      <c r="B81" s="64"/>
      <c r="C81" s="100"/>
      <c r="D81" s="100"/>
      <c r="E81" s="68"/>
      <c r="F81" s="68"/>
      <c r="G81" s="68"/>
      <c r="H81" s="68"/>
      <c r="I81" s="66"/>
    </row>
    <row r="82" spans="1:9" x14ac:dyDescent="0.25">
      <c r="A82" s="64"/>
      <c r="B82" s="64"/>
      <c r="C82" s="100"/>
      <c r="D82" s="100"/>
      <c r="E82" s="68"/>
      <c r="F82" s="68"/>
      <c r="G82" s="68"/>
      <c r="H82" s="68"/>
      <c r="I82" s="66"/>
    </row>
    <row r="83" spans="1:9" x14ac:dyDescent="0.25">
      <c r="A83" s="64"/>
      <c r="B83" s="64"/>
      <c r="C83" s="100"/>
      <c r="D83" s="100"/>
      <c r="E83" s="68"/>
      <c r="F83" s="68"/>
      <c r="G83" s="68"/>
      <c r="H83" s="68"/>
      <c r="I83" s="66"/>
    </row>
    <row r="84" spans="1:9" x14ac:dyDescent="0.25">
      <c r="A84" s="64"/>
      <c r="B84" s="64"/>
      <c r="C84" s="100"/>
      <c r="D84" s="100"/>
      <c r="E84" s="68"/>
      <c r="F84" s="68"/>
      <c r="G84" s="68"/>
      <c r="H84" s="68"/>
      <c r="I84" s="66"/>
    </row>
    <row r="85" spans="1:9" x14ac:dyDescent="0.25">
      <c r="A85" s="64"/>
      <c r="B85" s="64"/>
      <c r="C85" s="100"/>
      <c r="D85" s="100"/>
      <c r="E85" s="68"/>
      <c r="F85" s="68"/>
      <c r="G85" s="68"/>
      <c r="H85" s="68"/>
      <c r="I85" s="66"/>
    </row>
    <row r="86" spans="1:9" x14ac:dyDescent="0.25">
      <c r="A86" s="64"/>
      <c r="B86" s="64"/>
      <c r="C86" s="100"/>
      <c r="D86" s="100"/>
      <c r="E86" s="68"/>
      <c r="F86" s="68"/>
      <c r="G86" s="68"/>
      <c r="H86" s="68"/>
      <c r="I86" s="66"/>
    </row>
    <row r="87" spans="1:9" x14ac:dyDescent="0.25">
      <c r="A87" s="64"/>
      <c r="B87" s="64"/>
      <c r="C87" s="100"/>
      <c r="D87" s="100"/>
      <c r="E87" s="68"/>
      <c r="F87" s="68"/>
      <c r="G87" s="68"/>
      <c r="H87" s="68"/>
      <c r="I87" s="66"/>
    </row>
    <row r="88" spans="1:9" x14ac:dyDescent="0.25">
      <c r="A88" s="63"/>
      <c r="B88" s="63"/>
      <c r="C88" s="3"/>
      <c r="D88" s="3"/>
      <c r="E88" s="66"/>
      <c r="F88" s="66"/>
      <c r="G88" s="66"/>
      <c r="H88" s="66"/>
      <c r="I88" s="66"/>
    </row>
    <row r="89" spans="1:9" x14ac:dyDescent="0.25">
      <c r="A89" s="63"/>
      <c r="B89" s="63"/>
      <c r="C89" s="3"/>
      <c r="D89" s="3"/>
      <c r="E89" s="66"/>
      <c r="F89" s="66"/>
      <c r="G89" s="66"/>
      <c r="H89" s="66"/>
      <c r="I89" s="66"/>
    </row>
    <row r="90" spans="1:9" x14ac:dyDescent="0.25">
      <c r="A90" s="63"/>
      <c r="B90" s="63"/>
      <c r="C90" s="3"/>
      <c r="D90" s="3"/>
      <c r="E90" s="66"/>
      <c r="F90" s="66"/>
      <c r="G90" s="66"/>
      <c r="H90" s="66"/>
      <c r="I90" s="66"/>
    </row>
    <row r="91" spans="1:9" x14ac:dyDescent="0.25">
      <c r="A91" s="63"/>
      <c r="B91" s="63"/>
      <c r="C91" s="3"/>
      <c r="D91" s="3"/>
      <c r="E91" s="66"/>
      <c r="F91" s="66"/>
      <c r="G91" s="66"/>
      <c r="H91" s="66"/>
      <c r="I91" s="66"/>
    </row>
    <row r="92" spans="1:9" x14ac:dyDescent="0.25">
      <c r="A92" s="63"/>
      <c r="B92" s="63"/>
      <c r="C92" s="3"/>
      <c r="D92" s="3"/>
      <c r="E92" s="66"/>
      <c r="F92" s="66"/>
      <c r="G92" s="66"/>
      <c r="H92" s="66"/>
      <c r="I92" s="66"/>
    </row>
    <row r="93" spans="1:9" x14ac:dyDescent="0.25">
      <c r="A93" s="63"/>
      <c r="B93" s="63"/>
      <c r="C93" s="3"/>
      <c r="D93" s="3"/>
      <c r="E93" s="66"/>
      <c r="F93" s="66"/>
      <c r="G93" s="66"/>
      <c r="H93" s="66"/>
      <c r="I93" s="66"/>
    </row>
    <row r="94" spans="1:9" x14ac:dyDescent="0.25">
      <c r="A94" s="63"/>
      <c r="B94" s="63"/>
      <c r="C94" s="3"/>
      <c r="D94" s="3"/>
      <c r="E94" s="66"/>
      <c r="F94" s="66"/>
      <c r="G94" s="66"/>
      <c r="H94" s="66"/>
      <c r="I94" s="66"/>
    </row>
    <row r="95" spans="1:9" x14ac:dyDescent="0.25">
      <c r="A95" s="63"/>
      <c r="B95" s="63"/>
      <c r="C95" s="3"/>
      <c r="D95" s="3"/>
      <c r="E95" s="66"/>
      <c r="F95" s="66"/>
      <c r="G95" s="66"/>
      <c r="H95" s="66"/>
      <c r="I95" s="66"/>
    </row>
    <row r="96" spans="1:9" x14ac:dyDescent="0.25">
      <c r="A96" s="63"/>
      <c r="B96" s="63"/>
      <c r="C96" s="3"/>
      <c r="D96" s="3"/>
      <c r="E96" s="66"/>
      <c r="F96" s="66"/>
      <c r="G96" s="66"/>
      <c r="H96" s="66"/>
      <c r="I96" s="66"/>
    </row>
    <row r="97" spans="1:9" x14ac:dyDescent="0.25">
      <c r="A97" s="63"/>
      <c r="B97" s="63"/>
      <c r="C97" s="3"/>
      <c r="D97" s="3"/>
      <c r="E97" s="66"/>
      <c r="F97" s="66"/>
      <c r="G97" s="66"/>
      <c r="H97" s="66"/>
      <c r="I97" s="66"/>
    </row>
    <row r="98" spans="1:9" x14ac:dyDescent="0.25">
      <c r="A98" s="63"/>
      <c r="B98" s="63"/>
      <c r="C98" s="3"/>
      <c r="D98" s="3"/>
      <c r="E98" s="66"/>
      <c r="F98" s="66"/>
      <c r="G98" s="66"/>
      <c r="H98" s="66"/>
      <c r="I98" s="66"/>
    </row>
    <row r="99" spans="1:9" x14ac:dyDescent="0.25">
      <c r="A99" s="63"/>
      <c r="B99" s="63"/>
      <c r="C99" s="3"/>
      <c r="D99" s="3"/>
      <c r="E99" s="66"/>
      <c r="F99" s="66"/>
      <c r="G99" s="66"/>
      <c r="H99" s="66"/>
      <c r="I99" s="66"/>
    </row>
    <row r="100" spans="1:9" x14ac:dyDescent="0.25">
      <c r="A100" s="63"/>
      <c r="B100" s="63"/>
      <c r="C100" s="3"/>
      <c r="D100" s="3"/>
      <c r="E100" s="66"/>
      <c r="F100" s="66"/>
      <c r="G100" s="66"/>
      <c r="H100" s="66"/>
      <c r="I100" s="66"/>
    </row>
    <row r="101" spans="1:9" x14ac:dyDescent="0.25">
      <c r="A101" s="63"/>
      <c r="B101" s="63"/>
      <c r="C101" s="3"/>
      <c r="D101" s="3"/>
      <c r="E101" s="66"/>
      <c r="F101" s="66"/>
      <c r="G101" s="66"/>
      <c r="H101" s="66"/>
      <c r="I101" s="66"/>
    </row>
    <row r="102" spans="1:9" x14ac:dyDescent="0.25">
      <c r="A102" s="63"/>
      <c r="B102" s="63"/>
      <c r="C102" s="3"/>
      <c r="D102" s="3"/>
      <c r="E102" s="66"/>
      <c r="F102" s="66"/>
      <c r="G102" s="66"/>
      <c r="H102" s="66"/>
      <c r="I102" s="66"/>
    </row>
    <row r="103" spans="1:9" x14ac:dyDescent="0.25">
      <c r="A103" s="63"/>
      <c r="B103" s="63"/>
      <c r="C103" s="3"/>
      <c r="D103" s="3"/>
      <c r="E103" s="66"/>
      <c r="F103" s="66"/>
      <c r="G103" s="66"/>
      <c r="H103" s="66"/>
      <c r="I103" s="66"/>
    </row>
    <row r="104" spans="1:9" x14ac:dyDescent="0.25">
      <c r="A104" s="63"/>
      <c r="B104" s="63"/>
      <c r="C104" s="3"/>
      <c r="D104" s="3"/>
      <c r="E104" s="66"/>
      <c r="F104" s="66"/>
      <c r="G104" s="66"/>
      <c r="H104" s="66"/>
      <c r="I104" s="66"/>
    </row>
    <row r="105" spans="1:9" x14ac:dyDescent="0.25">
      <c r="A105" s="63"/>
      <c r="B105" s="63"/>
      <c r="C105" s="3"/>
      <c r="D105" s="3"/>
      <c r="E105" s="66"/>
      <c r="F105" s="66"/>
      <c r="G105" s="66"/>
      <c r="H105" s="66"/>
      <c r="I105" s="66"/>
    </row>
    <row r="106" spans="1:9" x14ac:dyDescent="0.25">
      <c r="A106" s="63"/>
      <c r="B106" s="63"/>
      <c r="C106" s="3"/>
      <c r="D106" s="3"/>
      <c r="E106" s="66"/>
      <c r="F106" s="66"/>
      <c r="G106" s="66"/>
      <c r="H106" s="66"/>
      <c r="I106" s="66"/>
    </row>
    <row r="107" spans="1:9" x14ac:dyDescent="0.25">
      <c r="A107" s="63"/>
      <c r="B107" s="63"/>
      <c r="C107" s="3"/>
      <c r="D107" s="3"/>
      <c r="E107" s="66"/>
      <c r="F107" s="66"/>
      <c r="G107" s="66"/>
      <c r="H107" s="66"/>
      <c r="I107" s="66"/>
    </row>
    <row r="108" spans="1:9" x14ac:dyDescent="0.25">
      <c r="A108" s="63"/>
      <c r="B108" s="63"/>
      <c r="C108" s="3"/>
      <c r="D108" s="3"/>
      <c r="E108" s="66"/>
      <c r="F108" s="66"/>
      <c r="G108" s="66"/>
      <c r="H108" s="66"/>
      <c r="I108" s="66"/>
    </row>
    <row r="109" spans="1:9" x14ac:dyDescent="0.25">
      <c r="A109" s="63"/>
      <c r="B109" s="63"/>
      <c r="C109" s="3"/>
      <c r="D109" s="3"/>
      <c r="E109" s="66"/>
      <c r="F109" s="66"/>
      <c r="G109" s="66"/>
      <c r="H109" s="66"/>
      <c r="I109" s="66"/>
    </row>
    <row r="110" spans="1:9" x14ac:dyDescent="0.25">
      <c r="A110" s="63"/>
      <c r="B110" s="63"/>
      <c r="C110" s="3"/>
      <c r="D110" s="3"/>
      <c r="E110" s="66"/>
      <c r="F110" s="66"/>
      <c r="G110" s="66"/>
      <c r="H110" s="66"/>
      <c r="I110" s="66"/>
    </row>
    <row r="111" spans="1:9" x14ac:dyDescent="0.25">
      <c r="A111" s="63"/>
      <c r="B111" s="63"/>
      <c r="C111" s="3"/>
      <c r="D111" s="3"/>
      <c r="E111" s="66"/>
      <c r="F111" s="66"/>
      <c r="G111" s="66"/>
      <c r="H111" s="66"/>
      <c r="I111" s="66"/>
    </row>
    <row r="112" spans="1:9" x14ac:dyDescent="0.25">
      <c r="A112" s="63"/>
      <c r="B112" s="63"/>
      <c r="C112" s="3"/>
      <c r="D112" s="3"/>
      <c r="E112" s="66"/>
      <c r="F112" s="66"/>
      <c r="G112" s="66"/>
      <c r="H112" s="66"/>
      <c r="I112" s="66"/>
    </row>
    <row r="113" spans="1:9" x14ac:dyDescent="0.25">
      <c r="A113" s="63"/>
      <c r="B113" s="63"/>
      <c r="C113" s="3"/>
      <c r="D113" s="3"/>
      <c r="E113" s="66"/>
      <c r="F113" s="66"/>
      <c r="G113" s="66"/>
      <c r="H113" s="66"/>
      <c r="I113" s="66"/>
    </row>
    <row r="114" spans="1:9" x14ac:dyDescent="0.25">
      <c r="A114" s="63"/>
      <c r="B114" s="63"/>
      <c r="C114" s="3"/>
      <c r="D114" s="3"/>
      <c r="E114" s="66"/>
      <c r="F114" s="66"/>
      <c r="G114" s="66"/>
      <c r="H114" s="66"/>
      <c r="I114" s="66"/>
    </row>
    <row r="115" spans="1:9" x14ac:dyDescent="0.25">
      <c r="A115" s="63"/>
      <c r="B115" s="63"/>
      <c r="C115" s="3"/>
      <c r="D115" s="3"/>
      <c r="E115" s="66"/>
      <c r="F115" s="66"/>
      <c r="G115" s="66"/>
      <c r="H115" s="66"/>
      <c r="I115" s="66"/>
    </row>
    <row r="116" spans="1:9" x14ac:dyDescent="0.25">
      <c r="A116" s="63"/>
      <c r="B116" s="63"/>
      <c r="C116" s="3"/>
      <c r="D116" s="3"/>
      <c r="E116" s="66"/>
      <c r="F116" s="66"/>
      <c r="G116" s="66"/>
      <c r="H116" s="66"/>
      <c r="I116" s="66"/>
    </row>
    <row r="117" spans="1:9" x14ac:dyDescent="0.25">
      <c r="A117" s="63"/>
      <c r="B117" s="63"/>
      <c r="C117" s="3"/>
      <c r="D117" s="3"/>
      <c r="E117" s="66"/>
      <c r="F117" s="66"/>
      <c r="G117" s="66"/>
      <c r="H117" s="66"/>
      <c r="I117" s="66"/>
    </row>
    <row r="118" spans="1:9" x14ac:dyDescent="0.25">
      <c r="A118" s="63"/>
      <c r="B118" s="63"/>
      <c r="C118" s="3"/>
      <c r="D118" s="3"/>
      <c r="E118" s="66"/>
      <c r="F118" s="66"/>
      <c r="G118" s="66"/>
      <c r="H118" s="66"/>
      <c r="I118" s="66"/>
    </row>
    <row r="119" spans="1:9" x14ac:dyDescent="0.25">
      <c r="A119" s="63"/>
      <c r="B119" s="63"/>
      <c r="C119" s="3"/>
      <c r="D119" s="3"/>
      <c r="E119" s="66"/>
      <c r="F119" s="66"/>
      <c r="G119" s="66"/>
      <c r="H119" s="66"/>
      <c r="I119" s="66"/>
    </row>
    <row r="120" spans="1:9" x14ac:dyDescent="0.25">
      <c r="A120" s="63"/>
      <c r="B120" s="63"/>
      <c r="C120" s="3"/>
      <c r="D120" s="3"/>
      <c r="E120" s="66"/>
      <c r="F120" s="66"/>
      <c r="G120" s="66"/>
      <c r="H120" s="66"/>
      <c r="I120" s="66"/>
    </row>
    <row r="121" spans="1:9" x14ac:dyDescent="0.25">
      <c r="A121" s="63"/>
      <c r="B121" s="63"/>
      <c r="C121" s="3"/>
      <c r="D121" s="3"/>
      <c r="E121" s="66"/>
      <c r="F121" s="66"/>
      <c r="G121" s="66"/>
      <c r="H121" s="66"/>
      <c r="I121" s="66"/>
    </row>
    <row r="122" spans="1:9" x14ac:dyDescent="0.25">
      <c r="A122" s="63"/>
      <c r="B122" s="63"/>
      <c r="C122" s="3"/>
      <c r="D122" s="3"/>
      <c r="E122" s="66"/>
      <c r="F122" s="66"/>
      <c r="G122" s="66"/>
      <c r="H122" s="66"/>
      <c r="I122" s="66"/>
    </row>
    <row r="123" spans="1:9" x14ac:dyDescent="0.25">
      <c r="A123" s="63"/>
      <c r="B123" s="63"/>
      <c r="C123" s="3"/>
      <c r="D123" s="3"/>
      <c r="E123" s="66"/>
      <c r="F123" s="66"/>
      <c r="G123" s="66"/>
      <c r="H123" s="66"/>
      <c r="I123" s="66"/>
    </row>
    <row r="124" spans="1:9" x14ac:dyDescent="0.25">
      <c r="A124" s="63"/>
      <c r="B124" s="63"/>
      <c r="C124" s="3"/>
      <c r="D124" s="3"/>
      <c r="E124" s="66"/>
      <c r="F124" s="66"/>
      <c r="G124" s="66"/>
      <c r="H124" s="66"/>
      <c r="I124" s="66"/>
    </row>
    <row r="125" spans="1:9" x14ac:dyDescent="0.25">
      <c r="A125" s="63"/>
      <c r="B125" s="63"/>
      <c r="C125" s="3"/>
      <c r="D125" s="3"/>
      <c r="E125" s="66"/>
      <c r="F125" s="66"/>
      <c r="G125" s="66"/>
      <c r="H125" s="66"/>
      <c r="I125" s="66"/>
    </row>
    <row r="126" spans="1:9" x14ac:dyDescent="0.25">
      <c r="A126" s="63"/>
      <c r="B126" s="63"/>
      <c r="C126" s="3"/>
      <c r="D126" s="3"/>
      <c r="E126" s="66"/>
      <c r="F126" s="66"/>
      <c r="G126" s="66"/>
      <c r="H126" s="66"/>
      <c r="I126" s="66"/>
    </row>
    <row r="127" spans="1:9" x14ac:dyDescent="0.25">
      <c r="A127" s="63"/>
      <c r="B127" s="63"/>
      <c r="C127" s="3"/>
      <c r="D127" s="3"/>
      <c r="E127" s="66"/>
      <c r="F127" s="66"/>
      <c r="G127" s="66"/>
      <c r="H127" s="66"/>
      <c r="I127" s="66"/>
    </row>
    <row r="128" spans="1:9" x14ac:dyDescent="0.25">
      <c r="A128" s="63"/>
      <c r="B128" s="63"/>
      <c r="C128" s="3"/>
      <c r="D128" s="3"/>
      <c r="E128" s="66"/>
      <c r="F128" s="66"/>
      <c r="G128" s="66"/>
      <c r="H128" s="66"/>
      <c r="I128" s="66"/>
    </row>
    <row r="129" spans="1:9" x14ac:dyDescent="0.25">
      <c r="A129" s="63"/>
      <c r="B129" s="63"/>
      <c r="C129" s="3"/>
      <c r="D129" s="3"/>
      <c r="E129" s="66"/>
      <c r="F129" s="66"/>
      <c r="G129" s="66"/>
      <c r="H129" s="66"/>
      <c r="I129" s="66"/>
    </row>
    <row r="130" spans="1:9" x14ac:dyDescent="0.25">
      <c r="A130" s="63"/>
      <c r="B130" s="63"/>
      <c r="C130" s="3"/>
      <c r="D130" s="3"/>
      <c r="E130" s="66"/>
      <c r="F130" s="66"/>
      <c r="G130" s="66"/>
      <c r="H130" s="66"/>
      <c r="I130" s="66"/>
    </row>
    <row r="131" spans="1:9" x14ac:dyDescent="0.25">
      <c r="A131" s="63"/>
      <c r="B131" s="63"/>
      <c r="C131" s="3"/>
      <c r="D131" s="3"/>
      <c r="E131" s="66"/>
      <c r="F131" s="66"/>
      <c r="G131" s="66"/>
      <c r="H131" s="66"/>
      <c r="I131" s="66"/>
    </row>
    <row r="132" spans="1:9" x14ac:dyDescent="0.25">
      <c r="A132" s="63"/>
      <c r="B132" s="63"/>
      <c r="C132" s="3"/>
      <c r="D132" s="3"/>
      <c r="E132" s="66"/>
      <c r="F132" s="66"/>
      <c r="G132" s="66"/>
      <c r="H132" s="66"/>
      <c r="I132" s="66"/>
    </row>
    <row r="133" spans="1:9" x14ac:dyDescent="0.25">
      <c r="A133" s="63"/>
      <c r="B133" s="63"/>
      <c r="C133" s="3"/>
      <c r="D133" s="3"/>
      <c r="E133" s="66"/>
      <c r="F133" s="66"/>
      <c r="G133" s="66"/>
      <c r="H133" s="66"/>
      <c r="I133" s="66"/>
    </row>
    <row r="134" spans="1:9" x14ac:dyDescent="0.25">
      <c r="A134" s="63"/>
      <c r="B134" s="63"/>
      <c r="C134" s="3"/>
      <c r="D134" s="3"/>
      <c r="E134" s="66"/>
      <c r="F134" s="66"/>
      <c r="G134" s="66"/>
      <c r="H134" s="66"/>
      <c r="I134" s="66"/>
    </row>
    <row r="135" spans="1:9" x14ac:dyDescent="0.25">
      <c r="A135" s="63"/>
      <c r="B135" s="63"/>
      <c r="C135" s="3"/>
      <c r="D135" s="3"/>
      <c r="E135" s="66"/>
      <c r="F135" s="66"/>
      <c r="G135" s="66"/>
      <c r="H135" s="66"/>
      <c r="I135" s="66"/>
    </row>
    <row r="136" spans="1:9" x14ac:dyDescent="0.25">
      <c r="A136" s="63"/>
      <c r="B136" s="63"/>
      <c r="C136" s="3"/>
      <c r="D136" s="3"/>
      <c r="E136" s="66"/>
      <c r="F136" s="66"/>
      <c r="G136" s="66"/>
      <c r="H136" s="66"/>
      <c r="I136" s="66"/>
    </row>
    <row r="137" spans="1:9" x14ac:dyDescent="0.25">
      <c r="A137" s="63"/>
      <c r="B137" s="63"/>
      <c r="C137" s="3"/>
      <c r="D137" s="3"/>
      <c r="E137" s="66"/>
      <c r="F137" s="66"/>
      <c r="G137" s="66"/>
      <c r="H137" s="66"/>
      <c r="I137" s="66"/>
    </row>
    <row r="138" spans="1:9" x14ac:dyDescent="0.25">
      <c r="A138" s="63"/>
      <c r="B138" s="63"/>
      <c r="C138" s="3"/>
      <c r="D138" s="3"/>
      <c r="E138" s="66"/>
      <c r="F138" s="66"/>
      <c r="G138" s="66"/>
      <c r="H138" s="66"/>
      <c r="I138" s="66"/>
    </row>
    <row r="139" spans="1:9" x14ac:dyDescent="0.25">
      <c r="A139" s="63"/>
      <c r="B139" s="63"/>
      <c r="C139" s="3"/>
      <c r="D139" s="3"/>
      <c r="E139" s="66"/>
      <c r="F139" s="66"/>
      <c r="G139" s="66"/>
      <c r="H139" s="66"/>
      <c r="I139" s="66"/>
    </row>
    <row r="140" spans="1:9" x14ac:dyDescent="0.25">
      <c r="A140" s="63"/>
      <c r="B140" s="63"/>
      <c r="C140" s="3"/>
      <c r="D140" s="3"/>
      <c r="E140" s="66"/>
      <c r="F140" s="66"/>
      <c r="G140" s="66"/>
      <c r="H140" s="66"/>
      <c r="I140" s="66"/>
    </row>
    <row r="141" spans="1:9" x14ac:dyDescent="0.25">
      <c r="A141" s="63"/>
      <c r="B141" s="63"/>
      <c r="C141" s="3"/>
      <c r="D141" s="3"/>
      <c r="E141" s="66"/>
      <c r="F141" s="66"/>
      <c r="G141" s="66"/>
      <c r="H141" s="66"/>
      <c r="I141" s="66"/>
    </row>
    <row r="142" spans="1:9" x14ac:dyDescent="0.25">
      <c r="A142" s="63"/>
      <c r="B142" s="63"/>
      <c r="C142" s="3"/>
      <c r="D142" s="3"/>
      <c r="E142" s="66"/>
      <c r="F142" s="66"/>
      <c r="G142" s="66"/>
      <c r="H142" s="66"/>
      <c r="I142" s="66"/>
    </row>
    <row r="143" spans="1:9" x14ac:dyDescent="0.25">
      <c r="A143" s="63"/>
      <c r="B143" s="63"/>
      <c r="C143" s="3"/>
      <c r="D143" s="3"/>
      <c r="E143" s="66"/>
      <c r="F143" s="66"/>
      <c r="G143" s="66"/>
      <c r="H143" s="66"/>
      <c r="I143" s="66"/>
    </row>
    <row r="144" spans="1:9" x14ac:dyDescent="0.25">
      <c r="A144" s="63"/>
      <c r="B144" s="63"/>
      <c r="C144" s="3"/>
      <c r="D144" s="3"/>
      <c r="E144" s="66"/>
      <c r="F144" s="66"/>
      <c r="G144" s="66"/>
      <c r="H144" s="66"/>
      <c r="I144" s="66"/>
    </row>
    <row r="145" spans="1:9" x14ac:dyDescent="0.25">
      <c r="A145" s="63"/>
      <c r="B145" s="63"/>
      <c r="C145" s="3"/>
      <c r="D145" s="3"/>
      <c r="E145" s="66"/>
      <c r="F145" s="66"/>
      <c r="G145" s="66"/>
      <c r="H145" s="66"/>
      <c r="I145" s="66"/>
    </row>
    <row r="146" spans="1:9" x14ac:dyDescent="0.25">
      <c r="A146" s="63"/>
      <c r="B146" s="63"/>
      <c r="C146" s="3"/>
      <c r="D146" s="3"/>
      <c r="E146" s="66"/>
      <c r="F146" s="66"/>
      <c r="G146" s="66"/>
      <c r="H146" s="66"/>
      <c r="I146" s="66"/>
    </row>
    <row r="147" spans="1:9" x14ac:dyDescent="0.25">
      <c r="A147" s="63"/>
      <c r="B147" s="63"/>
      <c r="C147" s="3"/>
      <c r="D147" s="3"/>
      <c r="E147" s="66"/>
      <c r="F147" s="66"/>
      <c r="G147" s="66"/>
      <c r="H147" s="66"/>
      <c r="I147" s="66"/>
    </row>
    <row r="148" spans="1:9" x14ac:dyDescent="0.25">
      <c r="A148" s="63"/>
      <c r="B148" s="63"/>
      <c r="C148" s="3"/>
      <c r="D148" s="3"/>
      <c r="E148" s="66"/>
      <c r="F148" s="66"/>
      <c r="G148" s="66"/>
      <c r="H148" s="66"/>
      <c r="I148" s="66"/>
    </row>
    <row r="149" spans="1:9" x14ac:dyDescent="0.25">
      <c r="A149" s="63"/>
      <c r="B149" s="63"/>
      <c r="C149" s="3"/>
      <c r="D149" s="3"/>
      <c r="E149" s="66"/>
      <c r="F149" s="66"/>
      <c r="G149" s="66"/>
      <c r="H149" s="66"/>
      <c r="I149" s="66"/>
    </row>
    <row r="150" spans="1:9" x14ac:dyDescent="0.25">
      <c r="A150" s="63"/>
      <c r="B150" s="63"/>
      <c r="C150" s="3"/>
      <c r="D150" s="3"/>
      <c r="E150" s="66"/>
      <c r="F150" s="66"/>
      <c r="G150" s="66"/>
      <c r="H150" s="66"/>
      <c r="I150" s="66"/>
    </row>
    <row r="151" spans="1:9" x14ac:dyDescent="0.25">
      <c r="A151" s="63"/>
      <c r="B151" s="63"/>
      <c r="C151" s="3"/>
      <c r="D151" s="3"/>
      <c r="E151" s="66"/>
      <c r="F151" s="66"/>
      <c r="G151" s="66"/>
      <c r="H151" s="66"/>
      <c r="I151" s="66"/>
    </row>
    <row r="152" spans="1:9" x14ac:dyDescent="0.25">
      <c r="A152" s="63"/>
      <c r="B152" s="63"/>
      <c r="C152" s="3"/>
      <c r="D152" s="3"/>
      <c r="E152" s="66"/>
      <c r="F152" s="66"/>
      <c r="G152" s="66"/>
      <c r="H152" s="66"/>
      <c r="I152" s="66"/>
    </row>
    <row r="153" spans="1:9" x14ac:dyDescent="0.25">
      <c r="A153" s="63"/>
      <c r="B153" s="63"/>
      <c r="C153" s="3"/>
      <c r="D153" s="3"/>
      <c r="E153" s="66"/>
      <c r="F153" s="66"/>
      <c r="G153" s="66"/>
      <c r="H153" s="66"/>
      <c r="I153" s="66"/>
    </row>
    <row r="154" spans="1:9" x14ac:dyDescent="0.25">
      <c r="A154" s="63"/>
      <c r="B154" s="63"/>
      <c r="C154" s="3"/>
      <c r="D154" s="3"/>
      <c r="E154" s="66"/>
      <c r="F154" s="66"/>
      <c r="G154" s="66"/>
      <c r="H154" s="66"/>
      <c r="I154" s="66"/>
    </row>
    <row r="155" spans="1:9" x14ac:dyDescent="0.25">
      <c r="A155" s="63"/>
      <c r="B155" s="63"/>
      <c r="C155" s="3"/>
      <c r="D155" s="3"/>
      <c r="E155" s="66"/>
      <c r="F155" s="66"/>
      <c r="G155" s="66"/>
      <c r="H155" s="66"/>
      <c r="I155" s="66"/>
    </row>
    <row r="156" spans="1:9" x14ac:dyDescent="0.25">
      <c r="A156" s="63"/>
      <c r="B156" s="63"/>
      <c r="C156" s="3"/>
      <c r="D156" s="3"/>
      <c r="E156" s="66"/>
      <c r="F156" s="66"/>
      <c r="G156" s="66"/>
      <c r="H156" s="66"/>
      <c r="I156" s="66"/>
    </row>
    <row r="157" spans="1:9" x14ac:dyDescent="0.25">
      <c r="A157" s="63"/>
      <c r="B157" s="63"/>
      <c r="C157" s="3"/>
      <c r="D157" s="3"/>
      <c r="E157" s="66"/>
      <c r="F157" s="66"/>
      <c r="G157" s="66"/>
      <c r="H157" s="66"/>
      <c r="I157" s="66"/>
    </row>
    <row r="158" spans="1:9" x14ac:dyDescent="0.25">
      <c r="A158" s="63"/>
      <c r="B158" s="63"/>
      <c r="C158" s="3"/>
      <c r="D158" s="3"/>
      <c r="E158" s="66"/>
      <c r="F158" s="66"/>
      <c r="G158" s="66"/>
      <c r="H158" s="66"/>
      <c r="I158" s="66"/>
    </row>
    <row r="159" spans="1:9" x14ac:dyDescent="0.25">
      <c r="A159" s="63"/>
      <c r="B159" s="63"/>
      <c r="C159" s="3"/>
      <c r="D159" s="3"/>
      <c r="E159" s="66"/>
      <c r="F159" s="66"/>
      <c r="G159" s="66"/>
      <c r="H159" s="66"/>
      <c r="I159" s="66"/>
    </row>
    <row r="160" spans="1:9" x14ac:dyDescent="0.25">
      <c r="A160" s="63"/>
      <c r="B160" s="63"/>
      <c r="C160" s="3"/>
      <c r="D160" s="3"/>
      <c r="E160" s="66"/>
      <c r="F160" s="66"/>
      <c r="G160" s="66"/>
      <c r="H160" s="66"/>
      <c r="I160" s="66"/>
    </row>
    <row r="161" spans="1:9" x14ac:dyDescent="0.25">
      <c r="A161" s="63"/>
      <c r="B161" s="63"/>
      <c r="C161" s="3"/>
      <c r="D161" s="3"/>
      <c r="E161" s="66"/>
      <c r="F161" s="66"/>
      <c r="G161" s="66"/>
      <c r="H161" s="66"/>
      <c r="I161" s="66"/>
    </row>
    <row r="162" spans="1:9" x14ac:dyDescent="0.25">
      <c r="A162" s="63"/>
      <c r="B162" s="63"/>
      <c r="C162" s="3"/>
      <c r="D162" s="3"/>
      <c r="E162" s="66"/>
      <c r="F162" s="66"/>
      <c r="G162" s="66"/>
      <c r="H162" s="66"/>
      <c r="I162" s="66"/>
    </row>
    <row r="163" spans="1:9" x14ac:dyDescent="0.25">
      <c r="A163" s="63"/>
      <c r="B163" s="63"/>
      <c r="C163" s="3"/>
      <c r="D163" s="3"/>
      <c r="E163" s="66"/>
      <c r="F163" s="66"/>
      <c r="G163" s="66"/>
      <c r="H163" s="66"/>
      <c r="I163" s="66"/>
    </row>
    <row r="164" spans="1:9" x14ac:dyDescent="0.25">
      <c r="A164" s="63"/>
      <c r="B164" s="63"/>
      <c r="C164" s="3"/>
      <c r="D164" s="3"/>
      <c r="E164" s="66"/>
      <c r="F164" s="66"/>
      <c r="G164" s="66"/>
      <c r="H164" s="66"/>
      <c r="I164" s="66"/>
    </row>
    <row r="165" spans="1:9" x14ac:dyDescent="0.25">
      <c r="A165" s="63"/>
      <c r="B165" s="63"/>
      <c r="C165" s="3"/>
      <c r="D165" s="3"/>
      <c r="E165" s="66"/>
      <c r="F165" s="66"/>
      <c r="G165" s="66"/>
      <c r="H165" s="66"/>
      <c r="I165" s="66"/>
    </row>
    <row r="166" spans="1:9" x14ac:dyDescent="0.25">
      <c r="A166" s="63"/>
      <c r="B166" s="63"/>
      <c r="C166" s="3"/>
      <c r="D166" s="3"/>
      <c r="E166" s="66"/>
      <c r="F166" s="66"/>
      <c r="G166" s="66"/>
      <c r="H166" s="66"/>
      <c r="I166" s="66"/>
    </row>
    <row r="167" spans="1:9" x14ac:dyDescent="0.25">
      <c r="A167" s="63"/>
      <c r="B167" s="63"/>
      <c r="C167" s="3"/>
      <c r="D167" s="3"/>
      <c r="E167" s="66"/>
      <c r="F167" s="66"/>
      <c r="G167" s="66"/>
      <c r="H167" s="66"/>
      <c r="I167" s="66"/>
    </row>
    <row r="168" spans="1:9" x14ac:dyDescent="0.25">
      <c r="A168" s="63"/>
      <c r="B168" s="63"/>
      <c r="C168" s="3"/>
      <c r="D168" s="3"/>
      <c r="E168" s="66"/>
      <c r="F168" s="66"/>
      <c r="G168" s="66"/>
      <c r="H168" s="66"/>
      <c r="I168" s="66"/>
    </row>
    <row r="169" spans="1:9" x14ac:dyDescent="0.25">
      <c r="A169" s="63"/>
      <c r="B169" s="63"/>
      <c r="C169" s="3"/>
      <c r="D169" s="3"/>
      <c r="E169" s="66"/>
      <c r="F169" s="66"/>
      <c r="G169" s="66"/>
      <c r="H169" s="66"/>
      <c r="I169" s="66"/>
    </row>
    <row r="170" spans="1:9" x14ac:dyDescent="0.25">
      <c r="A170" s="63"/>
      <c r="B170" s="63"/>
      <c r="C170" s="3"/>
      <c r="D170" s="3"/>
      <c r="E170" s="66"/>
      <c r="F170" s="66"/>
      <c r="G170" s="66"/>
      <c r="H170" s="66"/>
      <c r="I170" s="66"/>
    </row>
    <row r="171" spans="1:9" x14ac:dyDescent="0.25">
      <c r="A171" s="63"/>
      <c r="B171" s="63"/>
      <c r="C171" s="3"/>
      <c r="D171" s="3"/>
      <c r="E171" s="66"/>
      <c r="F171" s="66"/>
      <c r="G171" s="66"/>
      <c r="H171" s="66"/>
      <c r="I171" s="66"/>
    </row>
    <row r="172" spans="1:9" x14ac:dyDescent="0.25">
      <c r="A172" s="63"/>
      <c r="B172" s="63"/>
      <c r="C172" s="3"/>
      <c r="D172" s="3"/>
      <c r="E172" s="66"/>
      <c r="F172" s="66"/>
      <c r="G172" s="66"/>
      <c r="H172" s="66"/>
      <c r="I172" s="66"/>
    </row>
    <row r="173" spans="1:9" x14ac:dyDescent="0.25">
      <c r="A173" s="63"/>
      <c r="B173" s="63"/>
      <c r="C173" s="3"/>
      <c r="D173" s="3"/>
      <c r="E173" s="66"/>
      <c r="F173" s="66"/>
      <c r="G173" s="66"/>
      <c r="H173" s="66"/>
      <c r="I173" s="66"/>
    </row>
    <row r="174" spans="1:9" x14ac:dyDescent="0.25">
      <c r="A174" s="63"/>
      <c r="B174" s="63"/>
      <c r="C174" s="3"/>
      <c r="D174" s="3"/>
      <c r="E174" s="66"/>
      <c r="F174" s="66"/>
      <c r="G174" s="66"/>
      <c r="H174" s="66"/>
      <c r="I174" s="66"/>
    </row>
    <row r="175" spans="1:9" x14ac:dyDescent="0.25">
      <c r="A175" s="63"/>
      <c r="B175" s="63"/>
      <c r="C175" s="3"/>
      <c r="D175" s="3"/>
      <c r="E175" s="66"/>
      <c r="F175" s="66"/>
      <c r="G175" s="66"/>
      <c r="H175" s="66"/>
      <c r="I175" s="66"/>
    </row>
    <row r="176" spans="1:9" x14ac:dyDescent="0.25">
      <c r="A176" s="63"/>
      <c r="B176" s="63"/>
      <c r="C176" s="3"/>
      <c r="D176" s="3"/>
      <c r="E176" s="66"/>
      <c r="F176" s="66"/>
      <c r="G176" s="66"/>
      <c r="H176" s="66"/>
      <c r="I176" s="66"/>
    </row>
    <row r="177" spans="1:9" x14ac:dyDescent="0.25">
      <c r="A177" s="63"/>
      <c r="B177" s="63"/>
      <c r="C177" s="3"/>
      <c r="D177" s="3"/>
      <c r="E177" s="66"/>
      <c r="F177" s="66"/>
      <c r="G177" s="66"/>
      <c r="H177" s="66"/>
      <c r="I177" s="66"/>
    </row>
    <row r="178" spans="1:9" x14ac:dyDescent="0.25">
      <c r="A178" s="63"/>
      <c r="B178" s="63"/>
      <c r="C178" s="3"/>
      <c r="D178" s="3"/>
      <c r="E178" s="66"/>
      <c r="F178" s="66"/>
      <c r="G178" s="66"/>
      <c r="H178" s="66"/>
      <c r="I178" s="66"/>
    </row>
    <row r="179" spans="1:9" x14ac:dyDescent="0.25">
      <c r="A179" s="63"/>
      <c r="B179" s="63"/>
      <c r="C179" s="3"/>
      <c r="D179" s="3"/>
      <c r="E179" s="66"/>
      <c r="F179" s="66"/>
      <c r="G179" s="66"/>
      <c r="H179" s="66"/>
      <c r="I179" s="66"/>
    </row>
    <row r="180" spans="1:9" x14ac:dyDescent="0.25">
      <c r="A180" s="63"/>
      <c r="B180" s="63"/>
      <c r="C180" s="3"/>
      <c r="D180" s="3"/>
      <c r="E180" s="66"/>
      <c r="F180" s="66"/>
      <c r="G180" s="66"/>
      <c r="H180" s="66"/>
      <c r="I180" s="66"/>
    </row>
    <row r="181" spans="1:9" x14ac:dyDescent="0.25">
      <c r="A181" s="63"/>
      <c r="B181" s="63"/>
      <c r="C181" s="3"/>
      <c r="D181" s="3"/>
      <c r="E181" s="66"/>
      <c r="F181" s="66"/>
      <c r="G181" s="66"/>
      <c r="H181" s="66"/>
      <c r="I181" s="66"/>
    </row>
    <row r="182" spans="1:9" x14ac:dyDescent="0.25">
      <c r="A182" s="63"/>
      <c r="B182" s="63"/>
      <c r="C182" s="3"/>
      <c r="D182" s="3"/>
      <c r="E182" s="66"/>
      <c r="F182" s="66"/>
      <c r="G182" s="66"/>
      <c r="H182" s="66"/>
      <c r="I182" s="66"/>
    </row>
    <row r="183" spans="1:9" x14ac:dyDescent="0.25">
      <c r="A183" s="63"/>
      <c r="B183" s="63"/>
      <c r="C183" s="3"/>
      <c r="D183" s="3"/>
      <c r="E183" s="66"/>
      <c r="F183" s="66"/>
      <c r="G183" s="66"/>
      <c r="H183" s="66"/>
      <c r="I183" s="66"/>
    </row>
    <row r="184" spans="1:9" x14ac:dyDescent="0.25">
      <c r="A184" s="63"/>
      <c r="B184" s="63"/>
      <c r="C184" s="3"/>
      <c r="D184" s="3"/>
      <c r="E184" s="66"/>
      <c r="F184" s="66"/>
      <c r="G184" s="66"/>
      <c r="H184" s="66"/>
      <c r="I184" s="66"/>
    </row>
    <row r="185" spans="1:9" x14ac:dyDescent="0.25">
      <c r="A185" s="63"/>
      <c r="B185" s="63"/>
      <c r="C185" s="3"/>
      <c r="D185" s="3"/>
      <c r="E185" s="66"/>
      <c r="F185" s="66"/>
      <c r="G185" s="66"/>
      <c r="H185" s="66"/>
      <c r="I185" s="66"/>
    </row>
    <row r="186" spans="1:9" x14ac:dyDescent="0.25">
      <c r="A186" s="63"/>
      <c r="B186" s="63"/>
      <c r="C186" s="3"/>
      <c r="D186" s="3"/>
      <c r="E186" s="66"/>
      <c r="F186" s="66"/>
      <c r="G186" s="66"/>
      <c r="H186" s="66"/>
      <c r="I186" s="66"/>
    </row>
    <row r="187" spans="1:9" x14ac:dyDescent="0.25">
      <c r="A187" s="63"/>
      <c r="B187" s="63"/>
      <c r="C187" s="3"/>
      <c r="D187" s="3"/>
      <c r="E187" s="66"/>
      <c r="F187" s="66"/>
      <c r="G187" s="66"/>
      <c r="H187" s="66"/>
      <c r="I187" s="66"/>
    </row>
    <row r="188" spans="1:9" x14ac:dyDescent="0.25">
      <c r="A188" s="63"/>
      <c r="B188" s="63"/>
      <c r="C188" s="3"/>
      <c r="D188" s="3"/>
      <c r="E188" s="66"/>
      <c r="F188" s="66"/>
      <c r="G188" s="66"/>
      <c r="H188" s="66"/>
      <c r="I188" s="66"/>
    </row>
    <row r="189" spans="1:9" x14ac:dyDescent="0.25">
      <c r="A189" s="63"/>
      <c r="B189" s="63"/>
      <c r="C189" s="3"/>
      <c r="D189" s="3"/>
      <c r="E189" s="66"/>
      <c r="F189" s="66"/>
      <c r="G189" s="66"/>
      <c r="H189" s="66"/>
      <c r="I189" s="66"/>
    </row>
    <row r="190" spans="1:9" x14ac:dyDescent="0.25">
      <c r="A190" s="63"/>
      <c r="B190" s="63"/>
      <c r="C190" s="3"/>
      <c r="D190" s="3"/>
      <c r="E190" s="66"/>
      <c r="F190" s="66"/>
      <c r="G190" s="66"/>
      <c r="H190" s="66"/>
      <c r="I190" s="66"/>
    </row>
    <row r="191" spans="1:9" x14ac:dyDescent="0.25">
      <c r="A191" s="63"/>
      <c r="B191" s="63"/>
      <c r="C191" s="3"/>
      <c r="D191" s="3"/>
      <c r="E191" s="66"/>
      <c r="F191" s="66"/>
      <c r="G191" s="66"/>
      <c r="H191" s="66"/>
      <c r="I191" s="66"/>
    </row>
    <row r="192" spans="1:9" x14ac:dyDescent="0.25">
      <c r="A192" s="63"/>
      <c r="B192" s="63"/>
      <c r="C192" s="3"/>
      <c r="D192" s="3"/>
      <c r="E192" s="66"/>
      <c r="F192" s="66"/>
      <c r="G192" s="66"/>
      <c r="H192" s="66"/>
      <c r="I192" s="66"/>
    </row>
    <row r="193" spans="1:9" x14ac:dyDescent="0.25">
      <c r="A193" s="63"/>
      <c r="B193" s="63"/>
      <c r="C193" s="3"/>
      <c r="D193" s="3"/>
      <c r="E193" s="66"/>
      <c r="F193" s="66"/>
      <c r="G193" s="66"/>
      <c r="H193" s="66"/>
      <c r="I193" s="66"/>
    </row>
    <row r="194" spans="1:9" x14ac:dyDescent="0.25">
      <c r="A194" s="63"/>
      <c r="B194" s="63"/>
      <c r="C194" s="3"/>
      <c r="D194" s="3"/>
      <c r="E194" s="66"/>
      <c r="F194" s="66"/>
      <c r="G194" s="66"/>
      <c r="H194" s="66"/>
      <c r="I194" s="66"/>
    </row>
    <row r="195" spans="1:9" x14ac:dyDescent="0.25">
      <c r="A195" s="63"/>
      <c r="B195" s="63"/>
      <c r="C195" s="3"/>
      <c r="D195" s="3"/>
      <c r="E195" s="66"/>
      <c r="F195" s="66"/>
      <c r="G195" s="66"/>
      <c r="H195" s="66"/>
      <c r="I195" s="66"/>
    </row>
    <row r="196" spans="1:9" x14ac:dyDescent="0.25">
      <c r="A196" s="63"/>
      <c r="B196" s="63"/>
      <c r="C196" s="3"/>
      <c r="D196" s="3"/>
      <c r="E196" s="66"/>
      <c r="F196" s="66"/>
      <c r="G196" s="66"/>
      <c r="H196" s="66"/>
      <c r="I196" s="66"/>
    </row>
    <row r="197" spans="1:9" x14ac:dyDescent="0.25">
      <c r="A197" s="63"/>
      <c r="B197" s="63"/>
      <c r="C197" s="3"/>
      <c r="D197" s="3"/>
      <c r="E197" s="66"/>
      <c r="F197" s="66"/>
      <c r="G197" s="66"/>
      <c r="H197" s="66"/>
      <c r="I197" s="66"/>
    </row>
    <row r="198" spans="1:9" x14ac:dyDescent="0.25">
      <c r="A198" s="63"/>
      <c r="B198" s="63"/>
      <c r="C198" s="3"/>
      <c r="D198" s="3"/>
      <c r="E198" s="66"/>
      <c r="F198" s="66"/>
      <c r="G198" s="66"/>
      <c r="H198" s="66"/>
      <c r="I198" s="66"/>
    </row>
    <row r="199" spans="1:9" x14ac:dyDescent="0.25">
      <c r="A199" s="63"/>
      <c r="B199" s="63"/>
      <c r="C199" s="3"/>
      <c r="D199" s="3"/>
      <c r="E199" s="66"/>
      <c r="F199" s="66"/>
      <c r="G199" s="66"/>
      <c r="H199" s="66"/>
      <c r="I199" s="66"/>
    </row>
    <row r="200" spans="1:9" x14ac:dyDescent="0.25">
      <c r="A200" s="63"/>
      <c r="B200" s="63"/>
      <c r="C200" s="3"/>
      <c r="D200" s="3"/>
      <c r="E200" s="66"/>
      <c r="F200" s="66"/>
      <c r="G200" s="66"/>
      <c r="H200" s="66"/>
      <c r="I200" s="66"/>
    </row>
    <row r="201" spans="1:9" x14ac:dyDescent="0.25">
      <c r="A201" s="63"/>
      <c r="B201" s="63"/>
      <c r="C201" s="3"/>
      <c r="D201" s="3"/>
      <c r="E201" s="66"/>
      <c r="F201" s="66"/>
      <c r="G201" s="66"/>
      <c r="H201" s="66"/>
      <c r="I201" s="66"/>
    </row>
    <row r="202" spans="1:9" x14ac:dyDescent="0.25">
      <c r="A202" s="63"/>
      <c r="B202" s="63"/>
      <c r="C202" s="3"/>
      <c r="D202" s="3"/>
      <c r="E202" s="66"/>
      <c r="F202" s="66"/>
      <c r="G202" s="66"/>
      <c r="H202" s="66"/>
      <c r="I202" s="66"/>
    </row>
    <row r="203" spans="1:9" x14ac:dyDescent="0.25">
      <c r="A203" s="63"/>
      <c r="B203" s="63"/>
      <c r="C203" s="3"/>
      <c r="D203" s="3"/>
      <c r="E203" s="66"/>
      <c r="F203" s="66"/>
      <c r="G203" s="66"/>
      <c r="H203" s="66"/>
      <c r="I203" s="66"/>
    </row>
    <row r="204" spans="1:9" x14ac:dyDescent="0.25">
      <c r="A204" s="63"/>
      <c r="B204" s="63"/>
      <c r="C204" s="3"/>
      <c r="D204" s="3"/>
      <c r="E204" s="66"/>
      <c r="F204" s="66"/>
      <c r="G204" s="66"/>
      <c r="H204" s="66"/>
      <c r="I204" s="66"/>
    </row>
    <row r="205" spans="1:9" x14ac:dyDescent="0.25">
      <c r="A205" s="63"/>
      <c r="B205" s="63"/>
      <c r="C205" s="3"/>
      <c r="D205" s="3"/>
      <c r="E205" s="66"/>
      <c r="F205" s="66"/>
      <c r="G205" s="66"/>
      <c r="H205" s="66"/>
      <c r="I205" s="66"/>
    </row>
    <row r="206" spans="1:9" x14ac:dyDescent="0.25">
      <c r="A206" s="63"/>
      <c r="B206" s="63"/>
      <c r="C206" s="3"/>
      <c r="D206" s="3"/>
      <c r="E206" s="66"/>
      <c r="F206" s="66"/>
      <c r="G206" s="66"/>
      <c r="H206" s="66"/>
      <c r="I206" s="66"/>
    </row>
    <row r="207" spans="1:9" x14ac:dyDescent="0.25">
      <c r="A207" s="63"/>
      <c r="B207" s="63"/>
      <c r="C207" s="3"/>
      <c r="D207" s="3"/>
      <c r="E207" s="66"/>
      <c r="F207" s="66"/>
      <c r="G207" s="66"/>
      <c r="H207" s="66"/>
      <c r="I207" s="66"/>
    </row>
    <row r="208" spans="1:9" x14ac:dyDescent="0.25">
      <c r="A208" s="63"/>
      <c r="B208" s="63"/>
      <c r="C208" s="3"/>
      <c r="D208" s="3"/>
      <c r="E208" s="66"/>
      <c r="F208" s="66"/>
      <c r="G208" s="66"/>
      <c r="H208" s="66"/>
      <c r="I208" s="66"/>
    </row>
    <row r="209" spans="1:9" x14ac:dyDescent="0.25">
      <c r="A209" s="63"/>
      <c r="B209" s="63"/>
      <c r="C209" s="3"/>
      <c r="D209" s="3"/>
      <c r="E209" s="66"/>
      <c r="F209" s="66"/>
      <c r="G209" s="66"/>
      <c r="H209" s="66"/>
      <c r="I209" s="66"/>
    </row>
    <row r="210" spans="1:9" x14ac:dyDescent="0.25">
      <c r="A210" s="63"/>
      <c r="B210" s="63"/>
      <c r="C210" s="3"/>
      <c r="D210" s="3"/>
      <c r="E210" s="66"/>
      <c r="F210" s="66"/>
      <c r="G210" s="66"/>
      <c r="H210" s="66"/>
      <c r="I210" s="66"/>
    </row>
    <row r="211" spans="1:9" x14ac:dyDescent="0.25">
      <c r="A211" s="63"/>
      <c r="B211" s="63"/>
      <c r="C211" s="3"/>
      <c r="D211" s="3"/>
      <c r="E211" s="66"/>
      <c r="F211" s="66"/>
      <c r="G211" s="66"/>
      <c r="H211" s="66"/>
      <c r="I211" s="66"/>
    </row>
    <row r="212" spans="1:9" x14ac:dyDescent="0.25">
      <c r="A212" s="63"/>
      <c r="B212" s="63"/>
      <c r="C212" s="3"/>
      <c r="D212" s="3"/>
      <c r="E212" s="66"/>
      <c r="F212" s="66"/>
      <c r="G212" s="66"/>
      <c r="H212" s="66"/>
      <c r="I212" s="66"/>
    </row>
    <row r="213" spans="1:9" x14ac:dyDescent="0.25">
      <c r="A213" s="63"/>
      <c r="B213" s="63"/>
      <c r="C213" s="3"/>
      <c r="D213" s="3"/>
      <c r="E213" s="66"/>
      <c r="F213" s="66"/>
      <c r="G213" s="66"/>
      <c r="H213" s="66"/>
      <c r="I213" s="66"/>
    </row>
    <row r="214" spans="1:9" x14ac:dyDescent="0.25">
      <c r="A214" s="63"/>
      <c r="B214" s="63"/>
      <c r="C214" s="3"/>
      <c r="D214" s="3"/>
      <c r="E214" s="66"/>
      <c r="F214" s="66"/>
      <c r="G214" s="66"/>
      <c r="H214" s="66"/>
      <c r="I214" s="66"/>
    </row>
    <row r="215" spans="1:9" x14ac:dyDescent="0.25">
      <c r="A215" s="63"/>
      <c r="B215" s="63"/>
      <c r="C215" s="3"/>
      <c r="D215" s="3"/>
      <c r="E215" s="66"/>
      <c r="F215" s="66"/>
      <c r="G215" s="66"/>
      <c r="H215" s="66"/>
      <c r="I215" s="66"/>
    </row>
    <row r="216" spans="1:9" x14ac:dyDescent="0.25">
      <c r="A216" s="63"/>
      <c r="B216" s="63"/>
      <c r="C216" s="3"/>
      <c r="D216" s="3"/>
      <c r="E216" s="66"/>
      <c r="F216" s="66"/>
      <c r="G216" s="66"/>
      <c r="H216" s="66"/>
      <c r="I216" s="66"/>
    </row>
    <row r="217" spans="1:9" x14ac:dyDescent="0.25">
      <c r="A217" s="63"/>
      <c r="B217" s="63"/>
      <c r="C217" s="3"/>
      <c r="D217" s="3"/>
      <c r="E217" s="66"/>
      <c r="F217" s="66"/>
      <c r="G217" s="66"/>
      <c r="H217" s="66"/>
      <c r="I217" s="66"/>
    </row>
    <row r="218" spans="1:9" x14ac:dyDescent="0.25">
      <c r="A218" s="63"/>
      <c r="B218" s="63"/>
      <c r="C218" s="3"/>
      <c r="D218" s="3"/>
      <c r="E218" s="66"/>
      <c r="F218" s="66"/>
      <c r="G218" s="66"/>
      <c r="H218" s="66"/>
      <c r="I218" s="66"/>
    </row>
    <row r="219" spans="1:9" x14ac:dyDescent="0.25">
      <c r="A219" s="63"/>
      <c r="B219" s="63"/>
      <c r="C219" s="3"/>
      <c r="D219" s="3"/>
      <c r="E219" s="66"/>
      <c r="F219" s="66"/>
      <c r="G219" s="66"/>
      <c r="H219" s="66"/>
      <c r="I219" s="66"/>
    </row>
    <row r="220" spans="1:9" x14ac:dyDescent="0.25">
      <c r="A220" s="63"/>
      <c r="B220" s="63"/>
      <c r="C220" s="3"/>
      <c r="D220" s="3"/>
      <c r="E220" s="66"/>
      <c r="F220" s="66"/>
      <c r="G220" s="66"/>
      <c r="H220" s="66"/>
      <c r="I220" s="66"/>
    </row>
    <row r="221" spans="1:9" x14ac:dyDescent="0.25">
      <c r="A221" s="63"/>
      <c r="B221" s="63"/>
      <c r="C221" s="3"/>
      <c r="D221" s="3"/>
      <c r="E221" s="66"/>
      <c r="F221" s="66"/>
      <c r="G221" s="66"/>
      <c r="H221" s="66"/>
      <c r="I221" s="66"/>
    </row>
    <row r="222" spans="1:9" x14ac:dyDescent="0.25">
      <c r="A222" s="63"/>
      <c r="B222" s="63"/>
      <c r="C222" s="3"/>
      <c r="D222" s="3"/>
      <c r="E222" s="66"/>
      <c r="F222" s="66"/>
      <c r="G222" s="66"/>
      <c r="H222" s="66"/>
      <c r="I222" s="66"/>
    </row>
    <row r="223" spans="1:9" x14ac:dyDescent="0.25">
      <c r="A223" s="63"/>
      <c r="B223" s="63"/>
      <c r="C223" s="3"/>
      <c r="D223" s="3"/>
      <c r="E223" s="66"/>
      <c r="F223" s="66"/>
      <c r="G223" s="66"/>
      <c r="H223" s="66"/>
      <c r="I223" s="66"/>
    </row>
    <row r="224" spans="1:9" x14ac:dyDescent="0.25">
      <c r="A224" s="63"/>
      <c r="B224" s="63"/>
      <c r="C224" s="3"/>
      <c r="D224" s="3"/>
      <c r="E224" s="66"/>
      <c r="F224" s="66"/>
      <c r="G224" s="66"/>
      <c r="H224" s="66"/>
      <c r="I224" s="66"/>
    </row>
    <row r="225" spans="1:9" x14ac:dyDescent="0.25">
      <c r="A225" s="63"/>
      <c r="B225" s="63"/>
      <c r="C225" s="3"/>
      <c r="D225" s="3"/>
      <c r="E225" s="66"/>
      <c r="F225" s="66"/>
      <c r="G225" s="66"/>
      <c r="H225" s="66"/>
      <c r="I225" s="66"/>
    </row>
    <row r="226" spans="1:9" x14ac:dyDescent="0.25">
      <c r="A226" s="63"/>
      <c r="B226" s="63"/>
      <c r="C226" s="3"/>
      <c r="D226" s="3"/>
      <c r="E226" s="66"/>
      <c r="F226" s="66"/>
      <c r="G226" s="66"/>
      <c r="H226" s="66"/>
      <c r="I226" s="66"/>
    </row>
    <row r="227" spans="1:9" x14ac:dyDescent="0.25">
      <c r="A227" s="63"/>
      <c r="B227" s="63"/>
      <c r="C227" s="3"/>
      <c r="D227" s="3"/>
      <c r="E227" s="66"/>
      <c r="F227" s="66"/>
      <c r="G227" s="66"/>
      <c r="H227" s="66"/>
      <c r="I227" s="66"/>
    </row>
    <row r="228" spans="1:9" x14ac:dyDescent="0.25">
      <c r="A228" s="63"/>
      <c r="B228" s="63"/>
      <c r="C228" s="3"/>
      <c r="D228" s="3"/>
      <c r="E228" s="66"/>
      <c r="F228" s="66"/>
      <c r="G228" s="66"/>
      <c r="H228" s="66"/>
      <c r="I228" s="66"/>
    </row>
    <row r="229" spans="1:9" x14ac:dyDescent="0.25">
      <c r="A229" s="63"/>
      <c r="B229" s="63"/>
      <c r="C229" s="3"/>
      <c r="D229" s="3"/>
      <c r="E229" s="66"/>
      <c r="F229" s="66"/>
      <c r="G229" s="66"/>
      <c r="H229" s="66"/>
      <c r="I229" s="66"/>
    </row>
    <row r="230" spans="1:9" x14ac:dyDescent="0.25">
      <c r="A230" s="63"/>
      <c r="B230" s="63"/>
      <c r="C230" s="3"/>
      <c r="D230" s="3"/>
      <c r="E230" s="66"/>
      <c r="F230" s="66"/>
      <c r="G230" s="66"/>
      <c r="H230" s="66"/>
      <c r="I230" s="66"/>
    </row>
    <row r="231" spans="1:9" x14ac:dyDescent="0.25">
      <c r="A231" s="63"/>
      <c r="B231" s="63"/>
      <c r="C231" s="3"/>
      <c r="D231" s="3"/>
      <c r="E231" s="66"/>
      <c r="F231" s="66"/>
      <c r="G231" s="66"/>
      <c r="H231" s="66"/>
      <c r="I231" s="66"/>
    </row>
    <row r="232" spans="1:9" x14ac:dyDescent="0.25">
      <c r="A232" s="63"/>
      <c r="B232" s="63"/>
      <c r="C232" s="3"/>
      <c r="D232" s="3"/>
      <c r="E232" s="66"/>
      <c r="F232" s="66"/>
      <c r="G232" s="66"/>
      <c r="H232" s="66"/>
      <c r="I232" s="66"/>
    </row>
    <row r="233" spans="1:9" x14ac:dyDescent="0.25">
      <c r="A233" s="63"/>
      <c r="B233" s="63"/>
      <c r="C233" s="3"/>
      <c r="D233" s="3"/>
      <c r="E233" s="66"/>
      <c r="F233" s="66"/>
      <c r="G233" s="66"/>
      <c r="H233" s="66"/>
      <c r="I233" s="66"/>
    </row>
    <row r="234" spans="1:9" x14ac:dyDescent="0.25">
      <c r="A234" s="63"/>
      <c r="B234" s="63"/>
      <c r="C234" s="3"/>
      <c r="D234" s="3"/>
      <c r="E234" s="66"/>
      <c r="F234" s="66"/>
      <c r="G234" s="66"/>
      <c r="H234" s="66"/>
      <c r="I234" s="66"/>
    </row>
    <row r="235" spans="1:9" x14ac:dyDescent="0.25">
      <c r="A235" s="63"/>
      <c r="B235" s="63"/>
      <c r="C235" s="3"/>
      <c r="D235" s="3"/>
      <c r="E235" s="66"/>
      <c r="F235" s="66"/>
      <c r="G235" s="66"/>
      <c r="H235" s="66"/>
      <c r="I235" s="66"/>
    </row>
    <row r="236" spans="1:9" x14ac:dyDescent="0.25">
      <c r="A236" s="63"/>
      <c r="B236" s="63"/>
      <c r="C236" s="3"/>
      <c r="D236" s="3"/>
      <c r="E236" s="66"/>
      <c r="F236" s="66"/>
      <c r="G236" s="66"/>
      <c r="H236" s="66"/>
      <c r="I236" s="66"/>
    </row>
    <row r="237" spans="1:9" x14ac:dyDescent="0.25">
      <c r="A237" s="63"/>
      <c r="B237" s="63"/>
      <c r="C237" s="3"/>
      <c r="D237" s="3"/>
      <c r="E237" s="66"/>
      <c r="F237" s="66"/>
      <c r="G237" s="66"/>
      <c r="H237" s="66"/>
      <c r="I237" s="66"/>
    </row>
    <row r="238" spans="1:9" x14ac:dyDescent="0.25">
      <c r="A238" s="63"/>
      <c r="B238" s="63"/>
      <c r="C238" s="3"/>
      <c r="D238" s="3"/>
      <c r="E238" s="66"/>
      <c r="F238" s="66"/>
      <c r="G238" s="66"/>
      <c r="H238" s="66"/>
      <c r="I238" s="66"/>
    </row>
    <row r="239" spans="1:9" x14ac:dyDescent="0.25">
      <c r="A239" s="63"/>
      <c r="B239" s="63"/>
      <c r="C239" s="3"/>
      <c r="D239" s="3"/>
      <c r="E239" s="66"/>
      <c r="F239" s="66"/>
      <c r="G239" s="66"/>
      <c r="H239" s="66"/>
      <c r="I239" s="66"/>
    </row>
    <row r="240" spans="1:9" x14ac:dyDescent="0.25">
      <c r="A240" s="63"/>
      <c r="B240" s="63"/>
      <c r="C240" s="3"/>
      <c r="D240" s="3"/>
      <c r="E240" s="66"/>
      <c r="F240" s="66"/>
      <c r="G240" s="66"/>
      <c r="H240" s="66"/>
      <c r="I240" s="66"/>
    </row>
    <row r="241" spans="1:9" x14ac:dyDescent="0.25">
      <c r="A241" s="63"/>
      <c r="B241" s="63"/>
      <c r="C241" s="3"/>
      <c r="D241" s="3"/>
      <c r="E241" s="66"/>
      <c r="F241" s="66"/>
      <c r="G241" s="66"/>
      <c r="H241" s="66"/>
      <c r="I241" s="66"/>
    </row>
    <row r="242" spans="1:9" x14ac:dyDescent="0.25">
      <c r="A242" s="63"/>
      <c r="B242" s="63"/>
      <c r="C242" s="3"/>
      <c r="D242" s="3"/>
      <c r="E242" s="66"/>
      <c r="F242" s="66"/>
      <c r="G242" s="66"/>
      <c r="H242" s="66"/>
      <c r="I242" s="66"/>
    </row>
    <row r="243" spans="1:9" x14ac:dyDescent="0.25">
      <c r="A243" s="63"/>
      <c r="B243" s="63"/>
      <c r="C243" s="3"/>
      <c r="D243" s="3"/>
      <c r="E243" s="66"/>
      <c r="F243" s="66"/>
      <c r="G243" s="66"/>
      <c r="H243" s="66"/>
      <c r="I243" s="66"/>
    </row>
    <row r="244" spans="1:9" x14ac:dyDescent="0.25">
      <c r="A244" s="63"/>
      <c r="B244" s="63"/>
      <c r="C244" s="3"/>
      <c r="D244" s="3"/>
      <c r="E244" s="66"/>
      <c r="F244" s="66"/>
      <c r="G244" s="66"/>
      <c r="H244" s="66"/>
      <c r="I244" s="66"/>
    </row>
    <row r="245" spans="1:9" x14ac:dyDescent="0.25">
      <c r="A245" s="63"/>
      <c r="B245" s="63"/>
      <c r="C245" s="3"/>
      <c r="D245" s="3"/>
      <c r="E245" s="66"/>
      <c r="F245" s="66"/>
      <c r="G245" s="66"/>
      <c r="H245" s="66"/>
      <c r="I245" s="66"/>
    </row>
    <row r="246" spans="1:9" x14ac:dyDescent="0.25">
      <c r="A246" s="63"/>
      <c r="B246" s="63"/>
      <c r="C246" s="3"/>
      <c r="D246" s="3"/>
      <c r="E246" s="66"/>
      <c r="F246" s="66"/>
      <c r="G246" s="66"/>
      <c r="H246" s="66"/>
      <c r="I246" s="66"/>
    </row>
    <row r="247" spans="1:9" x14ac:dyDescent="0.25">
      <c r="A247" s="63"/>
      <c r="B247" s="63"/>
      <c r="C247" s="3"/>
      <c r="D247" s="3"/>
      <c r="E247" s="66"/>
      <c r="F247" s="66"/>
      <c r="G247" s="66"/>
      <c r="H247" s="66"/>
      <c r="I247" s="66"/>
    </row>
    <row r="248" spans="1:9" x14ac:dyDescent="0.25">
      <c r="A248" s="63"/>
      <c r="B248" s="63"/>
      <c r="C248" s="3"/>
      <c r="D248" s="3"/>
      <c r="E248" s="66"/>
      <c r="F248" s="66"/>
      <c r="G248" s="66"/>
      <c r="H248" s="66"/>
      <c r="I248" s="66"/>
    </row>
    <row r="249" spans="1:9" x14ac:dyDescent="0.25">
      <c r="A249" s="63"/>
      <c r="B249" s="63"/>
      <c r="C249" s="3"/>
      <c r="D249" s="3"/>
      <c r="E249" s="66"/>
      <c r="F249" s="66"/>
      <c r="G249" s="66"/>
      <c r="H249" s="66"/>
      <c r="I249" s="66"/>
    </row>
    <row r="250" spans="1:9" x14ac:dyDescent="0.25">
      <c r="A250" s="63"/>
      <c r="B250" s="63"/>
      <c r="C250" s="3"/>
      <c r="D250" s="3"/>
      <c r="E250" s="66"/>
      <c r="F250" s="66"/>
      <c r="G250" s="66"/>
      <c r="H250" s="66"/>
      <c r="I250" s="66"/>
    </row>
    <row r="251" spans="1:9" x14ac:dyDescent="0.25">
      <c r="A251" s="63"/>
      <c r="B251" s="63"/>
      <c r="C251" s="3"/>
      <c r="D251" s="3"/>
      <c r="E251" s="66"/>
      <c r="F251" s="66"/>
      <c r="G251" s="66"/>
      <c r="H251" s="66"/>
      <c r="I251" s="66"/>
    </row>
    <row r="252" spans="1:9" x14ac:dyDescent="0.25">
      <c r="A252" s="63"/>
      <c r="B252" s="63"/>
      <c r="C252" s="3"/>
      <c r="D252" s="3"/>
      <c r="E252" s="66"/>
      <c r="F252" s="66"/>
      <c r="G252" s="66"/>
      <c r="H252" s="66"/>
      <c r="I252" s="66"/>
    </row>
    <row r="253" spans="1:9" x14ac:dyDescent="0.25">
      <c r="A253" s="63"/>
      <c r="B253" s="63"/>
      <c r="C253" s="3"/>
      <c r="D253" s="3"/>
      <c r="E253" s="66"/>
      <c r="F253" s="66"/>
      <c r="G253" s="66"/>
      <c r="H253" s="66"/>
      <c r="I253" s="66"/>
    </row>
    <row r="254" spans="1:9" x14ac:dyDescent="0.25">
      <c r="A254" s="63"/>
      <c r="B254" s="63"/>
      <c r="C254" s="3"/>
      <c r="D254" s="3"/>
      <c r="E254" s="66"/>
      <c r="F254" s="66"/>
      <c r="G254" s="66"/>
      <c r="H254" s="66"/>
      <c r="I254" s="66"/>
    </row>
    <row r="255" spans="1:9" x14ac:dyDescent="0.25">
      <c r="A255" s="63"/>
      <c r="B255" s="63"/>
      <c r="C255" s="3"/>
      <c r="D255" s="3"/>
      <c r="E255" s="66"/>
      <c r="F255" s="66"/>
      <c r="G255" s="66"/>
      <c r="H255" s="66"/>
      <c r="I255" s="66"/>
    </row>
    <row r="256" spans="1:9" x14ac:dyDescent="0.25">
      <c r="A256" s="63"/>
      <c r="B256" s="63"/>
      <c r="C256" s="3"/>
      <c r="D256" s="3"/>
      <c r="E256" s="66"/>
      <c r="F256" s="66"/>
      <c r="G256" s="66"/>
      <c r="H256" s="66"/>
      <c r="I256" s="66"/>
    </row>
    <row r="257" spans="1:9" x14ac:dyDescent="0.25">
      <c r="A257" s="63"/>
      <c r="B257" s="63"/>
      <c r="C257" s="3"/>
      <c r="D257" s="3"/>
      <c r="E257" s="66"/>
      <c r="F257" s="66"/>
      <c r="G257" s="66"/>
      <c r="H257" s="66"/>
      <c r="I257" s="66"/>
    </row>
    <row r="258" spans="1:9" x14ac:dyDescent="0.25">
      <c r="A258" s="63"/>
      <c r="B258" s="63"/>
      <c r="C258" s="3"/>
      <c r="D258" s="3"/>
      <c r="E258" s="66"/>
      <c r="F258" s="66"/>
      <c r="G258" s="66"/>
      <c r="H258" s="66"/>
      <c r="I258" s="66"/>
    </row>
    <row r="259" spans="1:9" x14ac:dyDescent="0.25">
      <c r="A259" s="63"/>
      <c r="B259" s="63"/>
      <c r="C259" s="3"/>
      <c r="D259" s="3"/>
      <c r="E259" s="66"/>
      <c r="F259" s="66"/>
      <c r="G259" s="66"/>
      <c r="H259" s="66"/>
      <c r="I259" s="66"/>
    </row>
    <row r="260" spans="1:9" x14ac:dyDescent="0.25">
      <c r="A260" s="63"/>
      <c r="B260" s="63"/>
      <c r="C260" s="3"/>
      <c r="D260" s="3"/>
      <c r="E260" s="66"/>
      <c r="F260" s="66"/>
      <c r="G260" s="66"/>
      <c r="H260" s="66"/>
      <c r="I260" s="66"/>
    </row>
    <row r="261" spans="1:9" x14ac:dyDescent="0.25">
      <c r="A261" s="63"/>
      <c r="B261" s="63"/>
      <c r="C261" s="3"/>
      <c r="D261" s="3"/>
      <c r="E261" s="66"/>
      <c r="F261" s="66"/>
      <c r="G261" s="66"/>
      <c r="H261" s="66"/>
      <c r="I261" s="66"/>
    </row>
    <row r="262" spans="1:9" x14ac:dyDescent="0.25">
      <c r="A262" s="63"/>
      <c r="B262" s="63"/>
      <c r="C262" s="3"/>
      <c r="D262" s="3"/>
      <c r="E262" s="66"/>
      <c r="F262" s="66"/>
      <c r="G262" s="66"/>
      <c r="H262" s="66"/>
      <c r="I262" s="66"/>
    </row>
    <row r="263" spans="1:9" x14ac:dyDescent="0.25">
      <c r="A263" s="63"/>
      <c r="B263" s="63"/>
      <c r="C263" s="3"/>
      <c r="D263" s="3"/>
      <c r="E263" s="66"/>
      <c r="F263" s="66"/>
      <c r="G263" s="66"/>
      <c r="H263" s="66"/>
      <c r="I263" s="66"/>
    </row>
    <row r="264" spans="1:9" x14ac:dyDescent="0.25">
      <c r="A264" s="63"/>
      <c r="B264" s="63"/>
      <c r="C264" s="3"/>
      <c r="D264" s="3"/>
      <c r="E264" s="66"/>
      <c r="F264" s="66"/>
      <c r="G264" s="66"/>
      <c r="H264" s="66"/>
      <c r="I264" s="66"/>
    </row>
    <row r="265" spans="1:9" x14ac:dyDescent="0.25">
      <c r="A265" s="63"/>
      <c r="B265" s="63"/>
      <c r="C265" s="3"/>
      <c r="D265" s="3"/>
      <c r="E265" s="66"/>
      <c r="F265" s="66"/>
      <c r="G265" s="66"/>
      <c r="H265" s="66"/>
      <c r="I265" s="66"/>
    </row>
    <row r="266" spans="1:9" x14ac:dyDescent="0.25">
      <c r="A266" s="63"/>
      <c r="B266" s="63"/>
      <c r="C266" s="3"/>
      <c r="D266" s="3"/>
      <c r="E266" s="66"/>
      <c r="F266" s="66"/>
      <c r="G266" s="66"/>
      <c r="H266" s="66"/>
      <c r="I266" s="66"/>
    </row>
    <row r="267" spans="1:9" x14ac:dyDescent="0.25">
      <c r="A267" s="63"/>
      <c r="B267" s="63"/>
      <c r="C267" s="3"/>
      <c r="D267" s="3"/>
      <c r="E267" s="66"/>
      <c r="F267" s="66"/>
      <c r="G267" s="66"/>
      <c r="H267" s="66"/>
      <c r="I267" s="66"/>
    </row>
    <row r="268" spans="1:9" x14ac:dyDescent="0.25">
      <c r="A268" s="63"/>
      <c r="B268" s="63"/>
      <c r="C268" s="3"/>
      <c r="D268" s="3"/>
      <c r="E268" s="66"/>
      <c r="F268" s="66"/>
      <c r="G268" s="66"/>
      <c r="H268" s="66"/>
      <c r="I268" s="66"/>
    </row>
    <row r="269" spans="1:9" x14ac:dyDescent="0.25">
      <c r="A269" s="63"/>
      <c r="B269" s="63"/>
      <c r="C269" s="3"/>
      <c r="D269" s="3"/>
      <c r="E269" s="66"/>
      <c r="F269" s="66"/>
      <c r="G269" s="66"/>
      <c r="H269" s="66"/>
      <c r="I269" s="66"/>
    </row>
    <row r="270" spans="1:9" x14ac:dyDescent="0.25">
      <c r="A270" s="63"/>
      <c r="B270" s="63"/>
      <c r="C270" s="3"/>
      <c r="D270" s="3"/>
      <c r="E270" s="66"/>
      <c r="F270" s="66"/>
      <c r="G270" s="66"/>
      <c r="H270" s="66"/>
      <c r="I270" s="66"/>
    </row>
    <row r="271" spans="1:9" x14ac:dyDescent="0.25">
      <c r="A271" s="63"/>
      <c r="B271" s="63"/>
      <c r="C271" s="3"/>
      <c r="D271" s="3"/>
      <c r="E271" s="66"/>
      <c r="F271" s="66"/>
      <c r="G271" s="66"/>
      <c r="H271" s="66"/>
      <c r="I271" s="66"/>
    </row>
    <row r="272" spans="1:9" x14ac:dyDescent="0.25">
      <c r="A272" s="63"/>
      <c r="B272" s="63"/>
      <c r="C272" s="3"/>
      <c r="D272" s="3"/>
      <c r="E272" s="66"/>
      <c r="F272" s="66"/>
      <c r="G272" s="66"/>
      <c r="H272" s="66"/>
      <c r="I272" s="66"/>
    </row>
    <row r="273" spans="1:9" x14ac:dyDescent="0.25">
      <c r="A273" s="63"/>
      <c r="B273" s="63"/>
      <c r="C273" s="3"/>
      <c r="D273" s="3"/>
      <c r="E273" s="66"/>
      <c r="F273" s="66"/>
      <c r="G273" s="66"/>
      <c r="H273" s="66"/>
      <c r="I273" s="66"/>
    </row>
    <row r="274" spans="1:9" x14ac:dyDescent="0.25">
      <c r="A274" s="63"/>
      <c r="B274" s="63"/>
      <c r="C274" s="3"/>
      <c r="D274" s="3"/>
      <c r="E274" s="66"/>
      <c r="F274" s="66"/>
      <c r="G274" s="66"/>
      <c r="H274" s="66"/>
      <c r="I274" s="66"/>
    </row>
    <row r="275" spans="1:9" x14ac:dyDescent="0.25">
      <c r="A275" s="63"/>
      <c r="B275" s="63"/>
      <c r="C275" s="3"/>
      <c r="D275" s="3"/>
      <c r="E275" s="66"/>
      <c r="F275" s="66"/>
      <c r="G275" s="66"/>
      <c r="H275" s="66"/>
      <c r="I275" s="66"/>
    </row>
    <row r="276" spans="1:9" x14ac:dyDescent="0.25">
      <c r="A276" s="63"/>
      <c r="B276" s="63"/>
      <c r="C276" s="3"/>
      <c r="D276" s="3"/>
      <c r="E276" s="66"/>
      <c r="F276" s="66"/>
      <c r="G276" s="66"/>
      <c r="H276" s="66"/>
      <c r="I276" s="66"/>
    </row>
    <row r="277" spans="1:9" x14ac:dyDescent="0.25">
      <c r="A277" s="63"/>
      <c r="B277" s="63"/>
      <c r="C277" s="3"/>
      <c r="D277" s="3"/>
      <c r="E277" s="66"/>
      <c r="F277" s="66"/>
      <c r="G277" s="66"/>
      <c r="H277" s="66"/>
      <c r="I277" s="66"/>
    </row>
    <row r="278" spans="1:9" x14ac:dyDescent="0.25">
      <c r="A278" s="63"/>
      <c r="B278" s="63"/>
      <c r="C278" s="3"/>
      <c r="D278" s="3"/>
      <c r="E278" s="66"/>
      <c r="F278" s="66"/>
      <c r="G278" s="66"/>
      <c r="H278" s="66"/>
      <c r="I278" s="66"/>
    </row>
    <row r="279" spans="1:9" x14ac:dyDescent="0.25">
      <c r="A279" s="63"/>
      <c r="B279" s="63"/>
      <c r="C279" s="3"/>
      <c r="D279" s="3"/>
      <c r="E279" s="66"/>
      <c r="F279" s="66"/>
      <c r="G279" s="66"/>
      <c r="H279" s="66"/>
      <c r="I279" s="66"/>
    </row>
    <row r="280" spans="1:9" x14ac:dyDescent="0.25">
      <c r="A280" s="63"/>
      <c r="B280" s="63"/>
      <c r="C280" s="3"/>
      <c r="D280" s="3"/>
      <c r="E280" s="66"/>
      <c r="F280" s="66"/>
      <c r="G280" s="66"/>
      <c r="H280" s="66"/>
      <c r="I280" s="66"/>
    </row>
    <row r="281" spans="1:9" x14ac:dyDescent="0.25">
      <c r="A281" s="63"/>
      <c r="B281" s="63"/>
      <c r="C281" s="3"/>
      <c r="D281" s="3"/>
      <c r="E281" s="66"/>
      <c r="F281" s="66"/>
      <c r="G281" s="66"/>
      <c r="H281" s="66"/>
      <c r="I281" s="66"/>
    </row>
    <row r="282" spans="1:9" x14ac:dyDescent="0.25">
      <c r="A282" s="63"/>
      <c r="B282" s="63"/>
      <c r="C282" s="3"/>
      <c r="D282" s="3"/>
      <c r="E282" s="66"/>
      <c r="F282" s="66"/>
      <c r="G282" s="66"/>
      <c r="H282" s="66"/>
      <c r="I282" s="66"/>
    </row>
    <row r="283" spans="1:9" x14ac:dyDescent="0.25">
      <c r="A283" s="63"/>
      <c r="B283" s="63"/>
      <c r="C283" s="3"/>
      <c r="D283" s="3"/>
      <c r="E283" s="66"/>
      <c r="F283" s="66"/>
      <c r="G283" s="66"/>
      <c r="H283" s="66"/>
      <c r="I283" s="66"/>
    </row>
    <row r="284" spans="1:9" x14ac:dyDescent="0.25">
      <c r="A284" s="63"/>
      <c r="B284" s="63"/>
      <c r="C284" s="3"/>
      <c r="D284" s="3"/>
      <c r="E284" s="66"/>
      <c r="F284" s="66"/>
      <c r="G284" s="66"/>
      <c r="H284" s="66"/>
      <c r="I284" s="66"/>
    </row>
    <row r="285" spans="1:9" x14ac:dyDescent="0.25">
      <c r="A285" s="63"/>
      <c r="B285" s="63"/>
      <c r="C285" s="3"/>
      <c r="D285" s="3"/>
      <c r="E285" s="66"/>
      <c r="F285" s="66"/>
      <c r="G285" s="66"/>
      <c r="H285" s="66"/>
      <c r="I285" s="66"/>
    </row>
    <row r="286" spans="1:9" x14ac:dyDescent="0.25">
      <c r="A286" s="63"/>
      <c r="B286" s="63"/>
      <c r="C286" s="3"/>
      <c r="D286" s="3"/>
      <c r="E286" s="66"/>
      <c r="F286" s="66"/>
      <c r="G286" s="66"/>
      <c r="H286" s="66"/>
      <c r="I286" s="66"/>
    </row>
    <row r="287" spans="1:9" x14ac:dyDescent="0.25">
      <c r="A287" s="63"/>
      <c r="B287" s="63"/>
      <c r="C287" s="3"/>
      <c r="D287" s="3"/>
      <c r="E287" s="66"/>
      <c r="F287" s="66"/>
      <c r="G287" s="66"/>
      <c r="H287" s="66"/>
      <c r="I287" s="66"/>
    </row>
    <row r="288" spans="1:9" x14ac:dyDescent="0.25">
      <c r="A288" s="63"/>
      <c r="B288" s="63"/>
      <c r="C288" s="3"/>
      <c r="D288" s="3"/>
      <c r="E288" s="66"/>
      <c r="F288" s="66"/>
      <c r="G288" s="66"/>
      <c r="H288" s="66"/>
      <c r="I288" s="66"/>
    </row>
    <row r="289" spans="1:9" x14ac:dyDescent="0.25">
      <c r="A289" s="63"/>
      <c r="B289" s="63"/>
      <c r="C289" s="3"/>
      <c r="D289" s="3"/>
      <c r="E289" s="66"/>
      <c r="F289" s="66"/>
      <c r="G289" s="66"/>
      <c r="H289" s="66"/>
      <c r="I289" s="66"/>
    </row>
    <row r="290" spans="1:9" x14ac:dyDescent="0.25">
      <c r="A290" s="63"/>
      <c r="B290" s="63"/>
      <c r="C290" s="3"/>
      <c r="D290" s="3"/>
      <c r="E290" s="66"/>
      <c r="F290" s="66"/>
      <c r="G290" s="66"/>
      <c r="H290" s="66"/>
      <c r="I290" s="66"/>
    </row>
    <row r="291" spans="1:9" x14ac:dyDescent="0.25">
      <c r="A291" s="63"/>
      <c r="B291" s="63"/>
      <c r="C291" s="3"/>
      <c r="D291" s="3"/>
      <c r="E291" s="66"/>
      <c r="F291" s="66"/>
      <c r="G291" s="66"/>
      <c r="H291" s="66"/>
      <c r="I291" s="66"/>
    </row>
    <row r="292" spans="1:9" x14ac:dyDescent="0.25">
      <c r="A292" s="63"/>
      <c r="B292" s="63"/>
      <c r="C292" s="3"/>
      <c r="D292" s="3"/>
      <c r="E292" s="66"/>
      <c r="F292" s="66"/>
      <c r="G292" s="66"/>
      <c r="H292" s="66"/>
      <c r="I292" s="66"/>
    </row>
    <row r="293" spans="1:9" x14ac:dyDescent="0.25">
      <c r="A293" s="63"/>
      <c r="B293" s="63"/>
      <c r="C293" s="3"/>
      <c r="D293" s="3"/>
      <c r="E293" s="66"/>
      <c r="F293" s="66"/>
      <c r="G293" s="66"/>
      <c r="H293" s="66"/>
      <c r="I293" s="66"/>
    </row>
    <row r="294" spans="1:9" x14ac:dyDescent="0.25">
      <c r="A294" s="63"/>
      <c r="B294" s="63"/>
      <c r="C294" s="3"/>
      <c r="D294" s="3"/>
      <c r="E294" s="66"/>
      <c r="F294" s="66"/>
      <c r="G294" s="66"/>
      <c r="H294" s="66"/>
      <c r="I294" s="66"/>
    </row>
    <row r="295" spans="1:9" x14ac:dyDescent="0.25">
      <c r="A295" s="63"/>
      <c r="B295" s="63"/>
      <c r="C295" s="3"/>
      <c r="D295" s="3"/>
      <c r="E295" s="66"/>
      <c r="F295" s="66"/>
      <c r="G295" s="66"/>
      <c r="H295" s="66"/>
      <c r="I295" s="66"/>
    </row>
    <row r="296" spans="1:9" x14ac:dyDescent="0.25">
      <c r="A296" s="63"/>
      <c r="B296" s="63"/>
      <c r="C296" s="3"/>
      <c r="D296" s="3"/>
      <c r="E296" s="66"/>
      <c r="F296" s="66"/>
      <c r="G296" s="66"/>
      <c r="H296" s="66"/>
      <c r="I296" s="66"/>
    </row>
    <row r="297" spans="1:9" x14ac:dyDescent="0.25">
      <c r="A297" s="63"/>
      <c r="B297" s="63"/>
      <c r="C297" s="3"/>
      <c r="D297" s="3"/>
      <c r="E297" s="66"/>
      <c r="F297" s="66"/>
      <c r="G297" s="66"/>
      <c r="H297" s="66"/>
      <c r="I297" s="66"/>
    </row>
    <row r="298" spans="1:9" x14ac:dyDescent="0.25">
      <c r="A298" s="63"/>
      <c r="B298" s="63"/>
      <c r="C298" s="3"/>
      <c r="D298" s="3"/>
      <c r="E298" s="66"/>
      <c r="F298" s="66"/>
      <c r="G298" s="66"/>
      <c r="H298" s="66"/>
      <c r="I298" s="66"/>
    </row>
    <row r="299" spans="1:9" x14ac:dyDescent="0.25">
      <c r="A299" s="63"/>
      <c r="B299" s="63"/>
      <c r="C299" s="3"/>
      <c r="D299" s="3"/>
      <c r="E299" s="66"/>
      <c r="F299" s="66"/>
      <c r="G299" s="66"/>
      <c r="H299" s="66"/>
      <c r="I299" s="66"/>
    </row>
    <row r="300" spans="1:9" x14ac:dyDescent="0.25">
      <c r="A300" s="63"/>
      <c r="B300" s="63"/>
      <c r="C300" s="3"/>
      <c r="D300" s="3"/>
      <c r="E300" s="66"/>
      <c r="F300" s="66"/>
      <c r="G300" s="66"/>
      <c r="H300" s="66"/>
      <c r="I300" s="66"/>
    </row>
    <row r="301" spans="1:9" x14ac:dyDescent="0.25">
      <c r="A301" s="63"/>
      <c r="B301" s="63"/>
      <c r="C301" s="3"/>
      <c r="D301" s="3"/>
      <c r="E301" s="66"/>
      <c r="F301" s="66"/>
      <c r="G301" s="66"/>
      <c r="H301" s="66"/>
      <c r="I301" s="66"/>
    </row>
    <row r="302" spans="1:9" x14ac:dyDescent="0.25">
      <c r="A302" s="63"/>
      <c r="B302" s="63"/>
      <c r="C302" s="3"/>
      <c r="D302" s="3"/>
      <c r="E302" s="66"/>
      <c r="F302" s="66"/>
      <c r="G302" s="66"/>
      <c r="H302" s="66"/>
      <c r="I302" s="66"/>
    </row>
    <row r="303" spans="1:9" x14ac:dyDescent="0.25">
      <c r="A303" s="63"/>
      <c r="B303" s="63"/>
      <c r="C303" s="3"/>
      <c r="D303" s="3"/>
      <c r="E303" s="66"/>
      <c r="F303" s="66"/>
      <c r="G303" s="66"/>
      <c r="H303" s="66"/>
      <c r="I303" s="66"/>
    </row>
    <row r="304" spans="1:9" x14ac:dyDescent="0.25">
      <c r="A304" s="63"/>
      <c r="B304" s="63"/>
      <c r="C304" s="3"/>
      <c r="D304" s="3"/>
      <c r="E304" s="66"/>
      <c r="F304" s="66"/>
      <c r="G304" s="66"/>
      <c r="H304" s="66"/>
      <c r="I304" s="66"/>
    </row>
    <row r="305" spans="1:9" x14ac:dyDescent="0.25">
      <c r="A305" s="63"/>
      <c r="B305" s="63"/>
      <c r="C305" s="3"/>
      <c r="D305" s="3"/>
      <c r="E305" s="66"/>
      <c r="F305" s="66"/>
      <c r="G305" s="66"/>
      <c r="H305" s="66"/>
      <c r="I305" s="66"/>
    </row>
    <row r="306" spans="1:9" x14ac:dyDescent="0.25">
      <c r="A306" s="63"/>
      <c r="B306" s="63"/>
      <c r="C306" s="3"/>
      <c r="D306" s="3"/>
      <c r="E306" s="66"/>
      <c r="F306" s="66"/>
      <c r="G306" s="66"/>
      <c r="H306" s="66"/>
      <c r="I306" s="66"/>
    </row>
    <row r="307" spans="1:9" x14ac:dyDescent="0.25">
      <c r="A307" s="63"/>
      <c r="B307" s="63"/>
      <c r="C307" s="3"/>
      <c r="D307" s="3"/>
      <c r="E307" s="66"/>
      <c r="F307" s="66"/>
      <c r="G307" s="66"/>
      <c r="H307" s="66"/>
      <c r="I307" s="66"/>
    </row>
    <row r="308" spans="1:9" x14ac:dyDescent="0.25">
      <c r="A308" s="63"/>
      <c r="B308" s="63"/>
      <c r="C308" s="3"/>
      <c r="D308" s="3"/>
      <c r="E308" s="66"/>
      <c r="F308" s="66"/>
      <c r="G308" s="66"/>
      <c r="H308" s="66"/>
      <c r="I308" s="66"/>
    </row>
    <row r="309" spans="1:9" x14ac:dyDescent="0.25">
      <c r="A309" s="63"/>
      <c r="B309" s="63"/>
      <c r="C309" s="3"/>
      <c r="D309" s="3"/>
      <c r="E309" s="66"/>
      <c r="F309" s="66"/>
      <c r="G309" s="66"/>
      <c r="H309" s="66"/>
      <c r="I309" s="66"/>
    </row>
    <row r="310" spans="1:9" x14ac:dyDescent="0.25">
      <c r="A310" s="63"/>
      <c r="B310" s="63"/>
      <c r="C310" s="3"/>
      <c r="D310" s="3"/>
      <c r="E310" s="66"/>
      <c r="F310" s="66"/>
      <c r="G310" s="66"/>
      <c r="H310" s="66"/>
      <c r="I310" s="66"/>
    </row>
    <row r="311" spans="1:9" x14ac:dyDescent="0.25">
      <c r="A311" s="63"/>
      <c r="B311" s="63"/>
      <c r="C311" s="3"/>
      <c r="D311" s="3"/>
      <c r="E311" s="66"/>
      <c r="F311" s="66"/>
      <c r="G311" s="66"/>
      <c r="H311" s="66"/>
      <c r="I311" s="66"/>
    </row>
    <row r="312" spans="1:9" x14ac:dyDescent="0.25">
      <c r="A312" s="63"/>
      <c r="B312" s="63"/>
      <c r="C312" s="3"/>
      <c r="D312" s="3"/>
      <c r="E312" s="66"/>
      <c r="F312" s="66"/>
      <c r="G312" s="66"/>
      <c r="H312" s="66"/>
      <c r="I312" s="66"/>
    </row>
    <row r="313" spans="1:9" x14ac:dyDescent="0.25">
      <c r="A313" s="63"/>
      <c r="B313" s="63"/>
      <c r="C313" s="3"/>
      <c r="D313" s="3"/>
      <c r="E313" s="66"/>
      <c r="F313" s="66"/>
      <c r="G313" s="66"/>
      <c r="H313" s="66"/>
      <c r="I313" s="66"/>
    </row>
    <row r="314" spans="1:9" x14ac:dyDescent="0.25">
      <c r="A314" s="63"/>
      <c r="B314" s="63"/>
      <c r="C314" s="3"/>
      <c r="D314" s="3"/>
      <c r="E314" s="66"/>
      <c r="F314" s="66"/>
      <c r="G314" s="66"/>
      <c r="H314" s="66"/>
      <c r="I314" s="66"/>
    </row>
    <row r="315" spans="1:9" x14ac:dyDescent="0.25">
      <c r="A315" s="63"/>
      <c r="B315" s="63"/>
      <c r="C315" s="3"/>
      <c r="D315" s="3"/>
      <c r="E315" s="66"/>
      <c r="F315" s="66"/>
      <c r="G315" s="66"/>
      <c r="H315" s="66"/>
      <c r="I315" s="66"/>
    </row>
    <row r="316" spans="1:9" x14ac:dyDescent="0.25">
      <c r="A316" s="63"/>
      <c r="B316" s="63"/>
      <c r="C316" s="3"/>
      <c r="D316" s="3"/>
      <c r="E316" s="66"/>
      <c r="F316" s="66"/>
      <c r="G316" s="66"/>
      <c r="H316" s="66"/>
      <c r="I316" s="66"/>
    </row>
    <row r="317" spans="1:9" x14ac:dyDescent="0.25">
      <c r="A317" s="63"/>
      <c r="B317" s="63"/>
      <c r="C317" s="3"/>
      <c r="D317" s="3"/>
      <c r="E317" s="66"/>
      <c r="F317" s="66"/>
      <c r="G317" s="66"/>
      <c r="H317" s="66"/>
      <c r="I317" s="66"/>
    </row>
    <row r="318" spans="1:9" x14ac:dyDescent="0.25">
      <c r="A318" s="63"/>
      <c r="B318" s="63"/>
      <c r="C318" s="3"/>
      <c r="D318" s="3"/>
      <c r="E318" s="66"/>
      <c r="F318" s="66"/>
      <c r="G318" s="66"/>
      <c r="H318" s="66"/>
      <c r="I318" s="66"/>
    </row>
    <row r="319" spans="1:9" x14ac:dyDescent="0.25">
      <c r="A319" s="63"/>
      <c r="B319" s="63"/>
      <c r="C319" s="3"/>
      <c r="D319" s="3"/>
      <c r="E319" s="66"/>
      <c r="F319" s="66"/>
      <c r="G319" s="66"/>
      <c r="H319" s="66"/>
      <c r="I319" s="66"/>
    </row>
    <row r="320" spans="1:9" x14ac:dyDescent="0.25">
      <c r="A320" s="63"/>
      <c r="B320" s="63"/>
      <c r="C320" s="3"/>
      <c r="D320" s="3"/>
      <c r="E320" s="66"/>
      <c r="F320" s="66"/>
      <c r="G320" s="66"/>
      <c r="H320" s="66"/>
      <c r="I320" s="66"/>
    </row>
    <row r="321" spans="1:9" x14ac:dyDescent="0.25">
      <c r="A321" s="63"/>
      <c r="B321" s="63"/>
      <c r="C321" s="3"/>
      <c r="D321" s="3"/>
      <c r="E321" s="66"/>
      <c r="F321" s="66"/>
      <c r="G321" s="66"/>
      <c r="H321" s="66"/>
      <c r="I321" s="66"/>
    </row>
    <row r="322" spans="1:9" x14ac:dyDescent="0.25">
      <c r="A322" s="63"/>
      <c r="B322" s="63"/>
      <c r="C322" s="3"/>
      <c r="D322" s="3"/>
      <c r="E322" s="66"/>
      <c r="F322" s="66"/>
      <c r="G322" s="66"/>
      <c r="H322" s="66"/>
      <c r="I322" s="66"/>
    </row>
    <row r="323" spans="1:9" x14ac:dyDescent="0.25">
      <c r="A323" s="63"/>
      <c r="B323" s="63"/>
      <c r="C323" s="3"/>
      <c r="D323" s="3"/>
      <c r="E323" s="66"/>
      <c r="F323" s="66"/>
      <c r="G323" s="66"/>
      <c r="H323" s="66"/>
      <c r="I323" s="66"/>
    </row>
    <row r="324" spans="1:9" x14ac:dyDescent="0.25">
      <c r="A324" s="63"/>
      <c r="B324" s="63"/>
      <c r="C324" s="3"/>
      <c r="D324" s="3"/>
      <c r="E324" s="66"/>
      <c r="F324" s="66"/>
      <c r="G324" s="66"/>
      <c r="H324" s="66"/>
      <c r="I324" s="66"/>
    </row>
    <row r="325" spans="1:9" x14ac:dyDescent="0.25">
      <c r="A325" s="63"/>
      <c r="B325" s="63"/>
      <c r="C325" s="3"/>
      <c r="D325" s="3"/>
      <c r="E325" s="66"/>
      <c r="F325" s="66"/>
      <c r="G325" s="66"/>
      <c r="H325" s="66"/>
      <c r="I325" s="66"/>
    </row>
    <row r="326" spans="1:9" x14ac:dyDescent="0.25">
      <c r="A326" s="63"/>
      <c r="B326" s="63"/>
      <c r="C326" s="3"/>
      <c r="D326" s="3"/>
      <c r="E326" s="66"/>
      <c r="F326" s="66"/>
      <c r="G326" s="66"/>
      <c r="H326" s="66"/>
      <c r="I326" s="66"/>
    </row>
    <row r="327" spans="1:9" x14ac:dyDescent="0.25">
      <c r="A327" s="63"/>
      <c r="B327" s="63"/>
      <c r="C327" s="3"/>
      <c r="D327" s="3"/>
      <c r="E327" s="66"/>
      <c r="F327" s="66"/>
      <c r="G327" s="66"/>
      <c r="H327" s="66"/>
      <c r="I327" s="66"/>
    </row>
    <row r="328" spans="1:9" x14ac:dyDescent="0.25">
      <c r="A328" s="63"/>
      <c r="B328" s="63"/>
      <c r="C328" s="3"/>
      <c r="D328" s="3"/>
      <c r="E328" s="66"/>
      <c r="F328" s="66"/>
      <c r="G328" s="66"/>
      <c r="H328" s="66"/>
      <c r="I328" s="66"/>
    </row>
    <row r="329" spans="1:9" x14ac:dyDescent="0.25">
      <c r="A329" s="63"/>
      <c r="B329" s="63"/>
      <c r="C329" s="3"/>
      <c r="D329" s="3"/>
      <c r="E329" s="66"/>
      <c r="F329" s="66"/>
      <c r="G329" s="66"/>
      <c r="H329" s="66"/>
      <c r="I329" s="66"/>
    </row>
    <row r="330" spans="1:9" x14ac:dyDescent="0.25">
      <c r="A330" s="63"/>
      <c r="B330" s="63"/>
      <c r="C330" s="3"/>
      <c r="D330" s="3"/>
      <c r="E330" s="66"/>
      <c r="F330" s="66"/>
      <c r="G330" s="66"/>
      <c r="H330" s="66"/>
      <c r="I330" s="66"/>
    </row>
    <row r="331" spans="1:9" x14ac:dyDescent="0.25">
      <c r="A331" s="63"/>
      <c r="B331" s="63"/>
      <c r="C331" s="3"/>
      <c r="D331" s="3"/>
      <c r="E331" s="66"/>
      <c r="F331" s="66"/>
      <c r="G331" s="66"/>
      <c r="H331" s="66"/>
      <c r="I331" s="66"/>
    </row>
    <row r="332" spans="1:9" x14ac:dyDescent="0.25">
      <c r="A332" s="63"/>
      <c r="B332" s="63"/>
      <c r="C332" s="3"/>
      <c r="D332" s="3"/>
      <c r="E332" s="66"/>
      <c r="F332" s="66"/>
      <c r="G332" s="66"/>
      <c r="H332" s="66"/>
      <c r="I332" s="66"/>
    </row>
    <row r="333" spans="1:9" x14ac:dyDescent="0.25">
      <c r="A333" s="66"/>
      <c r="B333" s="66"/>
      <c r="C333" s="101"/>
      <c r="D333" s="101"/>
      <c r="E333" s="66"/>
      <c r="F333" s="66"/>
      <c r="G333" s="66"/>
      <c r="H333" s="66"/>
      <c r="I333" s="66"/>
    </row>
    <row r="334" spans="1:9" x14ac:dyDescent="0.25">
      <c r="A334" s="66"/>
      <c r="B334" s="66"/>
      <c r="C334" s="101"/>
      <c r="D334" s="101"/>
      <c r="E334" s="66"/>
      <c r="F334" s="66"/>
      <c r="G334" s="66"/>
      <c r="H334" s="66"/>
      <c r="I334" s="66"/>
    </row>
    <row r="335" spans="1:9" x14ac:dyDescent="0.25">
      <c r="A335" s="66"/>
      <c r="B335" s="66"/>
      <c r="C335" s="101"/>
      <c r="D335" s="101"/>
      <c r="E335" s="66"/>
      <c r="F335" s="66"/>
      <c r="G335" s="66"/>
      <c r="H335" s="66"/>
      <c r="I335" s="66"/>
    </row>
    <row r="336" spans="1:9" x14ac:dyDescent="0.25">
      <c r="A336" s="66"/>
      <c r="B336" s="66"/>
      <c r="C336" s="101"/>
      <c r="D336" s="101"/>
      <c r="E336" s="66"/>
      <c r="F336" s="66"/>
      <c r="G336" s="66"/>
      <c r="H336" s="66"/>
      <c r="I336" s="66"/>
    </row>
    <row r="337" spans="1:9" x14ac:dyDescent="0.25">
      <c r="A337" s="66"/>
      <c r="B337" s="66"/>
      <c r="C337" s="101"/>
      <c r="D337" s="101"/>
      <c r="E337" s="66"/>
      <c r="F337" s="66"/>
      <c r="G337" s="66"/>
      <c r="H337" s="66"/>
      <c r="I337" s="66"/>
    </row>
    <row r="338" spans="1:9" x14ac:dyDescent="0.25">
      <c r="A338" s="66"/>
      <c r="B338" s="66"/>
      <c r="C338" s="101"/>
      <c r="D338" s="101"/>
      <c r="E338" s="66"/>
      <c r="F338" s="66"/>
      <c r="G338" s="66"/>
      <c r="H338" s="66"/>
      <c r="I338" s="66"/>
    </row>
    <row r="339" spans="1:9" x14ac:dyDescent="0.25">
      <c r="A339" s="66"/>
      <c r="B339" s="66"/>
      <c r="C339" s="101"/>
      <c r="D339" s="101"/>
      <c r="E339" s="66"/>
      <c r="F339" s="66"/>
      <c r="G339" s="66"/>
      <c r="H339" s="66"/>
      <c r="I339" s="66"/>
    </row>
    <row r="340" spans="1:9" x14ac:dyDescent="0.25">
      <c r="A340" s="66"/>
      <c r="B340" s="66"/>
      <c r="C340" s="101"/>
      <c r="D340" s="101"/>
      <c r="E340" s="66"/>
      <c r="F340" s="66"/>
      <c r="G340" s="66"/>
      <c r="H340" s="66"/>
      <c r="I340" s="66"/>
    </row>
    <row r="341" spans="1:9" x14ac:dyDescent="0.25">
      <c r="A341" s="66"/>
      <c r="B341" s="66"/>
      <c r="C341" s="101"/>
      <c r="D341" s="101"/>
      <c r="E341" s="66"/>
      <c r="F341" s="66"/>
      <c r="G341" s="66"/>
      <c r="H341" s="66"/>
      <c r="I341" s="66"/>
    </row>
    <row r="342" spans="1:9" x14ac:dyDescent="0.25">
      <c r="A342" s="66"/>
      <c r="B342" s="66"/>
      <c r="C342" s="101"/>
      <c r="D342" s="101"/>
      <c r="E342" s="66"/>
      <c r="F342" s="66"/>
      <c r="G342" s="66"/>
      <c r="H342" s="66"/>
      <c r="I342" s="66"/>
    </row>
    <row r="343" spans="1:9" x14ac:dyDescent="0.25">
      <c r="A343" s="66"/>
      <c r="B343" s="66"/>
      <c r="C343" s="101"/>
      <c r="D343" s="101"/>
      <c r="E343" s="66"/>
      <c r="F343" s="66"/>
      <c r="G343" s="66"/>
      <c r="H343" s="66"/>
      <c r="I343" s="66"/>
    </row>
    <row r="344" spans="1:9" x14ac:dyDescent="0.25">
      <c r="A344" s="66"/>
      <c r="B344" s="66"/>
      <c r="C344" s="101"/>
      <c r="D344" s="101"/>
      <c r="E344" s="66"/>
      <c r="F344" s="66"/>
      <c r="G344" s="66"/>
      <c r="H344" s="66"/>
      <c r="I344" s="66"/>
    </row>
    <row r="345" spans="1:9" x14ac:dyDescent="0.25">
      <c r="A345" s="66"/>
      <c r="B345" s="66"/>
      <c r="C345" s="101"/>
      <c r="D345" s="101"/>
      <c r="E345" s="66"/>
      <c r="F345" s="66"/>
      <c r="G345" s="66"/>
      <c r="H345" s="66"/>
      <c r="I345" s="66"/>
    </row>
    <row r="346" spans="1:9" x14ac:dyDescent="0.25">
      <c r="A346" s="66"/>
      <c r="B346" s="66"/>
      <c r="C346" s="101"/>
      <c r="D346" s="101"/>
      <c r="E346" s="66"/>
      <c r="F346" s="66"/>
      <c r="G346" s="66"/>
      <c r="H346" s="66"/>
      <c r="I346" s="66"/>
    </row>
    <row r="347" spans="1:9" x14ac:dyDescent="0.25">
      <c r="A347" s="66"/>
      <c r="B347" s="66"/>
      <c r="C347" s="101"/>
      <c r="D347" s="101"/>
      <c r="E347" s="66"/>
      <c r="F347" s="66"/>
      <c r="G347" s="66"/>
      <c r="H347" s="66"/>
      <c r="I347" s="66"/>
    </row>
    <row r="348" spans="1:9" x14ac:dyDescent="0.25">
      <c r="A348" s="66"/>
      <c r="B348" s="66"/>
      <c r="C348" s="101"/>
      <c r="D348" s="101"/>
      <c r="E348" s="66"/>
      <c r="F348" s="66"/>
      <c r="G348" s="66"/>
      <c r="H348" s="66"/>
      <c r="I348" s="66"/>
    </row>
    <row r="349" spans="1:9" x14ac:dyDescent="0.25">
      <c r="A349" s="66"/>
      <c r="B349" s="66"/>
      <c r="C349" s="101"/>
      <c r="D349" s="101"/>
      <c r="E349" s="66"/>
      <c r="F349" s="66"/>
      <c r="G349" s="66"/>
      <c r="H349" s="66"/>
      <c r="I349" s="66"/>
    </row>
    <row r="350" spans="1:9" x14ac:dyDescent="0.25">
      <c r="A350" s="66"/>
      <c r="B350" s="66"/>
      <c r="C350" s="101"/>
      <c r="D350" s="101"/>
      <c r="E350" s="66"/>
      <c r="F350" s="66"/>
      <c r="G350" s="66"/>
      <c r="H350" s="66"/>
      <c r="I350" s="66"/>
    </row>
    <row r="351" spans="1:9" x14ac:dyDescent="0.25">
      <c r="A351" s="66"/>
      <c r="B351" s="66"/>
      <c r="C351" s="101"/>
      <c r="D351" s="101"/>
      <c r="E351" s="66"/>
      <c r="F351" s="66"/>
      <c r="G351" s="66"/>
      <c r="H351" s="66"/>
      <c r="I351" s="66"/>
    </row>
    <row r="352" spans="1:9" x14ac:dyDescent="0.25">
      <c r="A352" s="66"/>
      <c r="B352" s="66"/>
      <c r="C352" s="101"/>
      <c r="D352" s="101"/>
      <c r="E352" s="66"/>
      <c r="F352" s="66"/>
      <c r="G352" s="66"/>
      <c r="H352" s="66"/>
      <c r="I352" s="66"/>
    </row>
    <row r="353" spans="1:9" x14ac:dyDescent="0.25">
      <c r="A353" s="66"/>
      <c r="B353" s="66"/>
      <c r="C353" s="101"/>
      <c r="D353" s="101"/>
      <c r="E353" s="66"/>
      <c r="F353" s="66"/>
      <c r="G353" s="66"/>
      <c r="H353" s="66"/>
      <c r="I353" s="66"/>
    </row>
    <row r="354" spans="1:9" x14ac:dyDescent="0.25">
      <c r="A354" s="66"/>
      <c r="B354" s="66"/>
      <c r="C354" s="101"/>
      <c r="D354" s="101"/>
      <c r="E354" s="66"/>
      <c r="F354" s="66"/>
      <c r="G354" s="66"/>
      <c r="H354" s="66"/>
      <c r="I354" s="66"/>
    </row>
    <row r="355" spans="1:9" x14ac:dyDescent="0.25">
      <c r="A355" s="66"/>
      <c r="B355" s="66"/>
      <c r="C355" s="101"/>
      <c r="D355" s="101"/>
      <c r="E355" s="66"/>
      <c r="F355" s="66"/>
      <c r="G355" s="66"/>
      <c r="H355" s="66"/>
      <c r="I355" s="66"/>
    </row>
    <row r="356" spans="1:9" x14ac:dyDescent="0.25">
      <c r="A356" s="66"/>
      <c r="B356" s="66"/>
      <c r="C356" s="101"/>
      <c r="D356" s="101"/>
      <c r="E356" s="66"/>
      <c r="F356" s="66"/>
      <c r="G356" s="66"/>
      <c r="H356" s="66"/>
      <c r="I356" s="66"/>
    </row>
    <row r="357" spans="1:9" x14ac:dyDescent="0.25">
      <c r="A357" s="66"/>
      <c r="B357" s="66"/>
      <c r="C357" s="101"/>
      <c r="D357" s="101"/>
      <c r="E357" s="66"/>
      <c r="F357" s="66"/>
      <c r="G357" s="66"/>
      <c r="H357" s="66"/>
      <c r="I357" s="66"/>
    </row>
    <row r="358" spans="1:9" x14ac:dyDescent="0.25">
      <c r="A358" s="66"/>
      <c r="B358" s="66"/>
      <c r="C358" s="101"/>
      <c r="D358" s="101"/>
      <c r="E358" s="66"/>
      <c r="F358" s="66"/>
      <c r="G358" s="66"/>
      <c r="H358" s="66"/>
      <c r="I358" s="66"/>
    </row>
    <row r="359" spans="1:9" x14ac:dyDescent="0.25">
      <c r="A359" s="66"/>
      <c r="B359" s="66"/>
      <c r="C359" s="101"/>
      <c r="D359" s="101"/>
      <c r="E359" s="66"/>
      <c r="F359" s="66"/>
      <c r="G359" s="66"/>
      <c r="H359" s="66"/>
      <c r="I359" s="66"/>
    </row>
    <row r="360" spans="1:9" x14ac:dyDescent="0.25">
      <c r="A360" s="66"/>
      <c r="B360" s="66"/>
      <c r="C360" s="101"/>
      <c r="D360" s="101"/>
      <c r="E360" s="66"/>
      <c r="F360" s="66"/>
      <c r="G360" s="66"/>
      <c r="H360" s="66"/>
      <c r="I360" s="66"/>
    </row>
    <row r="361" spans="1:9" x14ac:dyDescent="0.25">
      <c r="A361" s="66"/>
      <c r="B361" s="66"/>
      <c r="C361" s="101"/>
      <c r="D361" s="101"/>
      <c r="E361" s="66"/>
      <c r="F361" s="66"/>
      <c r="G361" s="66"/>
      <c r="H361" s="66"/>
      <c r="I361" s="66"/>
    </row>
    <row r="362" spans="1:9" x14ac:dyDescent="0.25">
      <c r="A362" s="66"/>
      <c r="B362" s="66"/>
      <c r="C362" s="101"/>
      <c r="D362" s="101"/>
      <c r="E362" s="66"/>
      <c r="F362" s="66"/>
      <c r="G362" s="66"/>
      <c r="H362" s="66"/>
      <c r="I362" s="66"/>
    </row>
    <row r="363" spans="1:9" x14ac:dyDescent="0.25">
      <c r="A363" s="66"/>
      <c r="B363" s="66"/>
      <c r="C363" s="101"/>
      <c r="D363" s="101"/>
      <c r="E363" s="66"/>
      <c r="F363" s="66"/>
      <c r="G363" s="66"/>
      <c r="H363" s="66"/>
      <c r="I363" s="66"/>
    </row>
    <row r="364" spans="1:9" x14ac:dyDescent="0.25">
      <c r="A364" s="66"/>
      <c r="B364" s="66"/>
      <c r="C364" s="101"/>
      <c r="D364" s="101"/>
      <c r="E364" s="66"/>
      <c r="F364" s="66"/>
      <c r="G364" s="66"/>
      <c r="H364" s="66"/>
      <c r="I364" s="66"/>
    </row>
    <row r="365" spans="1:9" x14ac:dyDescent="0.25">
      <c r="A365" s="66"/>
      <c r="B365" s="66"/>
      <c r="C365" s="101"/>
      <c r="D365" s="101"/>
      <c r="E365" s="66"/>
      <c r="F365" s="66"/>
      <c r="G365" s="66"/>
      <c r="H365" s="66"/>
      <c r="I365" s="66"/>
    </row>
    <row r="366" spans="1:9" x14ac:dyDescent="0.25">
      <c r="A366" s="66"/>
      <c r="B366" s="66"/>
      <c r="C366" s="101"/>
      <c r="D366" s="101"/>
      <c r="E366" s="66"/>
      <c r="F366" s="66"/>
      <c r="G366" s="66"/>
      <c r="H366" s="66"/>
      <c r="I366" s="66"/>
    </row>
    <row r="367" spans="1:9" x14ac:dyDescent="0.25">
      <c r="A367" s="66"/>
      <c r="B367" s="66"/>
      <c r="C367" s="101"/>
      <c r="D367" s="101"/>
      <c r="E367" s="66"/>
      <c r="F367" s="66"/>
      <c r="G367" s="66"/>
      <c r="H367" s="66"/>
      <c r="I367" s="66"/>
    </row>
    <row r="368" spans="1:9" x14ac:dyDescent="0.25">
      <c r="A368" s="66"/>
      <c r="B368" s="66"/>
      <c r="C368" s="101"/>
      <c r="D368" s="101"/>
      <c r="E368" s="66"/>
      <c r="F368" s="66"/>
      <c r="G368" s="66"/>
      <c r="H368" s="66"/>
      <c r="I368" s="66"/>
    </row>
    <row r="369" spans="1:9" x14ac:dyDescent="0.25">
      <c r="A369" s="66"/>
      <c r="B369" s="66"/>
      <c r="C369" s="101"/>
      <c r="D369" s="101"/>
      <c r="E369" s="66"/>
      <c r="F369" s="66"/>
      <c r="G369" s="66"/>
      <c r="H369" s="66"/>
      <c r="I369" s="66"/>
    </row>
    <row r="370" spans="1:9" x14ac:dyDescent="0.25">
      <c r="A370" s="66"/>
      <c r="B370" s="66"/>
      <c r="C370" s="101"/>
      <c r="D370" s="101"/>
      <c r="E370" s="66"/>
      <c r="F370" s="66"/>
      <c r="G370" s="66"/>
      <c r="H370" s="66"/>
      <c r="I370" s="66"/>
    </row>
    <row r="371" spans="1:9" x14ac:dyDescent="0.25">
      <c r="A371" s="66"/>
      <c r="B371" s="66"/>
      <c r="C371" s="101"/>
      <c r="D371" s="101"/>
      <c r="E371" s="66"/>
      <c r="F371" s="66"/>
      <c r="G371" s="66"/>
      <c r="H371" s="66"/>
      <c r="I371" s="66"/>
    </row>
    <row r="372" spans="1:9" x14ac:dyDescent="0.25">
      <c r="A372" s="66"/>
      <c r="B372" s="66"/>
      <c r="C372" s="101"/>
      <c r="D372" s="101"/>
      <c r="E372" s="66"/>
      <c r="F372" s="66"/>
      <c r="G372" s="66"/>
      <c r="H372" s="66"/>
      <c r="I372" s="66"/>
    </row>
    <row r="373" spans="1:9" x14ac:dyDescent="0.25">
      <c r="A373" s="66"/>
      <c r="B373" s="66"/>
      <c r="C373" s="101"/>
      <c r="D373" s="101"/>
      <c r="E373" s="66"/>
      <c r="F373" s="66"/>
      <c r="G373" s="66"/>
      <c r="H373" s="66"/>
      <c r="I373" s="66"/>
    </row>
    <row r="374" spans="1:9" x14ac:dyDescent="0.25">
      <c r="A374" s="66"/>
      <c r="B374" s="66"/>
      <c r="C374" s="101"/>
      <c r="D374" s="101"/>
      <c r="E374" s="66"/>
      <c r="F374" s="66"/>
      <c r="G374" s="66"/>
      <c r="H374" s="66"/>
      <c r="I374" s="66"/>
    </row>
    <row r="375" spans="1:9" x14ac:dyDescent="0.25">
      <c r="A375" s="66"/>
      <c r="B375" s="66"/>
      <c r="C375" s="101"/>
      <c r="D375" s="101"/>
      <c r="E375" s="66"/>
      <c r="F375" s="66"/>
      <c r="G375" s="66"/>
      <c r="H375" s="66"/>
      <c r="I375" s="66"/>
    </row>
    <row r="376" spans="1:9" x14ac:dyDescent="0.25">
      <c r="A376" s="66"/>
      <c r="B376" s="66"/>
      <c r="C376" s="101"/>
      <c r="D376" s="101"/>
      <c r="E376" s="66"/>
      <c r="F376" s="66"/>
      <c r="G376" s="66"/>
      <c r="H376" s="66"/>
      <c r="I376" s="66"/>
    </row>
    <row r="377" spans="1:9" x14ac:dyDescent="0.25">
      <c r="A377" s="66"/>
      <c r="B377" s="66"/>
      <c r="C377" s="101"/>
      <c r="D377" s="101"/>
      <c r="E377" s="66"/>
      <c r="F377" s="66"/>
      <c r="G377" s="66"/>
      <c r="H377" s="66"/>
      <c r="I377" s="66"/>
    </row>
    <row r="378" spans="1:9" x14ac:dyDescent="0.25">
      <c r="A378" s="66"/>
      <c r="B378" s="66"/>
      <c r="C378" s="101"/>
      <c r="D378" s="101"/>
      <c r="E378" s="66"/>
      <c r="F378" s="66"/>
      <c r="G378" s="66"/>
      <c r="H378" s="66"/>
      <c r="I378" s="66"/>
    </row>
    <row r="379" spans="1:9" x14ac:dyDescent="0.25">
      <c r="A379" s="66"/>
      <c r="B379" s="66"/>
      <c r="C379" s="101"/>
      <c r="D379" s="101"/>
      <c r="E379" s="66"/>
      <c r="F379" s="66"/>
      <c r="G379" s="66"/>
      <c r="H379" s="66"/>
      <c r="I379" s="66"/>
    </row>
    <row r="380" spans="1:9" x14ac:dyDescent="0.25">
      <c r="A380" s="66"/>
      <c r="B380" s="66"/>
      <c r="C380" s="101"/>
      <c r="D380" s="101"/>
      <c r="E380" s="66"/>
      <c r="F380" s="66"/>
      <c r="G380" s="66"/>
      <c r="H380" s="66"/>
      <c r="I380" s="66"/>
    </row>
    <row r="381" spans="1:9" x14ac:dyDescent="0.25">
      <c r="A381" s="66"/>
      <c r="B381" s="66"/>
      <c r="C381" s="101"/>
      <c r="D381" s="101"/>
      <c r="E381" s="66"/>
      <c r="F381" s="66"/>
      <c r="G381" s="66"/>
      <c r="H381" s="66"/>
      <c r="I381" s="66"/>
    </row>
    <row r="382" spans="1:9" x14ac:dyDescent="0.25">
      <c r="A382" s="66"/>
      <c r="B382" s="66"/>
      <c r="C382" s="101"/>
      <c r="D382" s="101"/>
      <c r="E382" s="66"/>
      <c r="F382" s="66"/>
      <c r="G382" s="66"/>
      <c r="H382" s="66"/>
      <c r="I382" s="66"/>
    </row>
    <row r="383" spans="1:9" x14ac:dyDescent="0.25">
      <c r="A383" s="66"/>
      <c r="B383" s="66"/>
      <c r="C383" s="101"/>
      <c r="D383" s="101"/>
      <c r="E383" s="66"/>
      <c r="F383" s="66"/>
      <c r="G383" s="66"/>
      <c r="H383" s="66"/>
      <c r="I383" s="66"/>
    </row>
    <row r="384" spans="1:9" x14ac:dyDescent="0.25">
      <c r="A384" s="66"/>
      <c r="B384" s="66"/>
      <c r="C384" s="101"/>
      <c r="D384" s="101"/>
      <c r="E384" s="66"/>
      <c r="F384" s="66"/>
      <c r="G384" s="66"/>
      <c r="H384" s="66"/>
      <c r="I384" s="66"/>
    </row>
    <row r="385" spans="1:9" x14ac:dyDescent="0.25">
      <c r="A385" s="66"/>
      <c r="B385" s="66"/>
      <c r="C385" s="101"/>
      <c r="D385" s="101"/>
      <c r="E385" s="66"/>
      <c r="F385" s="66"/>
      <c r="G385" s="66"/>
      <c r="H385" s="66"/>
      <c r="I385" s="66"/>
    </row>
    <row r="386" spans="1:9" x14ac:dyDescent="0.25">
      <c r="A386" s="66"/>
      <c r="B386" s="66"/>
      <c r="C386" s="101"/>
      <c r="D386" s="101"/>
      <c r="E386" s="66"/>
      <c r="F386" s="66"/>
      <c r="G386" s="66"/>
      <c r="H386" s="66"/>
      <c r="I386" s="66"/>
    </row>
    <row r="387" spans="1:9" x14ac:dyDescent="0.25">
      <c r="A387" s="66"/>
      <c r="B387" s="66"/>
      <c r="C387" s="101"/>
      <c r="D387" s="101"/>
      <c r="E387" s="66"/>
      <c r="F387" s="66"/>
      <c r="G387" s="66"/>
      <c r="H387" s="66"/>
      <c r="I387" s="66"/>
    </row>
    <row r="388" spans="1:9" x14ac:dyDescent="0.25">
      <c r="A388" s="66"/>
      <c r="B388" s="66"/>
      <c r="C388" s="101"/>
      <c r="D388" s="101"/>
      <c r="E388" s="66"/>
      <c r="F388" s="66"/>
      <c r="G388" s="66"/>
      <c r="H388" s="66"/>
      <c r="I388" s="66"/>
    </row>
    <row r="389" spans="1:9" x14ac:dyDescent="0.25">
      <c r="A389" s="66"/>
      <c r="B389" s="66"/>
      <c r="C389" s="101"/>
      <c r="D389" s="101"/>
      <c r="E389" s="66"/>
      <c r="F389" s="66"/>
      <c r="G389" s="66"/>
      <c r="H389" s="66"/>
      <c r="I389" s="66"/>
    </row>
    <row r="390" spans="1:9" x14ac:dyDescent="0.25">
      <c r="A390" s="66"/>
      <c r="B390" s="66"/>
      <c r="C390" s="101"/>
      <c r="D390" s="101"/>
      <c r="E390" s="66"/>
      <c r="F390" s="66"/>
      <c r="G390" s="66"/>
      <c r="H390" s="66"/>
      <c r="I390" s="66"/>
    </row>
    <row r="391" spans="1:9" x14ac:dyDescent="0.25">
      <c r="A391" s="66"/>
      <c r="B391" s="66"/>
      <c r="C391" s="101"/>
      <c r="D391" s="101"/>
      <c r="E391" s="66"/>
      <c r="F391" s="66"/>
      <c r="G391" s="66"/>
      <c r="H391" s="66"/>
      <c r="I391" s="66"/>
    </row>
    <row r="392" spans="1:9" x14ac:dyDescent="0.25">
      <c r="A392" s="66"/>
      <c r="B392" s="66"/>
      <c r="C392" s="101"/>
      <c r="D392" s="101"/>
      <c r="E392" s="66"/>
      <c r="F392" s="66"/>
      <c r="G392" s="66"/>
      <c r="H392" s="66"/>
      <c r="I392" s="66"/>
    </row>
    <row r="393" spans="1:9" x14ac:dyDescent="0.25">
      <c r="A393" s="66"/>
      <c r="B393" s="66"/>
      <c r="C393" s="101"/>
      <c r="D393" s="101"/>
      <c r="E393" s="66"/>
      <c r="F393" s="66"/>
      <c r="G393" s="66"/>
      <c r="H393" s="66"/>
      <c r="I393" s="66"/>
    </row>
    <row r="394" spans="1:9" x14ac:dyDescent="0.25">
      <c r="A394" s="66"/>
      <c r="B394" s="66"/>
      <c r="C394" s="101"/>
      <c r="D394" s="101"/>
      <c r="E394" s="66"/>
      <c r="F394" s="66"/>
      <c r="G394" s="66"/>
      <c r="H394" s="66"/>
      <c r="I394" s="66"/>
    </row>
    <row r="395" spans="1:9" x14ac:dyDescent="0.25">
      <c r="A395" s="66"/>
      <c r="B395" s="66"/>
      <c r="C395" s="101"/>
      <c r="D395" s="101"/>
      <c r="E395" s="66"/>
      <c r="F395" s="66"/>
      <c r="G395" s="66"/>
      <c r="H395" s="66"/>
      <c r="I395" s="66"/>
    </row>
    <row r="396" spans="1:9" x14ac:dyDescent="0.25">
      <c r="A396" s="66"/>
      <c r="B396" s="66"/>
      <c r="C396" s="101"/>
      <c r="D396" s="101"/>
      <c r="E396" s="66"/>
      <c r="F396" s="66"/>
      <c r="G396" s="66"/>
      <c r="H396" s="66"/>
      <c r="I396" s="66"/>
    </row>
    <row r="397" spans="1:9" x14ac:dyDescent="0.25">
      <c r="A397" s="66"/>
      <c r="B397" s="66"/>
      <c r="C397" s="101"/>
      <c r="D397" s="101"/>
      <c r="E397" s="66"/>
      <c r="F397" s="66"/>
      <c r="G397" s="66"/>
      <c r="H397" s="66"/>
      <c r="I397" s="66"/>
    </row>
    <row r="398" spans="1:9" x14ac:dyDescent="0.25">
      <c r="A398" s="66"/>
      <c r="B398" s="66"/>
      <c r="C398" s="101"/>
      <c r="D398" s="101"/>
      <c r="E398" s="66"/>
      <c r="F398" s="66"/>
      <c r="G398" s="66"/>
      <c r="H398" s="66"/>
      <c r="I398" s="66"/>
    </row>
    <row r="399" spans="1:9" x14ac:dyDescent="0.25">
      <c r="A399" s="66"/>
      <c r="B399" s="66"/>
      <c r="C399" s="101"/>
      <c r="D399" s="101"/>
      <c r="E399" s="66"/>
      <c r="F399" s="66"/>
      <c r="G399" s="66"/>
      <c r="H399" s="66"/>
      <c r="I399" s="66"/>
    </row>
    <row r="400" spans="1:9" x14ac:dyDescent="0.25">
      <c r="A400" s="66"/>
      <c r="B400" s="66"/>
      <c r="C400" s="101"/>
      <c r="D400" s="101"/>
      <c r="E400" s="66"/>
      <c r="F400" s="66"/>
      <c r="G400" s="66"/>
      <c r="H400" s="66"/>
      <c r="I400" s="66"/>
    </row>
    <row r="401" spans="1:9" x14ac:dyDescent="0.25">
      <c r="A401" s="66"/>
      <c r="B401" s="66"/>
      <c r="C401" s="101"/>
      <c r="D401" s="101"/>
      <c r="E401" s="66"/>
      <c r="F401" s="66"/>
      <c r="G401" s="66"/>
      <c r="H401" s="66"/>
      <c r="I401" s="66"/>
    </row>
    <row r="402" spans="1:9" x14ac:dyDescent="0.25">
      <c r="A402" s="66"/>
      <c r="B402" s="66"/>
      <c r="C402" s="101"/>
      <c r="D402" s="101"/>
      <c r="E402" s="66"/>
      <c r="F402" s="66"/>
      <c r="G402" s="66"/>
      <c r="H402" s="66"/>
      <c r="I402" s="66"/>
    </row>
    <row r="403" spans="1:9" x14ac:dyDescent="0.25">
      <c r="A403" s="66"/>
      <c r="B403" s="66"/>
      <c r="C403" s="101"/>
      <c r="D403" s="101"/>
      <c r="E403" s="66"/>
      <c r="F403" s="66"/>
      <c r="G403" s="66"/>
      <c r="H403" s="66"/>
      <c r="I403" s="66"/>
    </row>
    <row r="404" spans="1:9" x14ac:dyDescent="0.25">
      <c r="A404" s="66"/>
      <c r="B404" s="66"/>
      <c r="C404" s="101"/>
      <c r="D404" s="101"/>
      <c r="E404" s="66"/>
      <c r="F404" s="66"/>
      <c r="G404" s="66"/>
      <c r="H404" s="66"/>
      <c r="I404" s="66"/>
    </row>
    <row r="405" spans="1:9" x14ac:dyDescent="0.25">
      <c r="A405" s="66"/>
      <c r="B405" s="66"/>
      <c r="C405" s="101"/>
      <c r="D405" s="101"/>
      <c r="E405" s="66"/>
      <c r="F405" s="66"/>
      <c r="G405" s="66"/>
      <c r="H405" s="66"/>
      <c r="I405" s="66"/>
    </row>
    <row r="406" spans="1:9" x14ac:dyDescent="0.25">
      <c r="A406" s="66"/>
      <c r="B406" s="66"/>
      <c r="C406" s="101"/>
      <c r="D406" s="101"/>
      <c r="E406" s="66"/>
      <c r="F406" s="66"/>
      <c r="G406" s="66"/>
      <c r="H406" s="66"/>
      <c r="I406" s="66"/>
    </row>
    <row r="407" spans="1:9" x14ac:dyDescent="0.25">
      <c r="A407" s="66"/>
      <c r="B407" s="66"/>
      <c r="C407" s="101"/>
      <c r="D407" s="101"/>
      <c r="E407" s="66"/>
      <c r="F407" s="66"/>
      <c r="G407" s="66"/>
      <c r="H407" s="66"/>
      <c r="I407" s="66"/>
    </row>
    <row r="408" spans="1:9" x14ac:dyDescent="0.25">
      <c r="A408" s="66"/>
      <c r="B408" s="66"/>
      <c r="C408" s="101"/>
      <c r="D408" s="101"/>
      <c r="E408" s="66"/>
      <c r="F408" s="66"/>
      <c r="G408" s="66"/>
      <c r="H408" s="66"/>
      <c r="I408" s="66"/>
    </row>
    <row r="409" spans="1:9" x14ac:dyDescent="0.25">
      <c r="A409" s="66"/>
      <c r="B409" s="66"/>
      <c r="C409" s="101"/>
      <c r="D409" s="101"/>
      <c r="E409" s="66"/>
      <c r="F409" s="66"/>
      <c r="G409" s="66"/>
      <c r="H409" s="66"/>
      <c r="I409" s="66"/>
    </row>
    <row r="410" spans="1:9" x14ac:dyDescent="0.25">
      <c r="A410" s="66"/>
      <c r="B410" s="66"/>
      <c r="C410" s="101"/>
      <c r="D410" s="101"/>
      <c r="E410" s="66"/>
      <c r="F410" s="66"/>
      <c r="G410" s="66"/>
      <c r="H410" s="66"/>
      <c r="I410" s="66"/>
    </row>
    <row r="411" spans="1:9" x14ac:dyDescent="0.25">
      <c r="A411" s="66"/>
      <c r="B411" s="66"/>
      <c r="C411" s="101"/>
      <c r="D411" s="101"/>
      <c r="E411" s="66"/>
      <c r="F411" s="66"/>
      <c r="G411" s="66"/>
      <c r="H411" s="66"/>
      <c r="I411" s="66"/>
    </row>
    <row r="412" spans="1:9" x14ac:dyDescent="0.25">
      <c r="A412" s="66"/>
      <c r="B412" s="66"/>
      <c r="C412" s="101"/>
      <c r="D412" s="101"/>
      <c r="E412" s="66"/>
      <c r="F412" s="66"/>
      <c r="G412" s="66"/>
      <c r="H412" s="66"/>
      <c r="I412" s="66"/>
    </row>
    <row r="413" spans="1:9" x14ac:dyDescent="0.25">
      <c r="A413" s="66"/>
      <c r="B413" s="66"/>
      <c r="C413" s="101"/>
      <c r="D413" s="101"/>
      <c r="E413" s="66"/>
      <c r="F413" s="66"/>
      <c r="G413" s="66"/>
      <c r="H413" s="66"/>
      <c r="I413" s="66"/>
    </row>
    <row r="414" spans="1:9" x14ac:dyDescent="0.25">
      <c r="A414" s="66"/>
      <c r="B414" s="66"/>
      <c r="C414" s="101"/>
      <c r="D414" s="101"/>
      <c r="E414" s="66"/>
      <c r="F414" s="66"/>
      <c r="G414" s="66"/>
      <c r="H414" s="66"/>
      <c r="I414" s="66"/>
    </row>
    <row r="415" spans="1:9" x14ac:dyDescent="0.25">
      <c r="A415" s="66"/>
      <c r="B415" s="66"/>
      <c r="C415" s="101"/>
      <c r="D415" s="101"/>
      <c r="E415" s="66"/>
      <c r="F415" s="66"/>
      <c r="G415" s="66"/>
      <c r="H415" s="66"/>
      <c r="I415" s="66"/>
    </row>
    <row r="416" spans="1:9" x14ac:dyDescent="0.25">
      <c r="A416" s="66"/>
      <c r="B416" s="66"/>
      <c r="C416" s="101"/>
      <c r="D416" s="101"/>
      <c r="E416" s="66"/>
      <c r="F416" s="66"/>
      <c r="G416" s="66"/>
      <c r="H416" s="66"/>
      <c r="I416" s="66"/>
    </row>
    <row r="417" spans="1:9" x14ac:dyDescent="0.25">
      <c r="A417" s="66"/>
      <c r="B417" s="66"/>
      <c r="C417" s="101"/>
      <c r="D417" s="101"/>
      <c r="E417" s="66"/>
      <c r="F417" s="66"/>
      <c r="G417" s="66"/>
      <c r="H417" s="66"/>
      <c r="I417" s="66"/>
    </row>
    <row r="418" spans="1:9" x14ac:dyDescent="0.25">
      <c r="A418" s="66"/>
      <c r="B418" s="66"/>
      <c r="C418" s="101"/>
      <c r="D418" s="101"/>
      <c r="E418" s="66"/>
      <c r="F418" s="66"/>
      <c r="G418" s="66"/>
      <c r="H418" s="66"/>
      <c r="I418" s="66"/>
    </row>
    <row r="419" spans="1:9" x14ac:dyDescent="0.25">
      <c r="A419" s="66"/>
      <c r="B419" s="66"/>
      <c r="C419" s="101"/>
      <c r="D419" s="101"/>
      <c r="E419" s="66"/>
      <c r="F419" s="66"/>
      <c r="G419" s="66"/>
      <c r="H419" s="66"/>
      <c r="I419" s="66"/>
    </row>
    <row r="420" spans="1:9" x14ac:dyDescent="0.25">
      <c r="A420" s="66"/>
      <c r="B420" s="66"/>
      <c r="C420" s="101"/>
      <c r="D420" s="101"/>
      <c r="E420" s="66"/>
      <c r="F420" s="66"/>
      <c r="G420" s="66"/>
      <c r="H420" s="66"/>
      <c r="I420" s="66"/>
    </row>
    <row r="421" spans="1:9" x14ac:dyDescent="0.25">
      <c r="A421" s="66"/>
      <c r="B421" s="66"/>
      <c r="C421" s="101"/>
      <c r="D421" s="101"/>
      <c r="E421" s="66"/>
      <c r="F421" s="66"/>
      <c r="G421" s="66"/>
      <c r="H421" s="66"/>
      <c r="I421" s="66"/>
    </row>
    <row r="422" spans="1:9" x14ac:dyDescent="0.25">
      <c r="A422" s="66"/>
      <c r="B422" s="66"/>
      <c r="C422" s="101"/>
      <c r="D422" s="101"/>
      <c r="E422" s="66"/>
      <c r="F422" s="66"/>
      <c r="G422" s="66"/>
      <c r="H422" s="66"/>
      <c r="I422" s="66"/>
    </row>
    <row r="423" spans="1:9" x14ac:dyDescent="0.25">
      <c r="A423" s="66"/>
      <c r="B423" s="66"/>
      <c r="C423" s="101"/>
      <c r="D423" s="101"/>
      <c r="E423" s="66"/>
      <c r="F423" s="66"/>
      <c r="G423" s="66"/>
      <c r="H423" s="66"/>
      <c r="I423" s="66"/>
    </row>
    <row r="424" spans="1:9" x14ac:dyDescent="0.25">
      <c r="A424" s="66"/>
      <c r="B424" s="66"/>
      <c r="C424" s="101"/>
      <c r="D424" s="101"/>
      <c r="E424" s="66"/>
      <c r="F424" s="66"/>
      <c r="G424" s="66"/>
      <c r="H424" s="66"/>
      <c r="I424" s="66"/>
    </row>
    <row r="425" spans="1:9" x14ac:dyDescent="0.25">
      <c r="A425" s="66"/>
      <c r="B425" s="66"/>
      <c r="C425" s="101"/>
      <c r="D425" s="101"/>
      <c r="E425" s="66"/>
      <c r="F425" s="66"/>
      <c r="G425" s="66"/>
      <c r="H425" s="66"/>
      <c r="I425" s="66"/>
    </row>
    <row r="426" spans="1:9" x14ac:dyDescent="0.25">
      <c r="A426" s="66"/>
      <c r="B426" s="66"/>
      <c r="C426" s="101"/>
      <c r="D426" s="101"/>
      <c r="E426" s="66"/>
      <c r="F426" s="66"/>
      <c r="G426" s="66"/>
      <c r="H426" s="66"/>
      <c r="I426" s="66"/>
    </row>
    <row r="427" spans="1:9" x14ac:dyDescent="0.25">
      <c r="A427" s="66"/>
      <c r="B427" s="66"/>
      <c r="C427" s="101"/>
      <c r="D427" s="101"/>
      <c r="E427" s="66"/>
      <c r="F427" s="66"/>
      <c r="G427" s="66"/>
      <c r="H427" s="66"/>
      <c r="I427" s="66"/>
    </row>
    <row r="428" spans="1:9" x14ac:dyDescent="0.25">
      <c r="A428" s="66"/>
      <c r="B428" s="66"/>
      <c r="C428" s="101"/>
      <c r="D428" s="101"/>
      <c r="E428" s="66"/>
      <c r="F428" s="66"/>
      <c r="G428" s="66"/>
      <c r="H428" s="66"/>
      <c r="I428" s="66"/>
    </row>
    <row r="429" spans="1:9" x14ac:dyDescent="0.25">
      <c r="A429" s="66"/>
      <c r="B429" s="66"/>
      <c r="C429" s="101"/>
      <c r="D429" s="101"/>
      <c r="E429" s="66"/>
      <c r="F429" s="66"/>
      <c r="G429" s="66"/>
      <c r="H429" s="66"/>
      <c r="I429" s="66"/>
    </row>
    <row r="430" spans="1:9" x14ac:dyDescent="0.25">
      <c r="A430" s="66"/>
      <c r="B430" s="66"/>
      <c r="C430" s="101"/>
      <c r="D430" s="101"/>
      <c r="E430" s="66"/>
      <c r="F430" s="66"/>
      <c r="G430" s="66"/>
      <c r="H430" s="66"/>
      <c r="I430" s="66"/>
    </row>
    <row r="431" spans="1:9" x14ac:dyDescent="0.25">
      <c r="A431" s="66"/>
      <c r="B431" s="66"/>
      <c r="C431" s="101"/>
      <c r="D431" s="101"/>
      <c r="E431" s="66"/>
      <c r="F431" s="66"/>
      <c r="G431" s="66"/>
      <c r="H431" s="66"/>
      <c r="I431" s="66"/>
    </row>
    <row r="432" spans="1:9" x14ac:dyDescent="0.25">
      <c r="A432" s="66"/>
      <c r="B432" s="66"/>
      <c r="C432" s="101"/>
      <c r="D432" s="101"/>
      <c r="E432" s="66"/>
      <c r="F432" s="66"/>
      <c r="G432" s="66"/>
      <c r="H432" s="66"/>
      <c r="I432" s="66"/>
    </row>
    <row r="433" spans="1:9" x14ac:dyDescent="0.25">
      <c r="A433" s="66"/>
      <c r="B433" s="66"/>
      <c r="C433" s="101"/>
      <c r="D433" s="101"/>
      <c r="E433" s="66"/>
      <c r="F433" s="66"/>
      <c r="G433" s="66"/>
      <c r="H433" s="66"/>
      <c r="I433" s="66"/>
    </row>
    <row r="434" spans="1:9" x14ac:dyDescent="0.25">
      <c r="A434" s="66"/>
      <c r="B434" s="66"/>
      <c r="C434" s="101"/>
      <c r="D434" s="101"/>
      <c r="E434" s="66"/>
      <c r="F434" s="66"/>
      <c r="G434" s="66"/>
      <c r="H434" s="66"/>
      <c r="I434" s="66"/>
    </row>
    <row r="435" spans="1:9" x14ac:dyDescent="0.25">
      <c r="A435" s="66"/>
      <c r="B435" s="66"/>
      <c r="C435" s="101"/>
      <c r="D435" s="101"/>
      <c r="E435" s="66"/>
      <c r="F435" s="66"/>
      <c r="G435" s="66"/>
      <c r="H435" s="66"/>
      <c r="I435" s="66"/>
    </row>
    <row r="436" spans="1:9" x14ac:dyDescent="0.25">
      <c r="A436" s="66"/>
      <c r="B436" s="66"/>
      <c r="C436" s="101"/>
      <c r="D436" s="101"/>
      <c r="E436" s="66"/>
      <c r="F436" s="66"/>
      <c r="G436" s="66"/>
      <c r="H436" s="66"/>
      <c r="I436" s="66"/>
    </row>
    <row r="437" spans="1:9" x14ac:dyDescent="0.25">
      <c r="A437" s="66"/>
      <c r="B437" s="66"/>
      <c r="C437" s="101"/>
      <c r="D437" s="101"/>
      <c r="E437" s="66"/>
      <c r="F437" s="66"/>
      <c r="G437" s="66"/>
      <c r="H437" s="66"/>
      <c r="I437" s="66"/>
    </row>
    <row r="438" spans="1:9" x14ac:dyDescent="0.25">
      <c r="A438" s="66"/>
      <c r="B438" s="66"/>
      <c r="C438" s="101"/>
      <c r="D438" s="101"/>
      <c r="E438" s="66"/>
      <c r="F438" s="66"/>
      <c r="G438" s="66"/>
      <c r="H438" s="66"/>
      <c r="I438" s="66"/>
    </row>
    <row r="439" spans="1:9" x14ac:dyDescent="0.25">
      <c r="A439" s="66"/>
      <c r="B439" s="66"/>
      <c r="C439" s="101"/>
      <c r="D439" s="101"/>
      <c r="E439" s="66"/>
      <c r="F439" s="66"/>
      <c r="G439" s="66"/>
      <c r="H439" s="66"/>
      <c r="I439" s="66"/>
    </row>
    <row r="440" spans="1:9" x14ac:dyDescent="0.25">
      <c r="A440" s="66"/>
      <c r="B440" s="66"/>
      <c r="C440" s="101"/>
      <c r="D440" s="101"/>
      <c r="E440" s="66"/>
      <c r="F440" s="66"/>
      <c r="G440" s="66"/>
      <c r="H440" s="66"/>
      <c r="I440" s="66"/>
    </row>
    <row r="441" spans="1:9" x14ac:dyDescent="0.25">
      <c r="A441" s="66"/>
      <c r="B441" s="66"/>
      <c r="C441" s="101"/>
      <c r="D441" s="101"/>
      <c r="E441" s="66"/>
      <c r="F441" s="66"/>
      <c r="G441" s="66"/>
      <c r="H441" s="66"/>
      <c r="I441" s="66"/>
    </row>
    <row r="442" spans="1:9" x14ac:dyDescent="0.25">
      <c r="A442" s="66"/>
      <c r="B442" s="66"/>
      <c r="C442" s="101"/>
      <c r="D442" s="101"/>
      <c r="E442" s="66"/>
      <c r="F442" s="66"/>
      <c r="G442" s="66"/>
      <c r="H442" s="66"/>
      <c r="I442" s="66"/>
    </row>
    <row r="443" spans="1:9" x14ac:dyDescent="0.25">
      <c r="A443" s="66"/>
      <c r="B443" s="66"/>
      <c r="C443" s="101"/>
      <c r="D443" s="101"/>
      <c r="E443" s="66"/>
      <c r="F443" s="66"/>
      <c r="G443" s="66"/>
      <c r="H443" s="66"/>
      <c r="I443" s="66"/>
    </row>
    <row r="444" spans="1:9" x14ac:dyDescent="0.25">
      <c r="A444" s="66"/>
      <c r="B444" s="66"/>
      <c r="C444" s="101"/>
      <c r="D444" s="101"/>
      <c r="E444" s="66"/>
      <c r="F444" s="66"/>
      <c r="G444" s="66"/>
      <c r="H444" s="66"/>
      <c r="I444" s="66"/>
    </row>
    <row r="445" spans="1:9" x14ac:dyDescent="0.25">
      <c r="A445" s="66"/>
      <c r="B445" s="66"/>
      <c r="C445" s="101"/>
      <c r="D445" s="101"/>
      <c r="E445" s="66"/>
      <c r="F445" s="66"/>
      <c r="G445" s="66"/>
      <c r="H445" s="66"/>
      <c r="I445" s="66"/>
    </row>
    <row r="446" spans="1:9" x14ac:dyDescent="0.25">
      <c r="A446" s="66"/>
      <c r="B446" s="66"/>
      <c r="C446" s="101"/>
      <c r="D446" s="101"/>
      <c r="E446" s="66"/>
      <c r="F446" s="66"/>
      <c r="G446" s="66"/>
      <c r="H446" s="66"/>
      <c r="I446" s="66"/>
    </row>
    <row r="447" spans="1:9" x14ac:dyDescent="0.25">
      <c r="A447" s="66"/>
      <c r="B447" s="66"/>
      <c r="C447" s="101"/>
      <c r="D447" s="101"/>
      <c r="E447" s="66"/>
      <c r="F447" s="66"/>
      <c r="G447" s="66"/>
      <c r="H447" s="66"/>
      <c r="I447" s="66"/>
    </row>
    <row r="448" spans="1:9" x14ac:dyDescent="0.25">
      <c r="A448" s="66"/>
      <c r="B448" s="66"/>
      <c r="C448" s="101"/>
      <c r="D448" s="101"/>
      <c r="E448" s="66"/>
      <c r="F448" s="66"/>
      <c r="G448" s="66"/>
      <c r="H448" s="66"/>
      <c r="I448" s="66"/>
    </row>
    <row r="449" spans="1:9" x14ac:dyDescent="0.25">
      <c r="A449" s="66"/>
      <c r="B449" s="66"/>
      <c r="C449" s="101"/>
      <c r="D449" s="101"/>
      <c r="E449" s="66"/>
      <c r="F449" s="66"/>
      <c r="G449" s="66"/>
      <c r="H449" s="66"/>
      <c r="I449" s="66"/>
    </row>
    <row r="450" spans="1:9" x14ac:dyDescent="0.25">
      <c r="A450" s="66"/>
      <c r="B450" s="66"/>
      <c r="C450" s="101"/>
      <c r="D450" s="101"/>
      <c r="E450" s="66"/>
      <c r="F450" s="66"/>
      <c r="G450" s="66"/>
      <c r="H450" s="66"/>
      <c r="I450" s="66"/>
    </row>
    <row r="451" spans="1:9" x14ac:dyDescent="0.25">
      <c r="A451" s="66"/>
      <c r="B451" s="66"/>
      <c r="C451" s="101"/>
      <c r="D451" s="101"/>
      <c r="E451" s="66"/>
      <c r="F451" s="66"/>
      <c r="G451" s="66"/>
      <c r="H451" s="66"/>
      <c r="I451" s="66"/>
    </row>
    <row r="452" spans="1:9" x14ac:dyDescent="0.25">
      <c r="A452" s="66"/>
      <c r="B452" s="66"/>
      <c r="C452" s="101"/>
      <c r="D452" s="101"/>
      <c r="E452" s="66"/>
      <c r="F452" s="66"/>
      <c r="G452" s="66"/>
      <c r="H452" s="66"/>
      <c r="I452" s="66"/>
    </row>
    <row r="453" spans="1:9" x14ac:dyDescent="0.25">
      <c r="A453" s="66"/>
      <c r="B453" s="66"/>
      <c r="C453" s="101"/>
      <c r="D453" s="101"/>
      <c r="E453" s="66"/>
      <c r="F453" s="66"/>
      <c r="G453" s="66"/>
      <c r="H453" s="66"/>
      <c r="I453" s="66"/>
    </row>
    <row r="454" spans="1:9" x14ac:dyDescent="0.25">
      <c r="A454" s="66"/>
      <c r="B454" s="66"/>
      <c r="C454" s="101"/>
      <c r="D454" s="101"/>
      <c r="E454" s="66"/>
      <c r="F454" s="66"/>
      <c r="G454" s="66"/>
      <c r="H454" s="66"/>
      <c r="I454" s="66"/>
    </row>
    <row r="455" spans="1:9" x14ac:dyDescent="0.25">
      <c r="A455" s="66"/>
      <c r="B455" s="66"/>
      <c r="C455" s="101"/>
      <c r="D455" s="101"/>
      <c r="E455" s="66"/>
      <c r="F455" s="66"/>
      <c r="G455" s="66"/>
      <c r="H455" s="66"/>
      <c r="I455" s="66"/>
    </row>
    <row r="456" spans="1:9" x14ac:dyDescent="0.25">
      <c r="A456" s="66"/>
      <c r="B456" s="66"/>
      <c r="C456" s="101"/>
      <c r="D456" s="101"/>
      <c r="E456" s="66"/>
      <c r="F456" s="66"/>
      <c r="G456" s="66"/>
      <c r="H456" s="66"/>
      <c r="I456" s="66"/>
    </row>
    <row r="457" spans="1:9" x14ac:dyDescent="0.25">
      <c r="A457" s="66"/>
      <c r="B457" s="66"/>
      <c r="C457" s="101"/>
      <c r="D457" s="101"/>
      <c r="E457" s="66"/>
      <c r="F457" s="66"/>
      <c r="G457" s="66"/>
      <c r="H457" s="66"/>
      <c r="I457" s="66"/>
    </row>
    <row r="458" spans="1:9" x14ac:dyDescent="0.25">
      <c r="A458" s="66"/>
      <c r="B458" s="66"/>
      <c r="C458" s="101"/>
      <c r="D458" s="101"/>
      <c r="E458" s="66"/>
      <c r="F458" s="66"/>
      <c r="G458" s="66"/>
      <c r="H458" s="66"/>
      <c r="I458" s="66"/>
    </row>
    <row r="459" spans="1:9" x14ac:dyDescent="0.25">
      <c r="A459" s="66"/>
      <c r="B459" s="66"/>
      <c r="C459" s="101"/>
      <c r="D459" s="101"/>
      <c r="E459" s="66"/>
      <c r="F459" s="66"/>
      <c r="G459" s="66"/>
      <c r="H459" s="66"/>
      <c r="I459" s="66"/>
    </row>
    <row r="460" spans="1:9" x14ac:dyDescent="0.25">
      <c r="A460" s="66"/>
      <c r="B460" s="66"/>
      <c r="C460" s="101"/>
      <c r="D460" s="101"/>
      <c r="E460" s="66"/>
      <c r="F460" s="66"/>
      <c r="G460" s="66"/>
      <c r="H460" s="66"/>
      <c r="I460" s="66"/>
    </row>
    <row r="461" spans="1:9" x14ac:dyDescent="0.25">
      <c r="A461" s="66"/>
      <c r="B461" s="66"/>
      <c r="C461" s="101"/>
      <c r="D461" s="101"/>
      <c r="E461" s="66"/>
      <c r="F461" s="66"/>
      <c r="G461" s="66"/>
      <c r="H461" s="66"/>
      <c r="I461" s="66"/>
    </row>
    <row r="462" spans="1:9" x14ac:dyDescent="0.25">
      <c r="A462" s="66"/>
      <c r="B462" s="66"/>
      <c r="C462" s="101"/>
      <c r="D462" s="101"/>
      <c r="E462" s="66"/>
      <c r="F462" s="66"/>
      <c r="G462" s="66"/>
      <c r="H462" s="66"/>
      <c r="I462" s="66"/>
    </row>
    <row r="463" spans="1:9" x14ac:dyDescent="0.25">
      <c r="A463" s="66"/>
      <c r="B463" s="66"/>
      <c r="C463" s="101"/>
      <c r="D463" s="101"/>
      <c r="E463" s="66"/>
      <c r="F463" s="66"/>
      <c r="G463" s="66"/>
      <c r="H463" s="66"/>
      <c r="I463" s="66"/>
    </row>
    <row r="464" spans="1:9" x14ac:dyDescent="0.25">
      <c r="A464" s="66"/>
      <c r="B464" s="66"/>
      <c r="C464" s="101"/>
      <c r="D464" s="101"/>
      <c r="E464" s="66"/>
      <c r="F464" s="66"/>
      <c r="G464" s="66"/>
      <c r="H464" s="66"/>
      <c r="I464" s="66"/>
    </row>
    <row r="465" spans="1:9" x14ac:dyDescent="0.25">
      <c r="A465" s="66"/>
      <c r="B465" s="66"/>
      <c r="C465" s="101"/>
      <c r="D465" s="101"/>
      <c r="E465" s="66"/>
      <c r="F465" s="66"/>
      <c r="G465" s="66"/>
      <c r="H465" s="66"/>
      <c r="I465" s="66"/>
    </row>
    <row r="466" spans="1:9" x14ac:dyDescent="0.25">
      <c r="A466" s="66"/>
      <c r="B466" s="66"/>
      <c r="C466" s="101"/>
      <c r="D466" s="101"/>
      <c r="E466" s="66"/>
      <c r="F466" s="66"/>
      <c r="G466" s="66"/>
      <c r="H466" s="66"/>
      <c r="I466" s="66"/>
    </row>
    <row r="467" spans="1:9" x14ac:dyDescent="0.25">
      <c r="A467" s="66"/>
      <c r="B467" s="66"/>
      <c r="C467" s="101"/>
      <c r="D467" s="101"/>
      <c r="E467" s="66"/>
      <c r="F467" s="66"/>
      <c r="G467" s="66"/>
      <c r="H467" s="66"/>
      <c r="I467" s="66"/>
    </row>
    <row r="468" spans="1:9" x14ac:dyDescent="0.25">
      <c r="A468" s="66"/>
      <c r="B468" s="66"/>
      <c r="C468" s="101"/>
      <c r="D468" s="101"/>
      <c r="E468" s="66"/>
      <c r="F468" s="66"/>
      <c r="G468" s="66"/>
      <c r="H468" s="66"/>
      <c r="I468" s="66"/>
    </row>
    <row r="469" spans="1:9" x14ac:dyDescent="0.25">
      <c r="A469" s="66"/>
      <c r="B469" s="66"/>
      <c r="C469" s="101"/>
      <c r="D469" s="101"/>
      <c r="E469" s="66"/>
      <c r="F469" s="66"/>
      <c r="G469" s="66"/>
      <c r="H469" s="66"/>
      <c r="I469" s="66"/>
    </row>
    <row r="470" spans="1:9" x14ac:dyDescent="0.25">
      <c r="A470" s="66"/>
      <c r="B470" s="66"/>
      <c r="C470" s="101"/>
      <c r="D470" s="101"/>
      <c r="E470" s="66"/>
      <c r="F470" s="66"/>
      <c r="G470" s="66"/>
      <c r="H470" s="66"/>
      <c r="I470" s="66"/>
    </row>
    <row r="471" spans="1:9" x14ac:dyDescent="0.25">
      <c r="A471" s="66"/>
      <c r="B471" s="66"/>
      <c r="C471" s="101"/>
      <c r="D471" s="101"/>
      <c r="E471" s="66"/>
      <c r="F471" s="66"/>
      <c r="G471" s="66"/>
      <c r="H471" s="66"/>
      <c r="I471" s="66"/>
    </row>
    <row r="472" spans="1:9" x14ac:dyDescent="0.25">
      <c r="A472" s="66"/>
      <c r="B472" s="66"/>
      <c r="C472" s="101"/>
      <c r="D472" s="101"/>
      <c r="E472" s="66"/>
      <c r="F472" s="66"/>
      <c r="G472" s="66"/>
      <c r="H472" s="66"/>
      <c r="I472" s="66"/>
    </row>
    <row r="473" spans="1:9" x14ac:dyDescent="0.25">
      <c r="A473" s="66"/>
      <c r="B473" s="66"/>
      <c r="C473" s="101"/>
      <c r="D473" s="101"/>
      <c r="E473" s="66"/>
      <c r="F473" s="66"/>
      <c r="G473" s="66"/>
      <c r="H473" s="66"/>
      <c r="I473" s="66"/>
    </row>
    <row r="474" spans="1:9" x14ac:dyDescent="0.25">
      <c r="A474" s="66"/>
      <c r="B474" s="66"/>
      <c r="C474" s="101"/>
      <c r="D474" s="101"/>
      <c r="E474" s="66"/>
      <c r="F474" s="66"/>
      <c r="G474" s="66"/>
      <c r="H474" s="66"/>
      <c r="I474" s="66"/>
    </row>
    <row r="475" spans="1:9" x14ac:dyDescent="0.25">
      <c r="A475" s="66"/>
      <c r="B475" s="66"/>
      <c r="C475" s="101"/>
      <c r="D475" s="101"/>
      <c r="E475" s="66"/>
      <c r="F475" s="66"/>
      <c r="G475" s="66"/>
      <c r="H475" s="66"/>
      <c r="I475" s="66"/>
    </row>
    <row r="476" spans="1:9" x14ac:dyDescent="0.25">
      <c r="A476" s="66"/>
      <c r="B476" s="66"/>
      <c r="C476" s="101"/>
      <c r="D476" s="101"/>
      <c r="E476" s="66"/>
      <c r="F476" s="66"/>
      <c r="G476" s="66"/>
      <c r="H476" s="66"/>
      <c r="I476" s="66"/>
    </row>
    <row r="477" spans="1:9" x14ac:dyDescent="0.25">
      <c r="A477" s="66"/>
      <c r="B477" s="66"/>
      <c r="C477" s="101"/>
      <c r="D477" s="101"/>
      <c r="E477" s="66"/>
      <c r="F477" s="66"/>
      <c r="G477" s="66"/>
      <c r="H477" s="66"/>
      <c r="I477" s="66"/>
    </row>
    <row r="478" spans="1:9" x14ac:dyDescent="0.25">
      <c r="A478" s="66"/>
      <c r="B478" s="66"/>
      <c r="C478" s="101"/>
      <c r="D478" s="101"/>
      <c r="E478" s="66"/>
      <c r="F478" s="66"/>
      <c r="G478" s="66"/>
      <c r="H478" s="66"/>
      <c r="I478" s="66"/>
    </row>
    <row r="479" spans="1:9" x14ac:dyDescent="0.25">
      <c r="A479" s="66"/>
      <c r="B479" s="66"/>
      <c r="C479" s="101"/>
      <c r="D479" s="101"/>
      <c r="E479" s="66"/>
      <c r="F479" s="66"/>
      <c r="G479" s="66"/>
      <c r="H479" s="66"/>
      <c r="I479" s="66"/>
    </row>
    <row r="480" spans="1:9" x14ac:dyDescent="0.25">
      <c r="A480" s="66"/>
      <c r="B480" s="66"/>
      <c r="C480" s="101"/>
      <c r="D480" s="101"/>
      <c r="E480" s="66"/>
      <c r="F480" s="66"/>
      <c r="G480" s="66"/>
      <c r="H480" s="66"/>
      <c r="I480" s="66"/>
    </row>
    <row r="481" spans="1:9" x14ac:dyDescent="0.25">
      <c r="A481" s="66"/>
      <c r="B481" s="66"/>
      <c r="C481" s="101"/>
      <c r="D481" s="101"/>
      <c r="E481" s="66"/>
      <c r="F481" s="66"/>
      <c r="G481" s="66"/>
      <c r="H481" s="66"/>
      <c r="I481" s="66"/>
    </row>
    <row r="482" spans="1:9" x14ac:dyDescent="0.25">
      <c r="A482" s="66"/>
      <c r="B482" s="66"/>
      <c r="C482" s="101"/>
      <c r="D482" s="101"/>
      <c r="E482" s="66"/>
      <c r="F482" s="66"/>
      <c r="G482" s="66"/>
      <c r="H482" s="66"/>
      <c r="I482" s="66"/>
    </row>
    <row r="483" spans="1:9" x14ac:dyDescent="0.25">
      <c r="A483" s="66"/>
      <c r="B483" s="66"/>
      <c r="C483" s="101"/>
      <c r="D483" s="101"/>
      <c r="E483" s="66"/>
      <c r="F483" s="66"/>
      <c r="G483" s="66"/>
      <c r="H483" s="66"/>
      <c r="I483" s="66"/>
    </row>
    <row r="484" spans="1:9" x14ac:dyDescent="0.25">
      <c r="A484" s="66"/>
      <c r="B484" s="66"/>
      <c r="C484" s="101"/>
      <c r="D484" s="101"/>
      <c r="E484" s="66"/>
      <c r="F484" s="66"/>
      <c r="G484" s="66"/>
      <c r="H484" s="66"/>
      <c r="I484" s="66"/>
    </row>
    <row r="485" spans="1:9" x14ac:dyDescent="0.25">
      <c r="A485" s="66"/>
      <c r="B485" s="66"/>
      <c r="C485" s="101"/>
      <c r="D485" s="101"/>
      <c r="E485" s="66"/>
      <c r="F485" s="66"/>
      <c r="G485" s="66"/>
      <c r="H485" s="66"/>
      <c r="I485" s="66"/>
    </row>
    <row r="486" spans="1:9" x14ac:dyDescent="0.25">
      <c r="A486" s="66"/>
      <c r="B486" s="66"/>
      <c r="C486" s="101"/>
      <c r="D486" s="101"/>
      <c r="E486" s="66"/>
      <c r="F486" s="66"/>
      <c r="G486" s="66"/>
      <c r="H486" s="66"/>
      <c r="I486" s="66"/>
    </row>
    <row r="487" spans="1:9" x14ac:dyDescent="0.25">
      <c r="A487" s="66"/>
      <c r="B487" s="66"/>
      <c r="C487" s="101"/>
      <c r="D487" s="101"/>
      <c r="E487" s="66"/>
      <c r="F487" s="66"/>
      <c r="G487" s="66"/>
      <c r="H487" s="66"/>
      <c r="I487" s="66"/>
    </row>
    <row r="488" spans="1:9" x14ac:dyDescent="0.25">
      <c r="A488" s="66"/>
      <c r="B488" s="66"/>
      <c r="C488" s="101"/>
      <c r="D488" s="101"/>
      <c r="E488" s="66"/>
      <c r="F488" s="66"/>
      <c r="G488" s="66"/>
      <c r="H488" s="66"/>
      <c r="I488" s="66"/>
    </row>
    <row r="489" spans="1:9" x14ac:dyDescent="0.25">
      <c r="A489" s="66"/>
      <c r="B489" s="66"/>
      <c r="C489" s="101"/>
      <c r="D489" s="101"/>
      <c r="E489" s="66"/>
      <c r="F489" s="66"/>
      <c r="G489" s="66"/>
      <c r="H489" s="66"/>
      <c r="I489" s="66"/>
    </row>
    <row r="490" spans="1:9" x14ac:dyDescent="0.25">
      <c r="A490" s="66"/>
      <c r="B490" s="66"/>
      <c r="C490" s="101"/>
      <c r="D490" s="101"/>
      <c r="E490" s="66"/>
      <c r="F490" s="66"/>
      <c r="G490" s="66"/>
      <c r="H490" s="66"/>
      <c r="I490" s="66"/>
    </row>
    <row r="491" spans="1:9" x14ac:dyDescent="0.25">
      <c r="A491" s="66"/>
      <c r="B491" s="66"/>
      <c r="C491" s="101"/>
      <c r="D491" s="101"/>
      <c r="E491" s="66"/>
      <c r="F491" s="66"/>
      <c r="G491" s="66"/>
      <c r="H491" s="66"/>
      <c r="I491" s="66"/>
    </row>
    <row r="492" spans="1:9" x14ac:dyDescent="0.25">
      <c r="A492" s="66"/>
      <c r="B492" s="66"/>
      <c r="C492" s="101"/>
      <c r="D492" s="101"/>
      <c r="E492" s="66"/>
      <c r="F492" s="66"/>
      <c r="G492" s="66"/>
      <c r="H492" s="66"/>
      <c r="I492" s="66"/>
    </row>
    <row r="493" spans="1:9" x14ac:dyDescent="0.25">
      <c r="A493" s="66"/>
      <c r="B493" s="66"/>
      <c r="C493" s="101"/>
      <c r="D493" s="101"/>
      <c r="E493" s="66"/>
      <c r="F493" s="66"/>
      <c r="G493" s="66"/>
      <c r="H493" s="66"/>
      <c r="I493" s="66"/>
    </row>
    <row r="494" spans="1:9" x14ac:dyDescent="0.25">
      <c r="A494" s="66"/>
      <c r="B494" s="66"/>
      <c r="C494" s="101"/>
      <c r="D494" s="101"/>
      <c r="E494" s="66"/>
      <c r="F494" s="66"/>
      <c r="G494" s="66"/>
      <c r="H494" s="66"/>
      <c r="I494" s="66"/>
    </row>
    <row r="495" spans="1:9" x14ac:dyDescent="0.25">
      <c r="A495" s="66"/>
      <c r="B495" s="66"/>
      <c r="C495" s="101"/>
      <c r="D495" s="101"/>
      <c r="E495" s="66"/>
      <c r="F495" s="66"/>
      <c r="G495" s="66"/>
      <c r="H495" s="66"/>
      <c r="I495" s="66"/>
    </row>
    <row r="496" spans="1:9" x14ac:dyDescent="0.25">
      <c r="A496" s="66"/>
      <c r="B496" s="66"/>
      <c r="C496" s="101"/>
      <c r="D496" s="101"/>
      <c r="E496" s="66"/>
      <c r="F496" s="66"/>
      <c r="G496" s="66"/>
      <c r="H496" s="66"/>
      <c r="I496" s="66"/>
    </row>
    <row r="497" spans="1:9" x14ac:dyDescent="0.25">
      <c r="A497" s="66"/>
      <c r="B497" s="66"/>
      <c r="C497" s="101"/>
      <c r="D497" s="101"/>
      <c r="E497" s="66"/>
      <c r="F497" s="66"/>
      <c r="G497" s="66"/>
      <c r="H497" s="66"/>
      <c r="I497" s="66"/>
    </row>
    <row r="498" spans="1:9" x14ac:dyDescent="0.25">
      <c r="A498" s="66"/>
      <c r="B498" s="66"/>
      <c r="C498" s="101"/>
      <c r="D498" s="101"/>
      <c r="E498" s="66"/>
      <c r="F498" s="66"/>
      <c r="G498" s="66"/>
      <c r="H498" s="66"/>
      <c r="I498" s="66"/>
    </row>
    <row r="499" spans="1:9" x14ac:dyDescent="0.25">
      <c r="A499" s="66"/>
      <c r="B499" s="66"/>
      <c r="C499" s="101"/>
      <c r="D499" s="101"/>
      <c r="E499" s="66"/>
      <c r="F499" s="66"/>
      <c r="G499" s="66"/>
      <c r="H499" s="66"/>
      <c r="I499" s="66"/>
    </row>
    <row r="500" spans="1:9" x14ac:dyDescent="0.25">
      <c r="A500" s="66"/>
      <c r="B500" s="66"/>
      <c r="C500" s="101"/>
      <c r="D500" s="101"/>
      <c r="E500" s="66"/>
      <c r="F500" s="66"/>
      <c r="G500" s="66"/>
      <c r="H500" s="66"/>
      <c r="I500" s="66"/>
    </row>
    <row r="501" spans="1:9" x14ac:dyDescent="0.25">
      <c r="A501" s="66"/>
      <c r="B501" s="66"/>
      <c r="C501" s="101"/>
      <c r="D501" s="101"/>
      <c r="E501" s="66"/>
      <c r="F501" s="66"/>
      <c r="G501" s="66"/>
      <c r="H501" s="66"/>
      <c r="I501" s="66"/>
    </row>
    <row r="502" spans="1:9" x14ac:dyDescent="0.25">
      <c r="A502" s="66"/>
      <c r="B502" s="66"/>
      <c r="C502" s="101"/>
      <c r="D502" s="101"/>
      <c r="E502" s="66"/>
      <c r="F502" s="66"/>
      <c r="G502" s="66"/>
      <c r="H502" s="66"/>
      <c r="I502" s="66"/>
    </row>
    <row r="503" spans="1:9" x14ac:dyDescent="0.25">
      <c r="A503" s="66"/>
      <c r="B503" s="66"/>
      <c r="C503" s="101"/>
      <c r="D503" s="101"/>
      <c r="E503" s="66"/>
      <c r="F503" s="66"/>
      <c r="G503" s="66"/>
      <c r="H503" s="66"/>
      <c r="I503" s="66"/>
    </row>
    <row r="504" spans="1:9" x14ac:dyDescent="0.25">
      <c r="A504" s="66"/>
      <c r="B504" s="66"/>
      <c r="C504" s="101"/>
      <c r="D504" s="101"/>
      <c r="E504" s="66"/>
      <c r="F504" s="66"/>
      <c r="G504" s="66"/>
      <c r="H504" s="66"/>
      <c r="I504" s="66"/>
    </row>
    <row r="505" spans="1:9" x14ac:dyDescent="0.25">
      <c r="A505" s="66"/>
      <c r="B505" s="66"/>
      <c r="C505" s="101"/>
      <c r="D505" s="101"/>
      <c r="E505" s="66"/>
      <c r="F505" s="66"/>
      <c r="G505" s="66"/>
      <c r="H505" s="66"/>
      <c r="I505" s="66"/>
    </row>
    <row r="506" spans="1:9" x14ac:dyDescent="0.25">
      <c r="A506" s="66"/>
      <c r="B506" s="66"/>
      <c r="C506" s="101"/>
      <c r="D506" s="101"/>
      <c r="E506" s="66"/>
      <c r="F506" s="66"/>
      <c r="G506" s="66"/>
      <c r="H506" s="66"/>
      <c r="I506" s="66"/>
    </row>
    <row r="507" spans="1:9" x14ac:dyDescent="0.25">
      <c r="A507" s="66"/>
      <c r="B507" s="66"/>
      <c r="C507" s="101"/>
      <c r="D507" s="101"/>
      <c r="E507" s="66"/>
      <c r="F507" s="66"/>
      <c r="G507" s="66"/>
      <c r="H507" s="66"/>
      <c r="I507" s="66"/>
    </row>
    <row r="508" spans="1:9" x14ac:dyDescent="0.25">
      <c r="A508" s="66"/>
      <c r="B508" s="66"/>
      <c r="C508" s="101"/>
      <c r="D508" s="101"/>
      <c r="E508" s="66"/>
      <c r="F508" s="66"/>
      <c r="G508" s="66"/>
      <c r="H508" s="66"/>
      <c r="I508" s="66"/>
    </row>
    <row r="509" spans="1:9" x14ac:dyDescent="0.25">
      <c r="A509" s="66"/>
      <c r="B509" s="66"/>
      <c r="C509" s="101"/>
      <c r="D509" s="101"/>
      <c r="E509" s="66"/>
      <c r="F509" s="66"/>
      <c r="G509" s="66"/>
      <c r="H509" s="66"/>
      <c r="I509" s="66"/>
    </row>
    <row r="510" spans="1:9" x14ac:dyDescent="0.25">
      <c r="A510" s="66"/>
      <c r="B510" s="66"/>
      <c r="C510" s="101"/>
      <c r="D510" s="101"/>
      <c r="E510" s="66"/>
      <c r="F510" s="66"/>
      <c r="G510" s="66"/>
      <c r="H510" s="66"/>
      <c r="I510" s="66"/>
    </row>
    <row r="511" spans="1:9" x14ac:dyDescent="0.25">
      <c r="A511" s="66"/>
      <c r="B511" s="66"/>
      <c r="C511" s="101"/>
      <c r="D511" s="101"/>
      <c r="E511" s="66"/>
      <c r="F511" s="66"/>
      <c r="G511" s="66"/>
      <c r="H511" s="66"/>
      <c r="I511" s="66"/>
    </row>
    <row r="512" spans="1:9" x14ac:dyDescent="0.25">
      <c r="A512" s="66"/>
      <c r="B512" s="66"/>
      <c r="C512" s="101"/>
      <c r="D512" s="101"/>
      <c r="E512" s="66"/>
      <c r="F512" s="66"/>
      <c r="G512" s="66"/>
      <c r="H512" s="66"/>
      <c r="I512" s="66"/>
    </row>
    <row r="513" spans="1:9" x14ac:dyDescent="0.25">
      <c r="A513" s="66"/>
      <c r="B513" s="66"/>
      <c r="C513" s="101"/>
      <c r="D513" s="101"/>
      <c r="E513" s="66"/>
      <c r="F513" s="66"/>
      <c r="G513" s="66"/>
      <c r="H513" s="66"/>
      <c r="I513" s="66"/>
    </row>
    <row r="514" spans="1:9" x14ac:dyDescent="0.25">
      <c r="A514" s="66"/>
      <c r="B514" s="66"/>
      <c r="C514" s="101"/>
      <c r="D514" s="101"/>
      <c r="E514" s="66"/>
      <c r="F514" s="66"/>
      <c r="G514" s="66"/>
      <c r="H514" s="66"/>
      <c r="I514" s="66"/>
    </row>
    <row r="515" spans="1:9" x14ac:dyDescent="0.25">
      <c r="A515" s="66"/>
      <c r="B515" s="66"/>
      <c r="C515" s="101"/>
      <c r="D515" s="101"/>
      <c r="E515" s="66"/>
      <c r="F515" s="66"/>
      <c r="G515" s="66"/>
      <c r="H515" s="66"/>
      <c r="I515" s="66"/>
    </row>
    <row r="516" spans="1:9" x14ac:dyDescent="0.25">
      <c r="A516" s="66"/>
      <c r="B516" s="66"/>
      <c r="C516" s="101"/>
      <c r="D516" s="101"/>
      <c r="E516" s="66"/>
      <c r="F516" s="66"/>
      <c r="G516" s="66"/>
      <c r="H516" s="66"/>
      <c r="I516" s="66"/>
    </row>
    <row r="517" spans="1:9" x14ac:dyDescent="0.25">
      <c r="A517" s="66"/>
      <c r="B517" s="66"/>
      <c r="C517" s="101"/>
      <c r="D517" s="101"/>
      <c r="E517" s="66"/>
      <c r="F517" s="66"/>
      <c r="G517" s="66"/>
      <c r="H517" s="66"/>
      <c r="I517" s="66"/>
    </row>
    <row r="518" spans="1:9" x14ac:dyDescent="0.25">
      <c r="A518" s="66"/>
      <c r="B518" s="66"/>
      <c r="C518" s="101"/>
      <c r="D518" s="101"/>
      <c r="E518" s="66"/>
      <c r="F518" s="66"/>
      <c r="G518" s="66"/>
      <c r="H518" s="66"/>
      <c r="I518" s="66"/>
    </row>
    <row r="519" spans="1:9" x14ac:dyDescent="0.25">
      <c r="A519" s="66"/>
      <c r="B519" s="66"/>
      <c r="C519" s="101"/>
      <c r="D519" s="101"/>
      <c r="E519" s="66"/>
      <c r="F519" s="66"/>
      <c r="G519" s="66"/>
      <c r="H519" s="66"/>
      <c r="I519" s="66"/>
    </row>
    <row r="520" spans="1:9" x14ac:dyDescent="0.25">
      <c r="A520" s="66"/>
      <c r="B520" s="66"/>
      <c r="C520" s="101"/>
      <c r="D520" s="101"/>
      <c r="E520" s="66"/>
      <c r="F520" s="66"/>
      <c r="G520" s="66"/>
      <c r="H520" s="66"/>
      <c r="I520" s="66"/>
    </row>
    <row r="521" spans="1:9" x14ac:dyDescent="0.25">
      <c r="A521" s="66"/>
      <c r="B521" s="66"/>
      <c r="C521" s="101"/>
      <c r="D521" s="101"/>
      <c r="E521" s="66"/>
      <c r="F521" s="66"/>
      <c r="G521" s="66"/>
      <c r="H521" s="66"/>
      <c r="I521" s="66"/>
    </row>
    <row r="522" spans="1:9" x14ac:dyDescent="0.25">
      <c r="A522" s="66"/>
      <c r="B522" s="66"/>
      <c r="C522" s="101"/>
      <c r="D522" s="101"/>
      <c r="E522" s="66"/>
      <c r="F522" s="66"/>
      <c r="G522" s="66"/>
      <c r="H522" s="66"/>
      <c r="I522" s="66"/>
    </row>
    <row r="523" spans="1:9" x14ac:dyDescent="0.25">
      <c r="A523" s="66"/>
      <c r="B523" s="66"/>
      <c r="C523" s="101"/>
      <c r="D523" s="101"/>
      <c r="E523" s="66"/>
      <c r="F523" s="66"/>
      <c r="G523" s="66"/>
      <c r="H523" s="66"/>
      <c r="I523" s="66"/>
    </row>
    <row r="524" spans="1:9" x14ac:dyDescent="0.25">
      <c r="A524" s="66"/>
      <c r="B524" s="66"/>
      <c r="C524" s="101"/>
      <c r="D524" s="101"/>
      <c r="E524" s="66"/>
      <c r="F524" s="66"/>
      <c r="G524" s="66"/>
      <c r="H524" s="66"/>
      <c r="I524" s="66"/>
    </row>
    <row r="525" spans="1:9" x14ac:dyDescent="0.25">
      <c r="A525" s="66"/>
      <c r="B525" s="66"/>
      <c r="C525" s="101"/>
      <c r="D525" s="101"/>
      <c r="E525" s="66"/>
      <c r="F525" s="66"/>
      <c r="G525" s="66"/>
      <c r="H525" s="66"/>
      <c r="I525" s="66"/>
    </row>
    <row r="526" spans="1:9" x14ac:dyDescent="0.25">
      <c r="A526" s="66"/>
      <c r="B526" s="66"/>
      <c r="C526" s="101"/>
      <c r="D526" s="101"/>
      <c r="E526" s="66"/>
      <c r="F526" s="66"/>
      <c r="G526" s="66"/>
      <c r="H526" s="66"/>
      <c r="I526" s="66"/>
    </row>
    <row r="527" spans="1:9" x14ac:dyDescent="0.25">
      <c r="A527" s="66"/>
      <c r="B527" s="66"/>
      <c r="C527" s="101"/>
      <c r="D527" s="101"/>
      <c r="E527" s="66"/>
      <c r="F527" s="66"/>
      <c r="G527" s="66"/>
      <c r="H527" s="66"/>
      <c r="I527" s="66"/>
    </row>
    <row r="528" spans="1:9" x14ac:dyDescent="0.25">
      <c r="A528" s="66"/>
      <c r="B528" s="66"/>
      <c r="C528" s="101"/>
      <c r="D528" s="101"/>
      <c r="E528" s="66"/>
      <c r="F528" s="66"/>
      <c r="G528" s="66"/>
      <c r="H528" s="66"/>
      <c r="I528" s="66"/>
    </row>
    <row r="529" spans="1:9" x14ac:dyDescent="0.25">
      <c r="A529" s="66"/>
      <c r="B529" s="66"/>
      <c r="C529" s="101"/>
      <c r="D529" s="101"/>
      <c r="E529" s="66"/>
      <c r="F529" s="66"/>
      <c r="G529" s="66"/>
      <c r="H529" s="66"/>
      <c r="I529" s="66"/>
    </row>
    <row r="530" spans="1:9" x14ac:dyDescent="0.25">
      <c r="A530" s="66"/>
      <c r="B530" s="66"/>
      <c r="C530" s="101"/>
      <c r="D530" s="101"/>
      <c r="E530" s="66"/>
      <c r="F530" s="66"/>
      <c r="G530" s="66"/>
      <c r="H530" s="66"/>
      <c r="I530" s="66"/>
    </row>
    <row r="531" spans="1:9" x14ac:dyDescent="0.25">
      <c r="A531" s="66"/>
      <c r="B531" s="66"/>
      <c r="C531" s="101"/>
      <c r="D531" s="101"/>
      <c r="E531" s="66"/>
      <c r="F531" s="66"/>
      <c r="G531" s="66"/>
      <c r="H531" s="66"/>
      <c r="I531" s="66"/>
    </row>
    <row r="532" spans="1:9" x14ac:dyDescent="0.25">
      <c r="A532" s="66"/>
      <c r="B532" s="66"/>
      <c r="C532" s="101"/>
      <c r="D532" s="101"/>
      <c r="E532" s="66"/>
      <c r="F532" s="66"/>
      <c r="G532" s="66"/>
      <c r="H532" s="66"/>
      <c r="I532" s="66"/>
    </row>
    <row r="533" spans="1:9" x14ac:dyDescent="0.25">
      <c r="A533" s="66"/>
      <c r="B533" s="66"/>
      <c r="C533" s="101"/>
      <c r="D533" s="101"/>
      <c r="E533" s="66"/>
      <c r="F533" s="66"/>
      <c r="G533" s="66"/>
      <c r="H533" s="66"/>
      <c r="I533" s="66"/>
    </row>
    <row r="534" spans="1:9" x14ac:dyDescent="0.25">
      <c r="A534" s="66"/>
      <c r="B534" s="66"/>
      <c r="C534" s="101"/>
      <c r="D534" s="101"/>
      <c r="E534" s="66"/>
      <c r="F534" s="66"/>
      <c r="G534" s="66"/>
      <c r="H534" s="66"/>
      <c r="I534" s="66"/>
    </row>
    <row r="535" spans="1:9" x14ac:dyDescent="0.25">
      <c r="A535" s="66"/>
      <c r="B535" s="66"/>
      <c r="C535" s="101"/>
      <c r="D535" s="101"/>
      <c r="E535" s="66"/>
      <c r="F535" s="66"/>
      <c r="G535" s="66"/>
      <c r="H535" s="66"/>
      <c r="I535" s="66"/>
    </row>
    <row r="536" spans="1:9" x14ac:dyDescent="0.25">
      <c r="A536" s="66"/>
      <c r="B536" s="66"/>
      <c r="C536" s="101"/>
      <c r="D536" s="101"/>
      <c r="E536" s="66"/>
      <c r="F536" s="66"/>
      <c r="G536" s="66"/>
      <c r="H536" s="66"/>
      <c r="I536" s="66"/>
    </row>
    <row r="537" spans="1:9" x14ac:dyDescent="0.25">
      <c r="A537" s="66"/>
      <c r="B537" s="66"/>
      <c r="C537" s="101"/>
      <c r="D537" s="101"/>
      <c r="E537" s="66"/>
      <c r="F537" s="66"/>
      <c r="G537" s="66"/>
      <c r="H537" s="66"/>
      <c r="I537" s="66"/>
    </row>
    <row r="538" spans="1:9" x14ac:dyDescent="0.25">
      <c r="A538" s="66"/>
      <c r="B538" s="66"/>
      <c r="C538" s="101"/>
      <c r="D538" s="101"/>
      <c r="E538" s="66"/>
      <c r="F538" s="66"/>
      <c r="G538" s="66"/>
      <c r="H538" s="66"/>
      <c r="I538" s="66"/>
    </row>
    <row r="539" spans="1:9" x14ac:dyDescent="0.25">
      <c r="A539" s="66"/>
      <c r="B539" s="66"/>
      <c r="C539" s="101"/>
      <c r="D539" s="101"/>
      <c r="E539" s="66"/>
      <c r="F539" s="66"/>
      <c r="G539" s="66"/>
      <c r="H539" s="66"/>
      <c r="I539" s="66"/>
    </row>
    <row r="540" spans="1:9" x14ac:dyDescent="0.25">
      <c r="A540" s="66"/>
      <c r="B540" s="66"/>
      <c r="C540" s="101"/>
      <c r="D540" s="101"/>
      <c r="E540" s="66"/>
      <c r="F540" s="66"/>
      <c r="G540" s="66"/>
      <c r="H540" s="66"/>
      <c r="I540" s="66"/>
    </row>
    <row r="541" spans="1:9" x14ac:dyDescent="0.25">
      <c r="A541" s="66"/>
      <c r="B541" s="66"/>
      <c r="C541" s="101"/>
      <c r="D541" s="101"/>
      <c r="E541" s="66"/>
      <c r="F541" s="66"/>
      <c r="G541" s="66"/>
      <c r="H541" s="66"/>
      <c r="I541" s="66"/>
    </row>
    <row r="542" spans="1:9" x14ac:dyDescent="0.25">
      <c r="A542" s="66"/>
      <c r="B542" s="66"/>
      <c r="C542" s="101"/>
      <c r="D542" s="101"/>
      <c r="E542" s="66"/>
      <c r="F542" s="66"/>
      <c r="G542" s="66"/>
      <c r="H542" s="66"/>
      <c r="I542" s="66"/>
    </row>
    <row r="543" spans="1:9" x14ac:dyDescent="0.25">
      <c r="A543" s="66"/>
      <c r="B543" s="66"/>
      <c r="C543" s="101"/>
      <c r="D543" s="101"/>
      <c r="E543" s="66"/>
      <c r="F543" s="66"/>
      <c r="G543" s="66"/>
      <c r="H543" s="66"/>
      <c r="I543" s="66"/>
    </row>
    <row r="544" spans="1:9" x14ac:dyDescent="0.25">
      <c r="A544" s="66"/>
      <c r="B544" s="66"/>
      <c r="C544" s="101"/>
      <c r="D544" s="101"/>
      <c r="E544" s="66"/>
      <c r="F544" s="66"/>
      <c r="G544" s="66"/>
      <c r="H544" s="66"/>
      <c r="I544" s="66"/>
    </row>
    <row r="545" spans="1:9" x14ac:dyDescent="0.25">
      <c r="A545" s="66"/>
      <c r="B545" s="66"/>
      <c r="C545" s="101"/>
      <c r="D545" s="101"/>
      <c r="E545" s="66"/>
      <c r="F545" s="66"/>
      <c r="G545" s="66"/>
      <c r="H545" s="66"/>
      <c r="I545" s="66"/>
    </row>
    <row r="546" spans="1:9" x14ac:dyDescent="0.25">
      <c r="A546" s="66"/>
      <c r="B546" s="66"/>
      <c r="C546" s="101"/>
      <c r="D546" s="101"/>
      <c r="E546" s="66"/>
      <c r="F546" s="66"/>
      <c r="G546" s="66"/>
      <c r="H546" s="66"/>
      <c r="I546" s="66"/>
    </row>
    <row r="547" spans="1:9" x14ac:dyDescent="0.25">
      <c r="A547" s="66"/>
      <c r="B547" s="66"/>
      <c r="C547" s="101"/>
      <c r="D547" s="101"/>
      <c r="E547" s="66"/>
      <c r="F547" s="66"/>
      <c r="G547" s="66"/>
      <c r="H547" s="66"/>
      <c r="I547" s="66"/>
    </row>
    <row r="548" spans="1:9" x14ac:dyDescent="0.25">
      <c r="A548" s="66"/>
      <c r="B548" s="66"/>
      <c r="C548" s="101"/>
      <c r="D548" s="101"/>
      <c r="E548" s="66"/>
      <c r="F548" s="66"/>
      <c r="G548" s="66"/>
      <c r="H548" s="66"/>
      <c r="I548" s="66"/>
    </row>
    <row r="549" spans="1:9" x14ac:dyDescent="0.25">
      <c r="A549" s="66"/>
      <c r="B549" s="66"/>
      <c r="C549" s="101"/>
      <c r="D549" s="101"/>
      <c r="E549" s="66"/>
      <c r="F549" s="66"/>
      <c r="G549" s="66"/>
      <c r="H549" s="66"/>
      <c r="I549" s="66"/>
    </row>
    <row r="550" spans="1:9" x14ac:dyDescent="0.25">
      <c r="A550" s="66"/>
      <c r="B550" s="66"/>
      <c r="C550" s="101"/>
      <c r="D550" s="101"/>
      <c r="E550" s="66"/>
      <c r="F550" s="66"/>
      <c r="G550" s="66"/>
      <c r="H550" s="66"/>
      <c r="I550" s="66"/>
    </row>
    <row r="551" spans="1:9" x14ac:dyDescent="0.25">
      <c r="A551" s="66"/>
      <c r="B551" s="66"/>
      <c r="C551" s="101"/>
      <c r="D551" s="101"/>
      <c r="E551" s="66"/>
      <c r="F551" s="66"/>
      <c r="G551" s="66"/>
      <c r="H551" s="66"/>
      <c r="I551" s="66"/>
    </row>
    <row r="552" spans="1:9" x14ac:dyDescent="0.25">
      <c r="A552" s="66"/>
      <c r="B552" s="66"/>
      <c r="C552" s="101"/>
      <c r="D552" s="101"/>
      <c r="E552" s="66"/>
      <c r="F552" s="66"/>
      <c r="G552" s="66"/>
      <c r="H552" s="66"/>
      <c r="I552" s="66"/>
    </row>
    <row r="553" spans="1:9" x14ac:dyDescent="0.25">
      <c r="A553" s="66"/>
      <c r="B553" s="66"/>
      <c r="C553" s="101"/>
      <c r="D553" s="101"/>
      <c r="E553" s="66"/>
      <c r="F553" s="66"/>
      <c r="G553" s="66"/>
      <c r="H553" s="66"/>
      <c r="I553" s="66"/>
    </row>
    <row r="554" spans="1:9" x14ac:dyDescent="0.25">
      <c r="A554" s="66"/>
      <c r="B554" s="66"/>
      <c r="C554" s="101"/>
      <c r="D554" s="101"/>
      <c r="E554" s="66"/>
      <c r="F554" s="66"/>
      <c r="G554" s="66"/>
      <c r="H554" s="66"/>
      <c r="I554" s="66"/>
    </row>
    <row r="555" spans="1:9" x14ac:dyDescent="0.25">
      <c r="A555" s="66"/>
      <c r="B555" s="66"/>
      <c r="C555" s="101"/>
      <c r="D555" s="101"/>
      <c r="E555" s="66"/>
      <c r="F555" s="66"/>
      <c r="G555" s="66"/>
      <c r="H555" s="66"/>
      <c r="I555" s="66"/>
    </row>
    <row r="556" spans="1:9" x14ac:dyDescent="0.25">
      <c r="A556" s="66"/>
      <c r="B556" s="66"/>
      <c r="C556" s="101"/>
      <c r="D556" s="101"/>
      <c r="E556" s="66"/>
      <c r="F556" s="66"/>
      <c r="G556" s="66"/>
      <c r="H556" s="66"/>
      <c r="I556" s="66"/>
    </row>
    <row r="557" spans="1:9" x14ac:dyDescent="0.25">
      <c r="A557" s="66"/>
      <c r="B557" s="66"/>
      <c r="C557" s="101"/>
      <c r="D557" s="101"/>
      <c r="E557" s="66"/>
      <c r="F557" s="66"/>
      <c r="G557" s="66"/>
      <c r="H557" s="66"/>
      <c r="I557" s="66"/>
    </row>
    <row r="558" spans="1:9" x14ac:dyDescent="0.25">
      <c r="A558" s="66"/>
      <c r="B558" s="66"/>
      <c r="C558" s="101"/>
      <c r="D558" s="101"/>
      <c r="E558" s="66"/>
      <c r="F558" s="66"/>
      <c r="G558" s="66"/>
      <c r="H558" s="66"/>
      <c r="I558" s="66"/>
    </row>
    <row r="559" spans="1:9" x14ac:dyDescent="0.25">
      <c r="A559" s="66"/>
      <c r="B559" s="66"/>
      <c r="C559" s="101"/>
      <c r="D559" s="101"/>
      <c r="E559" s="66"/>
      <c r="F559" s="66"/>
      <c r="G559" s="66"/>
      <c r="H559" s="66"/>
      <c r="I559" s="66"/>
    </row>
    <row r="560" spans="1:9" x14ac:dyDescent="0.25">
      <c r="A560" s="66"/>
      <c r="B560" s="66"/>
      <c r="C560" s="101"/>
      <c r="D560" s="101"/>
      <c r="E560" s="66"/>
      <c r="F560" s="66"/>
      <c r="G560" s="66"/>
      <c r="H560" s="66"/>
      <c r="I560" s="66"/>
    </row>
    <row r="561" spans="1:9" x14ac:dyDescent="0.25">
      <c r="A561" s="66"/>
      <c r="B561" s="66"/>
      <c r="C561" s="101"/>
      <c r="D561" s="101"/>
      <c r="E561" s="66"/>
      <c r="F561" s="66"/>
      <c r="G561" s="66"/>
      <c r="H561" s="66"/>
      <c r="I561" s="66"/>
    </row>
    <row r="562" spans="1:9" x14ac:dyDescent="0.25">
      <c r="A562" s="66"/>
      <c r="B562" s="66"/>
      <c r="C562" s="101"/>
      <c r="D562" s="101"/>
      <c r="E562" s="66"/>
      <c r="F562" s="66"/>
      <c r="G562" s="66"/>
      <c r="H562" s="66"/>
      <c r="I562" s="66"/>
    </row>
    <row r="563" spans="1:9" x14ac:dyDescent="0.25">
      <c r="A563" s="66"/>
      <c r="B563" s="66"/>
      <c r="C563" s="101"/>
      <c r="D563" s="101"/>
      <c r="E563" s="66"/>
      <c r="F563" s="66"/>
      <c r="G563" s="66"/>
      <c r="H563" s="66"/>
      <c r="I563" s="66"/>
    </row>
    <row r="564" spans="1:9" x14ac:dyDescent="0.25">
      <c r="A564" s="66"/>
      <c r="B564" s="66"/>
      <c r="C564" s="101"/>
      <c r="D564" s="101"/>
      <c r="E564" s="66"/>
      <c r="F564" s="66"/>
      <c r="G564" s="66"/>
      <c r="H564" s="66"/>
      <c r="I564" s="66"/>
    </row>
    <row r="565" spans="1:9" x14ac:dyDescent="0.25">
      <c r="A565" s="66"/>
      <c r="B565" s="66"/>
      <c r="C565" s="101"/>
      <c r="D565" s="101"/>
      <c r="E565" s="66"/>
      <c r="F565" s="66"/>
      <c r="G565" s="66"/>
      <c r="H565" s="66"/>
      <c r="I565" s="66"/>
    </row>
    <row r="566" spans="1:9" x14ac:dyDescent="0.25">
      <c r="A566" s="66"/>
      <c r="B566" s="66"/>
      <c r="C566" s="101"/>
      <c r="D566" s="101"/>
      <c r="E566" s="66"/>
      <c r="F566" s="66"/>
      <c r="G566" s="66"/>
      <c r="H566" s="66"/>
      <c r="I566" s="66"/>
    </row>
    <row r="567" spans="1:9" x14ac:dyDescent="0.25">
      <c r="A567" s="66"/>
      <c r="B567" s="66"/>
      <c r="C567" s="101"/>
      <c r="D567" s="101"/>
      <c r="E567" s="66"/>
      <c r="F567" s="66"/>
      <c r="G567" s="66"/>
      <c r="H567" s="66"/>
      <c r="I567" s="66"/>
    </row>
    <row r="568" spans="1:9" x14ac:dyDescent="0.25">
      <c r="A568" s="66"/>
      <c r="B568" s="66"/>
      <c r="C568" s="101"/>
      <c r="D568" s="101"/>
      <c r="E568" s="66"/>
      <c r="F568" s="66"/>
      <c r="G568" s="66"/>
      <c r="H568" s="66"/>
      <c r="I568" s="66"/>
    </row>
    <row r="569" spans="1:9" x14ac:dyDescent="0.25">
      <c r="A569" s="66"/>
      <c r="B569" s="66"/>
      <c r="C569" s="101"/>
      <c r="D569" s="101"/>
      <c r="E569" s="66"/>
      <c r="F569" s="66"/>
      <c r="G569" s="66"/>
      <c r="H569" s="66"/>
      <c r="I569" s="66"/>
    </row>
    <row r="570" spans="1:9" x14ac:dyDescent="0.25">
      <c r="A570" s="66"/>
      <c r="B570" s="66"/>
      <c r="C570" s="101"/>
      <c r="D570" s="101"/>
      <c r="E570" s="66"/>
      <c r="F570" s="66"/>
      <c r="G570" s="66"/>
      <c r="H570" s="66"/>
      <c r="I570" s="66"/>
    </row>
    <row r="571" spans="1:9" x14ac:dyDescent="0.25">
      <c r="A571" s="66"/>
      <c r="B571" s="66"/>
      <c r="C571" s="101"/>
      <c r="D571" s="101"/>
      <c r="E571" s="66"/>
      <c r="F571" s="66"/>
      <c r="G571" s="66"/>
      <c r="H571" s="66"/>
      <c r="I571" s="66"/>
    </row>
    <row r="572" spans="1:9" x14ac:dyDescent="0.25">
      <c r="A572" s="66"/>
      <c r="B572" s="66"/>
      <c r="C572" s="101"/>
      <c r="D572" s="101"/>
      <c r="E572" s="66"/>
      <c r="F572" s="66"/>
      <c r="G572" s="66"/>
      <c r="H572" s="66"/>
      <c r="I572" s="66"/>
    </row>
    <row r="573" spans="1:9" x14ac:dyDescent="0.25">
      <c r="A573" s="66"/>
      <c r="B573" s="66"/>
      <c r="C573" s="101"/>
      <c r="D573" s="101"/>
      <c r="E573" s="66"/>
      <c r="F573" s="66"/>
      <c r="G573" s="66"/>
      <c r="H573" s="66"/>
      <c r="I573" s="66"/>
    </row>
    <row r="574" spans="1:9" x14ac:dyDescent="0.25">
      <c r="A574" s="66"/>
      <c r="B574" s="66"/>
      <c r="C574" s="101"/>
      <c r="D574" s="101"/>
      <c r="E574" s="66"/>
      <c r="F574" s="66"/>
      <c r="G574" s="66"/>
      <c r="H574" s="66"/>
      <c r="I574" s="66"/>
    </row>
    <row r="575" spans="1:9" x14ac:dyDescent="0.25">
      <c r="A575" s="66"/>
      <c r="B575" s="66"/>
      <c r="C575" s="101"/>
      <c r="D575" s="101"/>
      <c r="E575" s="66"/>
      <c r="F575" s="66"/>
      <c r="G575" s="66"/>
      <c r="H575" s="66"/>
      <c r="I575" s="66"/>
    </row>
    <row r="576" spans="1:9" x14ac:dyDescent="0.25">
      <c r="A576" s="66"/>
      <c r="B576" s="66"/>
      <c r="C576" s="101"/>
      <c r="D576" s="101"/>
      <c r="E576" s="66"/>
      <c r="F576" s="66"/>
      <c r="G576" s="66"/>
      <c r="H576" s="66"/>
      <c r="I576" s="66"/>
    </row>
    <row r="577" spans="1:9" x14ac:dyDescent="0.25">
      <c r="A577" s="66"/>
      <c r="B577" s="66"/>
      <c r="C577" s="101"/>
      <c r="D577" s="101"/>
      <c r="E577" s="66"/>
      <c r="F577" s="66"/>
      <c r="G577" s="66"/>
      <c r="H577" s="66"/>
      <c r="I577" s="66"/>
    </row>
    <row r="578" spans="1:9" x14ac:dyDescent="0.25">
      <c r="A578" s="66"/>
      <c r="B578" s="66"/>
      <c r="C578" s="101"/>
      <c r="D578" s="101"/>
      <c r="E578" s="66"/>
      <c r="F578" s="66"/>
      <c r="G578" s="66"/>
      <c r="H578" s="66"/>
      <c r="I578" s="66"/>
    </row>
    <row r="579" spans="1:9" x14ac:dyDescent="0.25">
      <c r="A579" s="66"/>
      <c r="B579" s="66"/>
      <c r="C579" s="101"/>
      <c r="D579" s="101"/>
      <c r="E579" s="66"/>
      <c r="F579" s="66"/>
      <c r="G579" s="66"/>
      <c r="H579" s="66"/>
      <c r="I579" s="66"/>
    </row>
    <row r="580" spans="1:9" x14ac:dyDescent="0.25">
      <c r="A580" s="66"/>
      <c r="B580" s="66"/>
      <c r="C580" s="101"/>
      <c r="D580" s="101"/>
      <c r="E580" s="66"/>
      <c r="F580" s="66"/>
      <c r="G580" s="66"/>
      <c r="H580" s="66"/>
      <c r="I580" s="66"/>
    </row>
    <row r="581" spans="1:9" x14ac:dyDescent="0.25">
      <c r="A581" s="66"/>
      <c r="B581" s="66"/>
      <c r="C581" s="101"/>
      <c r="D581" s="101"/>
      <c r="E581" s="66"/>
      <c r="F581" s="66"/>
      <c r="G581" s="66"/>
      <c r="H581" s="66"/>
      <c r="I581" s="66"/>
    </row>
    <row r="582" spans="1:9" x14ac:dyDescent="0.25">
      <c r="A582" s="66"/>
      <c r="B582" s="66"/>
      <c r="C582" s="101"/>
      <c r="D582" s="101"/>
      <c r="E582" s="66"/>
      <c r="F582" s="66"/>
      <c r="G582" s="66"/>
      <c r="H582" s="66"/>
      <c r="I582" s="66"/>
    </row>
    <row r="583" spans="1:9" x14ac:dyDescent="0.25">
      <c r="A583" s="66"/>
      <c r="B583" s="66"/>
      <c r="C583" s="101"/>
      <c r="D583" s="101"/>
      <c r="E583" s="66"/>
      <c r="F583" s="66"/>
      <c r="G583" s="66"/>
      <c r="H583" s="66"/>
      <c r="I583" s="66"/>
    </row>
    <row r="584" spans="1:9" x14ac:dyDescent="0.25">
      <c r="A584" s="66"/>
      <c r="B584" s="66"/>
      <c r="C584" s="101"/>
      <c r="D584" s="101"/>
      <c r="E584" s="66"/>
      <c r="F584" s="66"/>
      <c r="G584" s="66"/>
      <c r="H584" s="66"/>
      <c r="I584" s="66"/>
    </row>
    <row r="585" spans="1:9" x14ac:dyDescent="0.25">
      <c r="A585" s="66"/>
      <c r="B585" s="66"/>
      <c r="C585" s="101"/>
      <c r="D585" s="101"/>
      <c r="E585" s="66"/>
      <c r="F585" s="66"/>
      <c r="G585" s="66"/>
      <c r="H585" s="66"/>
      <c r="I585" s="66"/>
    </row>
    <row r="586" spans="1:9" x14ac:dyDescent="0.25">
      <c r="A586" s="66"/>
      <c r="B586" s="66"/>
      <c r="C586" s="101"/>
      <c r="D586" s="101"/>
      <c r="E586" s="66"/>
      <c r="F586" s="66"/>
      <c r="G586" s="66"/>
      <c r="H586" s="66"/>
      <c r="I586" s="66"/>
    </row>
    <row r="587" spans="1:9" x14ac:dyDescent="0.25">
      <c r="A587" s="66"/>
      <c r="B587" s="66"/>
      <c r="C587" s="101"/>
      <c r="D587" s="101"/>
      <c r="E587" s="66"/>
      <c r="F587" s="66"/>
      <c r="G587" s="66"/>
      <c r="H587" s="66"/>
      <c r="I587" s="66"/>
    </row>
    <row r="588" spans="1:9" x14ac:dyDescent="0.25">
      <c r="A588" s="66"/>
      <c r="B588" s="66"/>
      <c r="C588" s="101"/>
      <c r="D588" s="101"/>
      <c r="E588" s="66"/>
      <c r="F588" s="66"/>
      <c r="G588" s="66"/>
      <c r="H588" s="66"/>
      <c r="I588" s="66"/>
    </row>
    <row r="589" spans="1:9" x14ac:dyDescent="0.25">
      <c r="A589" s="66"/>
      <c r="B589" s="66"/>
      <c r="C589" s="101"/>
      <c r="D589" s="101"/>
      <c r="E589" s="66"/>
      <c r="F589" s="66"/>
      <c r="G589" s="66"/>
      <c r="H589" s="66"/>
      <c r="I589" s="66"/>
    </row>
    <row r="590" spans="1:9" x14ac:dyDescent="0.25">
      <c r="A590" s="66"/>
      <c r="B590" s="66"/>
      <c r="C590" s="101"/>
      <c r="D590" s="101"/>
      <c r="E590" s="66"/>
      <c r="F590" s="66"/>
      <c r="G590" s="66"/>
      <c r="H590" s="66"/>
      <c r="I590" s="66"/>
    </row>
    <row r="591" spans="1:9" x14ac:dyDescent="0.25">
      <c r="A591" s="66"/>
      <c r="B591" s="66"/>
      <c r="C591" s="101"/>
      <c r="D591" s="101"/>
      <c r="E591" s="66"/>
      <c r="F591" s="66"/>
      <c r="G591" s="66"/>
      <c r="H591" s="66"/>
      <c r="I591" s="66"/>
    </row>
    <row r="592" spans="1:9" x14ac:dyDescent="0.25">
      <c r="A592" s="66"/>
      <c r="B592" s="66"/>
      <c r="C592" s="101"/>
      <c r="D592" s="101"/>
      <c r="E592" s="66"/>
      <c r="F592" s="66"/>
      <c r="G592" s="66"/>
      <c r="H592" s="66"/>
      <c r="I592" s="66"/>
    </row>
    <row r="593" spans="1:9" x14ac:dyDescent="0.25">
      <c r="A593" s="66"/>
      <c r="B593" s="66"/>
      <c r="C593" s="101"/>
      <c r="D593" s="101"/>
      <c r="E593" s="66"/>
      <c r="F593" s="66"/>
      <c r="G593" s="66"/>
      <c r="H593" s="66"/>
      <c r="I593" s="66"/>
    </row>
    <row r="594" spans="1:9" x14ac:dyDescent="0.25">
      <c r="A594" s="66"/>
      <c r="B594" s="66"/>
      <c r="C594" s="101"/>
      <c r="D594" s="101"/>
      <c r="E594" s="66"/>
      <c r="F594" s="66"/>
      <c r="G594" s="66"/>
      <c r="H594" s="66"/>
      <c r="I594" s="66"/>
    </row>
    <row r="595" spans="1:9" x14ac:dyDescent="0.25">
      <c r="A595" s="66"/>
      <c r="B595" s="66"/>
      <c r="C595" s="101"/>
      <c r="D595" s="101"/>
      <c r="E595" s="66"/>
      <c r="F595" s="66"/>
      <c r="G595" s="66"/>
      <c r="H595" s="66"/>
      <c r="I595" s="66"/>
    </row>
    <row r="596" spans="1:9" x14ac:dyDescent="0.25">
      <c r="A596" s="66"/>
      <c r="B596" s="66"/>
      <c r="C596" s="101"/>
      <c r="D596" s="101"/>
      <c r="E596" s="66"/>
      <c r="F596" s="66"/>
      <c r="G596" s="66"/>
      <c r="H596" s="66"/>
      <c r="I596" s="66"/>
    </row>
    <row r="597" spans="1:9" x14ac:dyDescent="0.25">
      <c r="A597" s="66"/>
      <c r="B597" s="66"/>
      <c r="C597" s="101"/>
      <c r="D597" s="101"/>
      <c r="E597" s="66"/>
      <c r="F597" s="66"/>
      <c r="G597" s="66"/>
      <c r="H597" s="66"/>
      <c r="I597" s="66"/>
    </row>
    <row r="598" spans="1:9" x14ac:dyDescent="0.25">
      <c r="A598" s="66"/>
      <c r="B598" s="66"/>
      <c r="C598" s="101"/>
      <c r="D598" s="101"/>
      <c r="E598" s="66"/>
      <c r="F598" s="66"/>
      <c r="G598" s="66"/>
      <c r="H598" s="66"/>
      <c r="I598" s="66"/>
    </row>
    <row r="599" spans="1:9" x14ac:dyDescent="0.25">
      <c r="A599" s="66"/>
      <c r="B599" s="66"/>
      <c r="C599" s="101"/>
      <c r="D599" s="101"/>
      <c r="E599" s="66"/>
      <c r="F599" s="66"/>
      <c r="G599" s="66"/>
      <c r="H599" s="66"/>
      <c r="I599" s="66"/>
    </row>
    <row r="600" spans="1:9" x14ac:dyDescent="0.25">
      <c r="A600" s="66"/>
      <c r="B600" s="66"/>
      <c r="C600" s="101"/>
      <c r="D600" s="101"/>
      <c r="E600" s="66"/>
      <c r="F600" s="66"/>
      <c r="G600" s="66"/>
      <c r="H600" s="66"/>
      <c r="I600" s="66"/>
    </row>
    <row r="601" spans="1:9" x14ac:dyDescent="0.25">
      <c r="A601" s="66"/>
      <c r="B601" s="66"/>
      <c r="C601" s="101"/>
      <c r="D601" s="101"/>
      <c r="E601" s="66"/>
      <c r="F601" s="66"/>
      <c r="G601" s="66"/>
      <c r="H601" s="66"/>
      <c r="I601" s="66"/>
    </row>
    <row r="602" spans="1:9" x14ac:dyDescent="0.25">
      <c r="A602" s="66"/>
      <c r="B602" s="66"/>
      <c r="C602" s="101"/>
      <c r="D602" s="101"/>
      <c r="E602" s="66"/>
      <c r="F602" s="66"/>
      <c r="G602" s="66"/>
      <c r="H602" s="66"/>
      <c r="I602" s="66"/>
    </row>
    <row r="603" spans="1:9" x14ac:dyDescent="0.25">
      <c r="A603" s="66"/>
      <c r="B603" s="66"/>
      <c r="C603" s="101"/>
      <c r="D603" s="101"/>
      <c r="E603" s="66"/>
      <c r="F603" s="66"/>
      <c r="G603" s="66"/>
      <c r="H603" s="66"/>
      <c r="I603" s="66"/>
    </row>
    <row r="604" spans="1:9" x14ac:dyDescent="0.25">
      <c r="A604" s="66"/>
      <c r="B604" s="66"/>
      <c r="C604" s="101"/>
      <c r="D604" s="101"/>
      <c r="E604" s="66"/>
      <c r="F604" s="66"/>
      <c r="G604" s="66"/>
      <c r="H604" s="66"/>
      <c r="I604" s="66"/>
    </row>
    <row r="605" spans="1:9" x14ac:dyDescent="0.25">
      <c r="A605" s="66"/>
      <c r="B605" s="66"/>
      <c r="C605" s="101"/>
      <c r="D605" s="101"/>
      <c r="E605" s="66"/>
      <c r="F605" s="66"/>
      <c r="G605" s="66"/>
      <c r="H605" s="66"/>
      <c r="I605" s="66"/>
    </row>
    <row r="606" spans="1:9" x14ac:dyDescent="0.25">
      <c r="A606" s="66"/>
      <c r="B606" s="66"/>
      <c r="C606" s="101"/>
      <c r="D606" s="101"/>
      <c r="E606" s="66"/>
      <c r="F606" s="66"/>
      <c r="G606" s="66"/>
      <c r="H606" s="66"/>
      <c r="I606" s="66"/>
    </row>
    <row r="607" spans="1:9" x14ac:dyDescent="0.25">
      <c r="A607" s="66"/>
      <c r="B607" s="66"/>
      <c r="C607" s="101"/>
      <c r="D607" s="101"/>
      <c r="E607" s="66"/>
      <c r="F607" s="66"/>
      <c r="G607" s="66"/>
      <c r="H607" s="66"/>
      <c r="I607" s="66"/>
    </row>
    <row r="608" spans="1:9" x14ac:dyDescent="0.25">
      <c r="A608" s="66"/>
      <c r="B608" s="66"/>
      <c r="C608" s="101"/>
      <c r="D608" s="101"/>
      <c r="E608" s="66"/>
      <c r="F608" s="66"/>
      <c r="G608" s="66"/>
      <c r="H608" s="66"/>
      <c r="I608" s="66"/>
    </row>
    <row r="609" spans="1:9" x14ac:dyDescent="0.25">
      <c r="A609" s="66"/>
      <c r="B609" s="66"/>
      <c r="C609" s="101"/>
      <c r="D609" s="101"/>
      <c r="E609" s="66"/>
      <c r="F609" s="66"/>
      <c r="G609" s="66"/>
      <c r="H609" s="66"/>
      <c r="I609" s="66"/>
    </row>
    <row r="610" spans="1:9" x14ac:dyDescent="0.25">
      <c r="A610" s="66"/>
      <c r="B610" s="66"/>
      <c r="C610" s="101"/>
      <c r="D610" s="101"/>
      <c r="E610" s="66"/>
      <c r="F610" s="66"/>
      <c r="G610" s="66"/>
      <c r="H610" s="66"/>
      <c r="I610" s="66"/>
    </row>
    <row r="611" spans="1:9" x14ac:dyDescent="0.25">
      <c r="A611" s="66"/>
      <c r="B611" s="66"/>
      <c r="C611" s="101"/>
      <c r="D611" s="101"/>
      <c r="E611" s="66"/>
      <c r="F611" s="66"/>
      <c r="G611" s="66"/>
      <c r="H611" s="66"/>
      <c r="I611" s="66"/>
    </row>
    <row r="612" spans="1:9" x14ac:dyDescent="0.25">
      <c r="A612" s="66"/>
      <c r="B612" s="66"/>
      <c r="C612" s="101"/>
      <c r="D612" s="101"/>
      <c r="E612" s="66"/>
      <c r="F612" s="66"/>
      <c r="G612" s="66"/>
      <c r="H612" s="66"/>
      <c r="I612" s="66"/>
    </row>
    <row r="613" spans="1:9" x14ac:dyDescent="0.25">
      <c r="A613" s="66"/>
      <c r="B613" s="66"/>
      <c r="C613" s="101"/>
      <c r="D613" s="101"/>
      <c r="E613" s="66"/>
      <c r="F613" s="66"/>
      <c r="G613" s="66"/>
      <c r="H613" s="66"/>
      <c r="I613" s="66"/>
    </row>
    <row r="614" spans="1:9" x14ac:dyDescent="0.25">
      <c r="A614" s="66"/>
      <c r="B614" s="66"/>
      <c r="C614" s="101"/>
      <c r="D614" s="101"/>
      <c r="E614" s="66"/>
      <c r="F614" s="66"/>
      <c r="G614" s="66"/>
      <c r="H614" s="66"/>
      <c r="I614" s="66"/>
    </row>
    <row r="615" spans="1:9" x14ac:dyDescent="0.25">
      <c r="A615" s="66"/>
      <c r="B615" s="66"/>
      <c r="C615" s="101"/>
      <c r="D615" s="101"/>
      <c r="E615" s="66"/>
      <c r="F615" s="66"/>
      <c r="G615" s="66"/>
      <c r="H615" s="66"/>
      <c r="I615" s="66"/>
    </row>
    <row r="616" spans="1:9" x14ac:dyDescent="0.25">
      <c r="A616" s="66"/>
      <c r="B616" s="66"/>
      <c r="C616" s="101"/>
      <c r="D616" s="101"/>
      <c r="E616" s="66"/>
      <c r="F616" s="66"/>
      <c r="G616" s="66"/>
      <c r="H616" s="66"/>
      <c r="I616" s="66"/>
    </row>
    <row r="617" spans="1:9" x14ac:dyDescent="0.25">
      <c r="A617" s="66"/>
      <c r="B617" s="66"/>
      <c r="C617" s="101"/>
      <c r="D617" s="101"/>
      <c r="E617" s="66"/>
      <c r="F617" s="66"/>
      <c r="G617" s="66"/>
      <c r="H617" s="66"/>
      <c r="I617" s="66"/>
    </row>
    <row r="618" spans="1:9" x14ac:dyDescent="0.25">
      <c r="A618" s="66"/>
      <c r="B618" s="66"/>
      <c r="C618" s="101"/>
      <c r="D618" s="101"/>
      <c r="E618" s="66"/>
      <c r="F618" s="66"/>
      <c r="G618" s="66"/>
      <c r="H618" s="66"/>
      <c r="I618" s="66"/>
    </row>
    <row r="619" spans="1:9" x14ac:dyDescent="0.25">
      <c r="A619" s="66"/>
      <c r="B619" s="66"/>
      <c r="C619" s="101"/>
      <c r="D619" s="101"/>
      <c r="E619" s="66"/>
      <c r="F619" s="66"/>
      <c r="G619" s="66"/>
      <c r="H619" s="66"/>
      <c r="I619" s="66"/>
    </row>
    <row r="620" spans="1:9" x14ac:dyDescent="0.25">
      <c r="A620" s="66"/>
      <c r="B620" s="66"/>
      <c r="C620" s="101"/>
      <c r="D620" s="101"/>
      <c r="E620" s="66"/>
      <c r="F620" s="66"/>
      <c r="G620" s="66"/>
      <c r="H620" s="66"/>
      <c r="I620" s="66"/>
    </row>
    <row r="621" spans="1:9" x14ac:dyDescent="0.25">
      <c r="A621" s="66"/>
      <c r="B621" s="66"/>
      <c r="C621" s="101"/>
      <c r="D621" s="101"/>
      <c r="E621" s="66"/>
      <c r="F621" s="66"/>
      <c r="G621" s="66"/>
      <c r="H621" s="66"/>
      <c r="I621" s="66"/>
    </row>
    <row r="622" spans="1:9" x14ac:dyDescent="0.25">
      <c r="A622" s="66"/>
      <c r="B622" s="66"/>
      <c r="C622" s="101"/>
      <c r="D622" s="101"/>
      <c r="E622" s="66"/>
      <c r="F622" s="66"/>
      <c r="G622" s="66"/>
      <c r="H622" s="66"/>
      <c r="I622" s="66"/>
    </row>
    <row r="623" spans="1:9" x14ac:dyDescent="0.25">
      <c r="A623" s="66"/>
      <c r="B623" s="66"/>
      <c r="C623" s="101"/>
      <c r="D623" s="101"/>
      <c r="E623" s="66"/>
      <c r="F623" s="66"/>
      <c r="G623" s="66"/>
      <c r="H623" s="66"/>
      <c r="I623" s="66"/>
    </row>
    <row r="624" spans="1:9" x14ac:dyDescent="0.25">
      <c r="A624" s="66"/>
      <c r="B624" s="66"/>
      <c r="C624" s="101"/>
      <c r="D624" s="101"/>
      <c r="E624" s="66"/>
      <c r="F624" s="66"/>
      <c r="G624" s="66"/>
      <c r="H624" s="66"/>
      <c r="I624" s="66"/>
    </row>
    <row r="625" spans="1:9" x14ac:dyDescent="0.25">
      <c r="A625" s="66"/>
      <c r="B625" s="66"/>
      <c r="C625" s="101"/>
      <c r="D625" s="101"/>
      <c r="E625" s="66"/>
      <c r="F625" s="66"/>
      <c r="G625" s="66"/>
      <c r="H625" s="66"/>
      <c r="I625" s="66"/>
    </row>
    <row r="626" spans="1:9" x14ac:dyDescent="0.25">
      <c r="A626" s="66"/>
      <c r="B626" s="66"/>
      <c r="C626" s="101"/>
      <c r="D626" s="101"/>
      <c r="E626" s="66"/>
      <c r="F626" s="66"/>
      <c r="G626" s="66"/>
      <c r="H626" s="66"/>
      <c r="I626" s="66"/>
    </row>
    <row r="627" spans="1:9" x14ac:dyDescent="0.25">
      <c r="A627" s="66"/>
      <c r="B627" s="66"/>
      <c r="C627" s="101"/>
      <c r="D627" s="101"/>
      <c r="E627" s="66"/>
      <c r="F627" s="66"/>
      <c r="G627" s="66"/>
      <c r="H627" s="66"/>
      <c r="I627" s="66"/>
    </row>
    <row r="628" spans="1:9" x14ac:dyDescent="0.25">
      <c r="A628" s="66"/>
      <c r="B628" s="66"/>
      <c r="C628" s="101"/>
      <c r="D628" s="101"/>
      <c r="E628" s="66"/>
      <c r="F628" s="66"/>
      <c r="G628" s="66"/>
      <c r="H628" s="66"/>
      <c r="I628" s="66"/>
    </row>
    <row r="629" spans="1:9" x14ac:dyDescent="0.25">
      <c r="A629" s="66"/>
      <c r="B629" s="66"/>
      <c r="C629" s="101"/>
      <c r="D629" s="101"/>
      <c r="E629" s="66"/>
      <c r="F629" s="66"/>
      <c r="G629" s="66"/>
      <c r="H629" s="66"/>
      <c r="I629" s="66"/>
    </row>
    <row r="630" spans="1:9" x14ac:dyDescent="0.25">
      <c r="A630" s="66"/>
      <c r="B630" s="66"/>
      <c r="C630" s="101"/>
      <c r="D630" s="101"/>
      <c r="E630" s="66"/>
      <c r="F630" s="66"/>
      <c r="G630" s="66"/>
      <c r="H630" s="66"/>
      <c r="I630" s="66"/>
    </row>
    <row r="631" spans="1:9" x14ac:dyDescent="0.25">
      <c r="A631" s="66"/>
      <c r="B631" s="66"/>
      <c r="C631" s="101"/>
      <c r="D631" s="101"/>
      <c r="E631" s="66"/>
      <c r="F631" s="66"/>
      <c r="G631" s="66"/>
      <c r="H631" s="66"/>
      <c r="I631" s="66"/>
    </row>
    <row r="632" spans="1:9" x14ac:dyDescent="0.25">
      <c r="A632" s="66"/>
      <c r="B632" s="66"/>
      <c r="C632" s="101"/>
      <c r="D632" s="101"/>
      <c r="E632" s="66"/>
      <c r="F632" s="66"/>
      <c r="G632" s="66"/>
      <c r="H632" s="66"/>
      <c r="I632" s="66"/>
    </row>
    <row r="633" spans="1:9" x14ac:dyDescent="0.25">
      <c r="A633" s="66"/>
      <c r="B633" s="66"/>
      <c r="C633" s="101"/>
      <c r="D633" s="101"/>
      <c r="E633" s="66"/>
      <c r="F633" s="66"/>
      <c r="G633" s="66"/>
      <c r="H633" s="66"/>
      <c r="I633" s="66"/>
    </row>
    <row r="634" spans="1:9" x14ac:dyDescent="0.25">
      <c r="A634" s="66"/>
      <c r="B634" s="66"/>
      <c r="C634" s="101"/>
      <c r="D634" s="101"/>
      <c r="E634" s="66"/>
      <c r="F634" s="66"/>
      <c r="G634" s="66"/>
      <c r="H634" s="66"/>
      <c r="I634" s="66"/>
    </row>
    <row r="635" spans="1:9" x14ac:dyDescent="0.25">
      <c r="A635" s="66"/>
      <c r="B635" s="66"/>
      <c r="C635" s="101"/>
      <c r="D635" s="101"/>
      <c r="E635" s="66"/>
      <c r="F635" s="66"/>
      <c r="G635" s="66"/>
      <c r="H635" s="66"/>
      <c r="I635" s="66"/>
    </row>
    <row r="636" spans="1:9" x14ac:dyDescent="0.25">
      <c r="A636" s="66"/>
      <c r="B636" s="66"/>
      <c r="C636" s="101"/>
      <c r="D636" s="101"/>
      <c r="E636" s="66"/>
      <c r="F636" s="66"/>
      <c r="G636" s="66"/>
      <c r="H636" s="66"/>
      <c r="I636" s="66"/>
    </row>
    <row r="637" spans="1:9" x14ac:dyDescent="0.25">
      <c r="A637" s="66"/>
      <c r="B637" s="66"/>
      <c r="C637" s="101"/>
      <c r="D637" s="101"/>
      <c r="E637" s="66"/>
      <c r="F637" s="66"/>
      <c r="G637" s="66"/>
      <c r="H637" s="66"/>
      <c r="I637" s="66"/>
    </row>
    <row r="638" spans="1:9" x14ac:dyDescent="0.25">
      <c r="A638" s="66"/>
      <c r="B638" s="66"/>
      <c r="C638" s="101"/>
      <c r="D638" s="101"/>
      <c r="E638" s="66"/>
      <c r="F638" s="66"/>
      <c r="G638" s="66"/>
      <c r="H638" s="66"/>
      <c r="I638" s="66"/>
    </row>
    <row r="639" spans="1:9" x14ac:dyDescent="0.25">
      <c r="A639" s="66"/>
      <c r="B639" s="66"/>
      <c r="C639" s="101"/>
      <c r="D639" s="101"/>
      <c r="E639" s="66"/>
      <c r="F639" s="66"/>
      <c r="G639" s="66"/>
      <c r="H639" s="66"/>
      <c r="I639" s="66"/>
    </row>
    <row r="640" spans="1:9" x14ac:dyDescent="0.25">
      <c r="A640" s="66"/>
      <c r="B640" s="66"/>
      <c r="C640" s="101"/>
      <c r="D640" s="101"/>
      <c r="E640" s="66"/>
      <c r="F640" s="66"/>
      <c r="G640" s="66"/>
      <c r="H640" s="66"/>
      <c r="I640" s="66"/>
    </row>
    <row r="641" spans="1:9" x14ac:dyDescent="0.25">
      <c r="A641" s="66"/>
      <c r="B641" s="66"/>
      <c r="C641" s="101"/>
      <c r="D641" s="101"/>
      <c r="E641" s="66"/>
      <c r="F641" s="66"/>
      <c r="G641" s="66"/>
      <c r="H641" s="66"/>
      <c r="I641" s="66"/>
    </row>
    <row r="642" spans="1:9" x14ac:dyDescent="0.25">
      <c r="A642" s="66"/>
      <c r="B642" s="66"/>
      <c r="C642" s="101"/>
      <c r="D642" s="101"/>
      <c r="E642" s="66"/>
      <c r="F642" s="66"/>
      <c r="G642" s="66"/>
      <c r="H642" s="66"/>
      <c r="I642" s="66"/>
    </row>
    <row r="643" spans="1:9" x14ac:dyDescent="0.25">
      <c r="A643" s="66"/>
      <c r="B643" s="66"/>
      <c r="C643" s="101"/>
      <c r="D643" s="101"/>
      <c r="E643" s="66"/>
      <c r="F643" s="66"/>
      <c r="G643" s="66"/>
      <c r="H643" s="66"/>
      <c r="I643" s="66"/>
    </row>
    <row r="644" spans="1:9" x14ac:dyDescent="0.25">
      <c r="A644" s="66"/>
      <c r="B644" s="66"/>
      <c r="C644" s="101"/>
      <c r="D644" s="101"/>
      <c r="E644" s="66"/>
      <c r="F644" s="66"/>
      <c r="G644" s="66"/>
      <c r="H644" s="66"/>
      <c r="I644" s="66"/>
    </row>
    <row r="645" spans="1:9" x14ac:dyDescent="0.25">
      <c r="A645" s="66"/>
      <c r="B645" s="66"/>
      <c r="C645" s="101"/>
      <c r="D645" s="101"/>
      <c r="E645" s="66"/>
      <c r="F645" s="66"/>
      <c r="G645" s="66"/>
      <c r="H645" s="66"/>
      <c r="I645" s="66"/>
    </row>
    <row r="646" spans="1:9" x14ac:dyDescent="0.25">
      <c r="A646" s="66"/>
      <c r="B646" s="66"/>
      <c r="C646" s="101"/>
      <c r="D646" s="101"/>
      <c r="E646" s="66"/>
      <c r="F646" s="66"/>
      <c r="G646" s="66"/>
      <c r="H646" s="66"/>
      <c r="I646" s="66"/>
    </row>
    <row r="647" spans="1:9" x14ac:dyDescent="0.25">
      <c r="A647" s="66"/>
      <c r="B647" s="66"/>
      <c r="C647" s="101"/>
      <c r="D647" s="101"/>
      <c r="E647" s="66"/>
      <c r="F647" s="66"/>
      <c r="G647" s="66"/>
      <c r="H647" s="66"/>
      <c r="I647" s="66"/>
    </row>
    <row r="648" spans="1:9" x14ac:dyDescent="0.25">
      <c r="A648" s="66"/>
      <c r="B648" s="66"/>
      <c r="C648" s="101"/>
      <c r="D648" s="101"/>
      <c r="E648" s="66"/>
      <c r="F648" s="66"/>
      <c r="G648" s="66"/>
      <c r="H648" s="66"/>
      <c r="I648" s="66"/>
    </row>
    <row r="649" spans="1:9" x14ac:dyDescent="0.25">
      <c r="A649" s="66"/>
      <c r="B649" s="66"/>
      <c r="C649" s="101"/>
      <c r="D649" s="101"/>
      <c r="E649" s="66"/>
      <c r="F649" s="66"/>
      <c r="G649" s="66"/>
      <c r="H649" s="66"/>
      <c r="I649" s="66"/>
    </row>
    <row r="650" spans="1:9" x14ac:dyDescent="0.25">
      <c r="A650" s="66"/>
      <c r="B650" s="66"/>
      <c r="C650" s="101"/>
      <c r="D650" s="101"/>
      <c r="E650" s="66"/>
      <c r="F650" s="66"/>
      <c r="G650" s="66"/>
      <c r="H650" s="66"/>
      <c r="I650" s="66"/>
    </row>
    <row r="651" spans="1:9" x14ac:dyDescent="0.25">
      <c r="A651" s="66"/>
      <c r="B651" s="66"/>
      <c r="C651" s="101"/>
      <c r="D651" s="101"/>
      <c r="E651" s="66"/>
      <c r="F651" s="66"/>
      <c r="G651" s="66"/>
      <c r="H651" s="66"/>
      <c r="I651" s="66"/>
    </row>
    <row r="652" spans="1:9" x14ac:dyDescent="0.25">
      <c r="A652" s="66"/>
      <c r="B652" s="66"/>
      <c r="C652" s="101"/>
      <c r="D652" s="101"/>
      <c r="E652" s="66"/>
      <c r="F652" s="66"/>
      <c r="G652" s="66"/>
      <c r="H652" s="66"/>
      <c r="I652" s="66"/>
    </row>
    <row r="653" spans="1:9" x14ac:dyDescent="0.25">
      <c r="A653" s="66"/>
      <c r="B653" s="66"/>
      <c r="C653" s="101"/>
      <c r="D653" s="101"/>
      <c r="E653" s="66"/>
      <c r="F653" s="66"/>
      <c r="G653" s="66"/>
      <c r="H653" s="66"/>
      <c r="I653" s="66"/>
    </row>
    <row r="654" spans="1:9" x14ac:dyDescent="0.25">
      <c r="A654" s="66"/>
      <c r="B654" s="66"/>
      <c r="C654" s="101"/>
      <c r="D654" s="101"/>
      <c r="E654" s="66"/>
      <c r="F654" s="66"/>
      <c r="G654" s="66"/>
      <c r="H654" s="66"/>
      <c r="I654" s="66"/>
    </row>
    <row r="655" spans="1:9" x14ac:dyDescent="0.25">
      <c r="A655" s="66"/>
      <c r="B655" s="66"/>
      <c r="C655" s="101"/>
      <c r="D655" s="101"/>
      <c r="E655" s="66"/>
      <c r="F655" s="66"/>
      <c r="G655" s="66"/>
      <c r="H655" s="66"/>
      <c r="I655" s="66"/>
    </row>
    <row r="656" spans="1:9" x14ac:dyDescent="0.25">
      <c r="A656" s="66"/>
      <c r="B656" s="66"/>
      <c r="C656" s="101"/>
      <c r="D656" s="101"/>
      <c r="E656" s="66"/>
      <c r="F656" s="66"/>
      <c r="G656" s="66"/>
      <c r="H656" s="66"/>
      <c r="I656" s="66"/>
    </row>
    <row r="657" spans="1:9" x14ac:dyDescent="0.25">
      <c r="A657" s="66"/>
      <c r="B657" s="66"/>
      <c r="C657" s="101"/>
      <c r="D657" s="101"/>
      <c r="E657" s="66"/>
      <c r="F657" s="66"/>
      <c r="G657" s="66"/>
      <c r="H657" s="66"/>
      <c r="I657" s="66"/>
    </row>
    <row r="658" spans="1:9" x14ac:dyDescent="0.25">
      <c r="A658" s="66"/>
      <c r="B658" s="66"/>
      <c r="C658" s="101"/>
      <c r="D658" s="101"/>
      <c r="E658" s="66"/>
      <c r="F658" s="66"/>
      <c r="G658" s="66"/>
      <c r="H658" s="66"/>
      <c r="I658" s="66"/>
    </row>
    <row r="659" spans="1:9" x14ac:dyDescent="0.25">
      <c r="A659" s="66"/>
      <c r="B659" s="66"/>
      <c r="C659" s="101"/>
      <c r="D659" s="101"/>
      <c r="E659" s="66"/>
      <c r="F659" s="66"/>
      <c r="G659" s="66"/>
      <c r="H659" s="66"/>
      <c r="I659" s="66"/>
    </row>
    <row r="660" spans="1:9" x14ac:dyDescent="0.25">
      <c r="A660" s="66"/>
      <c r="B660" s="66"/>
      <c r="C660" s="101"/>
      <c r="D660" s="101"/>
      <c r="E660" s="66"/>
      <c r="F660" s="66"/>
      <c r="G660" s="66"/>
      <c r="H660" s="66"/>
      <c r="I660" s="66"/>
    </row>
    <row r="661" spans="1:9" x14ac:dyDescent="0.25">
      <c r="A661" s="66"/>
      <c r="B661" s="66"/>
      <c r="C661" s="101"/>
      <c r="D661" s="101"/>
      <c r="E661" s="66"/>
      <c r="F661" s="66"/>
      <c r="G661" s="66"/>
      <c r="H661" s="66"/>
      <c r="I661" s="66"/>
    </row>
    <row r="662" spans="1:9" x14ac:dyDescent="0.25">
      <c r="A662" s="66"/>
      <c r="B662" s="66"/>
      <c r="C662" s="101"/>
      <c r="D662" s="101"/>
      <c r="E662" s="66"/>
      <c r="F662" s="66"/>
      <c r="G662" s="66"/>
      <c r="H662" s="66"/>
      <c r="I662" s="66"/>
    </row>
    <row r="663" spans="1:9" x14ac:dyDescent="0.25">
      <c r="A663" s="66"/>
      <c r="B663" s="66"/>
      <c r="C663" s="101"/>
      <c r="D663" s="101"/>
      <c r="E663" s="66"/>
      <c r="F663" s="66"/>
      <c r="G663" s="66"/>
      <c r="H663" s="66"/>
      <c r="I663" s="66"/>
    </row>
    <row r="664" spans="1:9" x14ac:dyDescent="0.25">
      <c r="A664" s="66"/>
      <c r="B664" s="66"/>
      <c r="C664" s="101"/>
      <c r="D664" s="101"/>
      <c r="E664" s="66"/>
      <c r="F664" s="66"/>
      <c r="G664" s="66"/>
      <c r="H664" s="66"/>
      <c r="I664" s="66"/>
    </row>
    <row r="665" spans="1:9" x14ac:dyDescent="0.25">
      <c r="A665" s="66"/>
      <c r="B665" s="66"/>
      <c r="C665" s="101"/>
      <c r="D665" s="101"/>
      <c r="E665" s="66"/>
      <c r="F665" s="66"/>
      <c r="G665" s="66"/>
      <c r="H665" s="66"/>
      <c r="I665" s="66"/>
    </row>
    <row r="666" spans="1:9" x14ac:dyDescent="0.25">
      <c r="A666" s="66"/>
      <c r="B666" s="66"/>
      <c r="C666" s="101"/>
      <c r="D666" s="101"/>
      <c r="E666" s="66"/>
      <c r="F666" s="66"/>
      <c r="G666" s="66"/>
      <c r="H666" s="66"/>
      <c r="I666" s="66"/>
    </row>
    <row r="667" spans="1:9" x14ac:dyDescent="0.25">
      <c r="A667" s="66"/>
      <c r="B667" s="66"/>
      <c r="C667" s="101"/>
      <c r="D667" s="101"/>
      <c r="E667" s="66"/>
      <c r="F667" s="66"/>
      <c r="G667" s="66"/>
      <c r="H667" s="66"/>
      <c r="I667" s="66"/>
    </row>
    <row r="668" spans="1:9" x14ac:dyDescent="0.25">
      <c r="A668" s="66"/>
      <c r="B668" s="66"/>
      <c r="C668" s="101"/>
      <c r="D668" s="101"/>
      <c r="E668" s="66"/>
      <c r="F668" s="66"/>
      <c r="G668" s="66"/>
      <c r="H668" s="66"/>
      <c r="I668" s="66"/>
    </row>
    <row r="669" spans="1:9" x14ac:dyDescent="0.25">
      <c r="A669" s="66"/>
      <c r="B669" s="66"/>
      <c r="C669" s="101"/>
      <c r="D669" s="101"/>
      <c r="E669" s="66"/>
      <c r="F669" s="66"/>
      <c r="G669" s="66"/>
      <c r="H669" s="66"/>
      <c r="I669" s="66"/>
    </row>
    <row r="670" spans="1:9" x14ac:dyDescent="0.25">
      <c r="A670" s="66"/>
      <c r="B670" s="66"/>
      <c r="C670" s="101"/>
      <c r="D670" s="101"/>
      <c r="E670" s="66"/>
      <c r="F670" s="66"/>
      <c r="G670" s="66"/>
      <c r="H670" s="66"/>
      <c r="I670" s="66"/>
    </row>
    <row r="671" spans="1:9" x14ac:dyDescent="0.25">
      <c r="A671" s="66"/>
      <c r="B671" s="66"/>
      <c r="C671" s="101"/>
      <c r="D671" s="101"/>
      <c r="E671" s="66"/>
      <c r="F671" s="66"/>
      <c r="G671" s="66"/>
      <c r="H671" s="66"/>
      <c r="I671" s="66"/>
    </row>
    <row r="672" spans="1:9" x14ac:dyDescent="0.25">
      <c r="A672" s="66"/>
      <c r="B672" s="66"/>
      <c r="C672" s="101"/>
      <c r="D672" s="101"/>
      <c r="E672" s="66"/>
      <c r="F672" s="66"/>
      <c r="G672" s="66"/>
      <c r="H672" s="66"/>
      <c r="I672" s="66"/>
    </row>
    <row r="673" spans="1:9" x14ac:dyDescent="0.25">
      <c r="A673" s="66"/>
      <c r="B673" s="66"/>
      <c r="C673" s="101"/>
      <c r="D673" s="101"/>
      <c r="E673" s="66"/>
      <c r="F673" s="66"/>
      <c r="G673" s="66"/>
      <c r="H673" s="66"/>
      <c r="I673" s="66"/>
    </row>
    <row r="674" spans="1:9" x14ac:dyDescent="0.25">
      <c r="A674" s="66"/>
      <c r="B674" s="66"/>
      <c r="C674" s="101"/>
      <c r="D674" s="101"/>
      <c r="E674" s="66"/>
      <c r="F674" s="66"/>
      <c r="G674" s="66"/>
      <c r="H674" s="66"/>
      <c r="I674" s="66"/>
    </row>
    <row r="675" spans="1:9" x14ac:dyDescent="0.25">
      <c r="A675" s="66"/>
      <c r="B675" s="66"/>
      <c r="C675" s="101"/>
      <c r="D675" s="101"/>
      <c r="E675" s="66"/>
      <c r="F675" s="66"/>
      <c r="G675" s="66"/>
      <c r="H675" s="66"/>
      <c r="I675" s="66"/>
    </row>
    <row r="676" spans="1:9" x14ac:dyDescent="0.25">
      <c r="A676" s="66"/>
      <c r="B676" s="66"/>
      <c r="C676" s="101"/>
      <c r="D676" s="101"/>
      <c r="E676" s="66"/>
      <c r="F676" s="66"/>
      <c r="G676" s="66"/>
      <c r="H676" s="66"/>
      <c r="I676" s="66"/>
    </row>
    <row r="677" spans="1:9" x14ac:dyDescent="0.25">
      <c r="A677" s="66"/>
      <c r="B677" s="66"/>
      <c r="C677" s="101"/>
      <c r="D677" s="101"/>
      <c r="E677" s="66"/>
      <c r="F677" s="66"/>
      <c r="G677" s="66"/>
      <c r="H677" s="66"/>
      <c r="I677" s="66"/>
    </row>
    <row r="678" spans="1:9" x14ac:dyDescent="0.25">
      <c r="A678" s="66"/>
      <c r="B678" s="66"/>
      <c r="C678" s="101"/>
      <c r="D678" s="101"/>
      <c r="E678" s="66"/>
      <c r="F678" s="66"/>
      <c r="G678" s="66"/>
      <c r="H678" s="66"/>
      <c r="I678" s="66"/>
    </row>
    <row r="679" spans="1:9" x14ac:dyDescent="0.25">
      <c r="A679" s="66"/>
      <c r="B679" s="66"/>
      <c r="C679" s="101"/>
      <c r="D679" s="101"/>
      <c r="E679" s="66"/>
      <c r="F679" s="66"/>
      <c r="G679" s="66"/>
      <c r="H679" s="66"/>
      <c r="I679" s="66"/>
    </row>
    <row r="680" spans="1:9" x14ac:dyDescent="0.25">
      <c r="A680" s="66"/>
      <c r="B680" s="66"/>
      <c r="C680" s="101"/>
      <c r="D680" s="101"/>
      <c r="E680" s="66"/>
      <c r="F680" s="66"/>
      <c r="G680" s="66"/>
      <c r="H680" s="66"/>
      <c r="I680" s="66"/>
    </row>
    <row r="681" spans="1:9" x14ac:dyDescent="0.25">
      <c r="A681" s="66"/>
      <c r="B681" s="66"/>
      <c r="C681" s="101"/>
      <c r="D681" s="101"/>
      <c r="E681" s="66"/>
      <c r="F681" s="66"/>
      <c r="G681" s="66"/>
      <c r="H681" s="66"/>
      <c r="I681" s="66"/>
    </row>
    <row r="682" spans="1:9" x14ac:dyDescent="0.25">
      <c r="A682" s="66"/>
      <c r="B682" s="66"/>
      <c r="C682" s="101"/>
      <c r="D682" s="101"/>
      <c r="E682" s="66"/>
      <c r="F682" s="66"/>
      <c r="G682" s="66"/>
      <c r="H682" s="66"/>
      <c r="I682" s="66"/>
    </row>
    <row r="683" spans="1:9" x14ac:dyDescent="0.25">
      <c r="A683" s="66"/>
      <c r="B683" s="66"/>
      <c r="C683" s="101"/>
      <c r="D683" s="101"/>
      <c r="E683" s="66"/>
      <c r="F683" s="66"/>
      <c r="G683" s="66"/>
      <c r="H683" s="66"/>
      <c r="I683" s="66"/>
    </row>
    <row r="684" spans="1:9" x14ac:dyDescent="0.25">
      <c r="A684" s="66"/>
      <c r="B684" s="66"/>
      <c r="C684" s="101"/>
      <c r="D684" s="101"/>
      <c r="E684" s="66"/>
      <c r="F684" s="66"/>
      <c r="G684" s="66"/>
      <c r="H684" s="66"/>
      <c r="I684" s="66"/>
    </row>
    <row r="685" spans="1:9" x14ac:dyDescent="0.25">
      <c r="A685" s="66"/>
      <c r="B685" s="66"/>
      <c r="C685" s="101"/>
      <c r="D685" s="101"/>
      <c r="E685" s="66"/>
      <c r="F685" s="66"/>
      <c r="G685" s="66"/>
      <c r="H685" s="66"/>
      <c r="I685" s="66"/>
    </row>
    <row r="686" spans="1:9" x14ac:dyDescent="0.25">
      <c r="A686" s="66"/>
      <c r="B686" s="66"/>
      <c r="C686" s="101"/>
      <c r="D686" s="101"/>
      <c r="E686" s="66"/>
      <c r="F686" s="66"/>
      <c r="G686" s="66"/>
      <c r="H686" s="66"/>
      <c r="I686" s="66"/>
    </row>
    <row r="687" spans="1:9" x14ac:dyDescent="0.25">
      <c r="A687" s="66"/>
      <c r="B687" s="66"/>
      <c r="C687" s="101"/>
      <c r="D687" s="101"/>
      <c r="E687" s="66"/>
      <c r="F687" s="66"/>
      <c r="G687" s="66"/>
      <c r="H687" s="66"/>
      <c r="I687" s="66"/>
    </row>
    <row r="688" spans="1:9" x14ac:dyDescent="0.25">
      <c r="A688" s="66"/>
      <c r="B688" s="66"/>
      <c r="C688" s="101"/>
      <c r="D688" s="101"/>
      <c r="E688" s="66"/>
      <c r="F688" s="66"/>
      <c r="G688" s="66"/>
      <c r="H688" s="66"/>
      <c r="I688" s="66"/>
    </row>
    <row r="689" spans="1:9" x14ac:dyDescent="0.25">
      <c r="A689" s="66"/>
      <c r="B689" s="66"/>
      <c r="C689" s="101"/>
      <c r="D689" s="101"/>
      <c r="E689" s="66"/>
      <c r="F689" s="66"/>
      <c r="G689" s="66"/>
      <c r="H689" s="66"/>
      <c r="I689" s="66"/>
    </row>
    <row r="690" spans="1:9" x14ac:dyDescent="0.25">
      <c r="A690" s="66"/>
      <c r="B690" s="66"/>
      <c r="C690" s="101"/>
      <c r="D690" s="101"/>
      <c r="E690" s="66"/>
      <c r="F690" s="66"/>
      <c r="G690" s="66"/>
      <c r="H690" s="66"/>
      <c r="I690" s="66"/>
    </row>
    <row r="691" spans="1:9" x14ac:dyDescent="0.25">
      <c r="A691" s="66"/>
      <c r="B691" s="66"/>
      <c r="C691" s="101"/>
      <c r="D691" s="101"/>
      <c r="E691" s="66"/>
      <c r="F691" s="66"/>
      <c r="G691" s="66"/>
      <c r="H691" s="66"/>
      <c r="I691" s="66"/>
    </row>
    <row r="692" spans="1:9" x14ac:dyDescent="0.25">
      <c r="A692" s="66"/>
      <c r="B692" s="66"/>
      <c r="C692" s="101"/>
      <c r="D692" s="101"/>
      <c r="E692" s="66"/>
      <c r="F692" s="66"/>
      <c r="G692" s="66"/>
      <c r="H692" s="66"/>
      <c r="I692" s="66"/>
    </row>
    <row r="693" spans="1:9" x14ac:dyDescent="0.25">
      <c r="A693" s="66"/>
      <c r="B693" s="66"/>
      <c r="C693" s="101"/>
      <c r="D693" s="101"/>
      <c r="E693" s="66"/>
      <c r="F693" s="66"/>
      <c r="G693" s="66"/>
      <c r="H693" s="66"/>
      <c r="I693" s="66"/>
    </row>
    <row r="694" spans="1:9" x14ac:dyDescent="0.25">
      <c r="A694" s="66"/>
      <c r="B694" s="66"/>
      <c r="C694" s="101"/>
      <c r="D694" s="101"/>
      <c r="E694" s="66"/>
      <c r="F694" s="66"/>
      <c r="G694" s="66"/>
      <c r="H694" s="66"/>
      <c r="I694" s="66"/>
    </row>
    <row r="695" spans="1:9" x14ac:dyDescent="0.25">
      <c r="A695" s="66"/>
      <c r="B695" s="66"/>
      <c r="C695" s="101"/>
      <c r="D695" s="101"/>
      <c r="E695" s="66"/>
      <c r="F695" s="66"/>
      <c r="G695" s="66"/>
      <c r="H695" s="66"/>
      <c r="I695" s="66"/>
    </row>
    <row r="696" spans="1:9" x14ac:dyDescent="0.25">
      <c r="A696" s="66"/>
      <c r="B696" s="66"/>
      <c r="C696" s="101"/>
      <c r="D696" s="101"/>
      <c r="E696" s="66"/>
      <c r="F696" s="66"/>
      <c r="G696" s="66"/>
      <c r="H696" s="66"/>
      <c r="I696" s="66"/>
    </row>
    <row r="697" spans="1:9" x14ac:dyDescent="0.25">
      <c r="A697" s="66"/>
      <c r="B697" s="66"/>
      <c r="C697" s="101"/>
      <c r="D697" s="101"/>
      <c r="E697" s="66"/>
      <c r="F697" s="66"/>
      <c r="G697" s="66"/>
      <c r="H697" s="66"/>
      <c r="I697" s="66"/>
    </row>
    <row r="698" spans="1:9" x14ac:dyDescent="0.25">
      <c r="A698" s="66"/>
      <c r="B698" s="66"/>
      <c r="C698" s="101"/>
      <c r="D698" s="101"/>
      <c r="E698" s="66"/>
      <c r="F698" s="66"/>
      <c r="G698" s="66"/>
      <c r="H698" s="66"/>
      <c r="I698" s="66"/>
    </row>
    <row r="699" spans="1:9" x14ac:dyDescent="0.25">
      <c r="A699" s="66"/>
      <c r="B699" s="66"/>
      <c r="C699" s="101"/>
      <c r="D699" s="101"/>
      <c r="E699" s="66"/>
      <c r="F699" s="66"/>
      <c r="G699" s="66"/>
      <c r="H699" s="66"/>
      <c r="I699" s="66"/>
    </row>
    <row r="700" spans="1:9" x14ac:dyDescent="0.25">
      <c r="A700" s="66"/>
      <c r="B700" s="66"/>
      <c r="C700" s="101"/>
      <c r="D700" s="101"/>
      <c r="E700" s="66"/>
      <c r="F700" s="66"/>
      <c r="G700" s="66"/>
      <c r="H700" s="66"/>
      <c r="I700" s="66"/>
    </row>
    <row r="701" spans="1:9" x14ac:dyDescent="0.25">
      <c r="A701" s="66"/>
      <c r="B701" s="66"/>
      <c r="C701" s="101"/>
      <c r="D701" s="101"/>
      <c r="E701" s="66"/>
      <c r="F701" s="66"/>
      <c r="G701" s="66"/>
      <c r="H701" s="66"/>
      <c r="I701" s="66"/>
    </row>
    <row r="702" spans="1:9" x14ac:dyDescent="0.25">
      <c r="A702" s="66"/>
      <c r="B702" s="66"/>
      <c r="C702" s="101"/>
      <c r="D702" s="101"/>
      <c r="E702" s="66"/>
      <c r="F702" s="66"/>
      <c r="G702" s="66"/>
      <c r="H702" s="66"/>
      <c r="I702" s="66"/>
    </row>
    <row r="703" spans="1:9" x14ac:dyDescent="0.25">
      <c r="A703" s="66"/>
      <c r="B703" s="66"/>
      <c r="C703" s="101"/>
      <c r="D703" s="101"/>
      <c r="E703" s="66"/>
      <c r="F703" s="66"/>
      <c r="G703" s="66"/>
      <c r="H703" s="66"/>
      <c r="I703" s="66"/>
    </row>
    <row r="704" spans="1:9" x14ac:dyDescent="0.25">
      <c r="A704" s="66"/>
      <c r="B704" s="66"/>
      <c r="C704" s="101"/>
      <c r="D704" s="101"/>
      <c r="E704" s="66"/>
      <c r="F704" s="66"/>
      <c r="G704" s="66"/>
      <c r="H704" s="66"/>
      <c r="I704" s="66"/>
    </row>
    <row r="705" spans="1:9" x14ac:dyDescent="0.25">
      <c r="A705" s="66"/>
      <c r="B705" s="66"/>
      <c r="C705" s="101"/>
      <c r="D705" s="101"/>
      <c r="E705" s="66"/>
      <c r="F705" s="66"/>
      <c r="G705" s="66"/>
      <c r="H705" s="66"/>
      <c r="I705" s="66"/>
    </row>
    <row r="706" spans="1:9" x14ac:dyDescent="0.25">
      <c r="A706" s="66"/>
      <c r="B706" s="66"/>
      <c r="C706" s="101"/>
      <c r="D706" s="101"/>
      <c r="E706" s="66"/>
      <c r="F706" s="66"/>
      <c r="G706" s="66"/>
      <c r="H706" s="66"/>
      <c r="I706" s="66"/>
    </row>
    <row r="707" spans="1:9" x14ac:dyDescent="0.25">
      <c r="A707" s="66"/>
      <c r="B707" s="66"/>
      <c r="C707" s="101"/>
      <c r="D707" s="101"/>
      <c r="E707" s="66"/>
      <c r="F707" s="66"/>
      <c r="G707" s="66"/>
      <c r="H707" s="66"/>
      <c r="I707" s="66"/>
    </row>
    <row r="708" spans="1:9" x14ac:dyDescent="0.25">
      <c r="A708" s="66"/>
      <c r="B708" s="66"/>
      <c r="C708" s="101"/>
      <c r="D708" s="101"/>
      <c r="E708" s="66"/>
      <c r="F708" s="66"/>
      <c r="G708" s="66"/>
      <c r="H708" s="66"/>
      <c r="I708" s="66"/>
    </row>
    <row r="709" spans="1:9" x14ac:dyDescent="0.25">
      <c r="A709" s="66"/>
      <c r="B709" s="66"/>
      <c r="C709" s="101"/>
      <c r="D709" s="101"/>
      <c r="E709" s="66"/>
      <c r="F709" s="66"/>
      <c r="G709" s="66"/>
      <c r="H709" s="66"/>
      <c r="I709" s="66"/>
    </row>
    <row r="710" spans="1:9" x14ac:dyDescent="0.25">
      <c r="A710" s="66"/>
      <c r="B710" s="66"/>
      <c r="C710" s="101"/>
      <c r="D710" s="101"/>
      <c r="E710" s="66"/>
      <c r="F710" s="66"/>
      <c r="G710" s="66"/>
      <c r="H710" s="66"/>
      <c r="I710" s="66"/>
    </row>
    <row r="711" spans="1:9" x14ac:dyDescent="0.25">
      <c r="A711" s="66"/>
      <c r="B711" s="66"/>
      <c r="C711" s="101"/>
      <c r="D711" s="101"/>
      <c r="E711" s="66"/>
      <c r="F711" s="66"/>
      <c r="G711" s="66"/>
      <c r="H711" s="66"/>
      <c r="I711" s="66"/>
    </row>
    <row r="712" spans="1:9" x14ac:dyDescent="0.25">
      <c r="A712" s="66"/>
      <c r="B712" s="66"/>
      <c r="C712" s="101"/>
      <c r="D712" s="101"/>
      <c r="E712" s="66"/>
      <c r="F712" s="66"/>
      <c r="G712" s="66"/>
      <c r="H712" s="66"/>
      <c r="I712" s="66"/>
    </row>
    <row r="713" spans="1:9" x14ac:dyDescent="0.25">
      <c r="A713" s="66"/>
      <c r="B713" s="66"/>
      <c r="C713" s="101"/>
      <c r="D713" s="101"/>
      <c r="E713" s="66"/>
      <c r="F713" s="66"/>
      <c r="G713" s="66"/>
      <c r="H713" s="66"/>
      <c r="I713" s="66"/>
    </row>
    <row r="714" spans="1:9" x14ac:dyDescent="0.25">
      <c r="A714" s="66"/>
      <c r="B714" s="66"/>
      <c r="C714" s="101"/>
      <c r="D714" s="101"/>
      <c r="E714" s="66"/>
      <c r="F714" s="66"/>
      <c r="G714" s="66"/>
      <c r="H714" s="66"/>
      <c r="I714" s="66"/>
    </row>
    <row r="715" spans="1:9" x14ac:dyDescent="0.25">
      <c r="A715" s="66"/>
      <c r="B715" s="66"/>
      <c r="C715" s="101"/>
      <c r="D715" s="101"/>
      <c r="E715" s="66"/>
      <c r="F715" s="66"/>
      <c r="G715" s="66"/>
      <c r="H715" s="66"/>
      <c r="I715" s="66"/>
    </row>
    <row r="716" spans="1:9" x14ac:dyDescent="0.25">
      <c r="A716" s="66"/>
      <c r="B716" s="66"/>
      <c r="C716" s="101"/>
      <c r="D716" s="101"/>
      <c r="E716" s="66"/>
      <c r="F716" s="66"/>
      <c r="G716" s="66"/>
      <c r="H716" s="66"/>
      <c r="I716" s="66"/>
    </row>
    <row r="717" spans="1:9" x14ac:dyDescent="0.25">
      <c r="A717" s="66"/>
      <c r="B717" s="66"/>
      <c r="C717" s="101"/>
      <c r="D717" s="101"/>
      <c r="E717" s="66"/>
      <c r="F717" s="66"/>
      <c r="G717" s="66"/>
      <c r="H717" s="66"/>
      <c r="I717" s="66"/>
    </row>
    <row r="718" spans="1:9" x14ac:dyDescent="0.25">
      <c r="A718" s="66"/>
      <c r="B718" s="66"/>
      <c r="C718" s="101"/>
      <c r="D718" s="101"/>
      <c r="E718" s="66"/>
      <c r="F718" s="66"/>
      <c r="G718" s="66"/>
      <c r="H718" s="66"/>
      <c r="I718" s="66"/>
    </row>
    <row r="719" spans="1:9" x14ac:dyDescent="0.25">
      <c r="A719" s="66"/>
      <c r="B719" s="66"/>
      <c r="C719" s="101"/>
      <c r="D719" s="101"/>
      <c r="E719" s="66"/>
      <c r="F719" s="66"/>
      <c r="G719" s="66"/>
      <c r="H719" s="66"/>
      <c r="I719" s="66"/>
    </row>
    <row r="720" spans="1:9" x14ac:dyDescent="0.25">
      <c r="A720" s="66"/>
      <c r="B720" s="66"/>
      <c r="C720" s="101"/>
      <c r="D720" s="101"/>
      <c r="E720" s="66"/>
      <c r="F720" s="66"/>
      <c r="G720" s="66"/>
      <c r="H720" s="66"/>
      <c r="I720" s="66"/>
    </row>
    <row r="721" spans="1:9" x14ac:dyDescent="0.25">
      <c r="A721" s="66"/>
      <c r="B721" s="66"/>
      <c r="C721" s="101"/>
      <c r="D721" s="101"/>
      <c r="E721" s="66"/>
      <c r="F721" s="66"/>
      <c r="G721" s="66"/>
      <c r="H721" s="66"/>
      <c r="I721" s="66"/>
    </row>
    <row r="722" spans="1:9" x14ac:dyDescent="0.25">
      <c r="A722" s="66"/>
      <c r="B722" s="66"/>
      <c r="C722" s="101"/>
      <c r="D722" s="101"/>
      <c r="E722" s="66"/>
      <c r="F722" s="66"/>
      <c r="G722" s="66"/>
      <c r="H722" s="66"/>
      <c r="I722" s="66"/>
    </row>
    <row r="723" spans="1:9" x14ac:dyDescent="0.25">
      <c r="A723" s="66"/>
      <c r="B723" s="66"/>
      <c r="C723" s="101"/>
      <c r="D723" s="101"/>
      <c r="E723" s="66"/>
      <c r="F723" s="66"/>
      <c r="G723" s="66"/>
      <c r="H723" s="66"/>
      <c r="I723" s="66"/>
    </row>
    <row r="724" spans="1:9" x14ac:dyDescent="0.25">
      <c r="A724" s="66"/>
      <c r="B724" s="66"/>
      <c r="C724" s="101"/>
      <c r="D724" s="101"/>
      <c r="E724" s="66"/>
      <c r="F724" s="66"/>
      <c r="G724" s="66"/>
      <c r="H724" s="66"/>
      <c r="I724" s="66"/>
    </row>
    <row r="725" spans="1:9" x14ac:dyDescent="0.25">
      <c r="A725" s="66"/>
      <c r="B725" s="66"/>
      <c r="C725" s="101"/>
      <c r="D725" s="101"/>
      <c r="E725" s="66"/>
      <c r="F725" s="66"/>
      <c r="G725" s="66"/>
      <c r="H725" s="66"/>
      <c r="I725" s="66"/>
    </row>
    <row r="726" spans="1:9" x14ac:dyDescent="0.25">
      <c r="A726" s="66"/>
      <c r="B726" s="66"/>
      <c r="C726" s="101"/>
      <c r="D726" s="101"/>
      <c r="E726" s="66"/>
      <c r="F726" s="66"/>
      <c r="G726" s="66"/>
      <c r="H726" s="66"/>
      <c r="I726" s="66"/>
    </row>
    <row r="727" spans="1:9" x14ac:dyDescent="0.25">
      <c r="A727" s="66"/>
      <c r="B727" s="66"/>
      <c r="C727" s="101"/>
      <c r="D727" s="101"/>
      <c r="E727" s="66"/>
      <c r="F727" s="66"/>
      <c r="G727" s="66"/>
      <c r="H727" s="66"/>
      <c r="I727" s="66"/>
    </row>
    <row r="728" spans="1:9" x14ac:dyDescent="0.25">
      <c r="A728" s="66"/>
      <c r="B728" s="66"/>
      <c r="C728" s="101"/>
      <c r="D728" s="101"/>
      <c r="E728" s="66"/>
      <c r="F728" s="66"/>
      <c r="G728" s="66"/>
      <c r="H728" s="66"/>
      <c r="I728" s="66"/>
    </row>
    <row r="729" spans="1:9" x14ac:dyDescent="0.25">
      <c r="A729" s="66"/>
      <c r="B729" s="66"/>
      <c r="C729" s="101"/>
      <c r="D729" s="101"/>
      <c r="E729" s="66"/>
      <c r="F729" s="66"/>
      <c r="G729" s="66"/>
      <c r="H729" s="66"/>
      <c r="I729" s="66"/>
    </row>
    <row r="730" spans="1:9" x14ac:dyDescent="0.25">
      <c r="A730" s="66"/>
      <c r="B730" s="66"/>
      <c r="C730" s="101"/>
      <c r="D730" s="101"/>
      <c r="E730" s="66"/>
      <c r="F730" s="66"/>
      <c r="G730" s="66"/>
      <c r="H730" s="66"/>
      <c r="I730" s="66"/>
    </row>
    <row r="731" spans="1:9" x14ac:dyDescent="0.25">
      <c r="A731" s="66"/>
      <c r="B731" s="66"/>
      <c r="C731" s="101"/>
      <c r="D731" s="101"/>
      <c r="E731" s="66"/>
      <c r="F731" s="66"/>
      <c r="G731" s="66"/>
      <c r="H731" s="66"/>
      <c r="I731" s="66"/>
    </row>
    <row r="732" spans="1:9" x14ac:dyDescent="0.25">
      <c r="A732" s="66"/>
      <c r="B732" s="66"/>
      <c r="C732" s="101"/>
      <c r="D732" s="101"/>
      <c r="E732" s="66"/>
      <c r="F732" s="66"/>
      <c r="G732" s="66"/>
      <c r="H732" s="66"/>
      <c r="I732" s="66"/>
    </row>
    <row r="733" spans="1:9" x14ac:dyDescent="0.25">
      <c r="A733" s="66"/>
      <c r="B733" s="66"/>
      <c r="C733" s="101"/>
      <c r="D733" s="101"/>
      <c r="E733" s="66"/>
      <c r="F733" s="66"/>
      <c r="G733" s="66"/>
      <c r="H733" s="66"/>
      <c r="I733" s="66"/>
    </row>
  </sheetData>
  <mergeCells count="10">
    <mergeCell ref="A38:C38"/>
    <mergeCell ref="B1:D2"/>
    <mergeCell ref="A7:C7"/>
    <mergeCell ref="A4:C5"/>
    <mergeCell ref="D4:D5"/>
    <mergeCell ref="D7:D12"/>
    <mergeCell ref="A8:C12"/>
    <mergeCell ref="A13:C37"/>
    <mergeCell ref="D13:D37"/>
    <mergeCell ref="A3:D3"/>
  </mergeCells>
  <phoneticPr fontId="8"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733"/>
  <sheetViews>
    <sheetView showGridLines="0" zoomScaleNormal="100" workbookViewId="0">
      <selection activeCell="D6" sqref="D6"/>
    </sheetView>
  </sheetViews>
  <sheetFormatPr defaultRowHeight="15" outlineLevelRow="1" x14ac:dyDescent="0.25"/>
  <cols>
    <col min="1" max="2" width="45.7109375" customWidth="1"/>
    <col min="3" max="3" width="68.28515625" style="94" customWidth="1"/>
    <col min="4" max="4" width="25.7109375" style="94" customWidth="1"/>
  </cols>
  <sheetData>
    <row r="1" spans="1:9" ht="15" customHeight="1" x14ac:dyDescent="0.25">
      <c r="A1" s="554" t="s">
        <v>839</v>
      </c>
      <c r="B1" s="1347" t="s">
        <v>1347</v>
      </c>
      <c r="C1" s="1347"/>
      <c r="D1" s="1348"/>
      <c r="E1" s="156"/>
      <c r="F1" s="95"/>
      <c r="G1" s="95"/>
      <c r="H1" s="95"/>
    </row>
    <row r="2" spans="1:9" x14ac:dyDescent="0.25">
      <c r="A2" s="555" t="s">
        <v>841</v>
      </c>
      <c r="B2" s="1349"/>
      <c r="C2" s="1349"/>
      <c r="D2" s="1350"/>
      <c r="E2" s="156"/>
      <c r="F2" s="95"/>
      <c r="G2" s="95"/>
      <c r="H2" s="95"/>
    </row>
    <row r="3" spans="1:9" x14ac:dyDescent="0.25">
      <c r="A3" s="1547" t="s">
        <v>1348</v>
      </c>
      <c r="B3" s="1547"/>
      <c r="C3" s="1547"/>
      <c r="D3" s="1547"/>
      <c r="E3" s="95"/>
      <c r="F3" s="95"/>
      <c r="G3" s="95"/>
      <c r="H3" s="95"/>
    </row>
    <row r="4" spans="1:9" ht="15" customHeight="1" x14ac:dyDescent="0.25">
      <c r="A4" s="1276" t="s">
        <v>186</v>
      </c>
      <c r="B4" s="1277"/>
      <c r="C4" s="1531"/>
      <c r="D4" s="1278" t="s">
        <v>1349</v>
      </c>
      <c r="E4" s="95"/>
      <c r="F4" s="95"/>
      <c r="G4" s="95"/>
      <c r="H4" s="95"/>
    </row>
    <row r="5" spans="1:9" ht="15.75" thickBot="1" x14ac:dyDescent="0.3">
      <c r="A5" s="1231"/>
      <c r="B5" s="1232"/>
      <c r="C5" s="1233"/>
      <c r="D5" s="1235"/>
      <c r="E5" s="95"/>
      <c r="F5" s="95"/>
      <c r="G5" s="95"/>
      <c r="H5" s="95"/>
    </row>
    <row r="6" spans="1:9" ht="15" customHeight="1" thickBot="1" x14ac:dyDescent="0.3">
      <c r="A6" s="678" t="s">
        <v>2065</v>
      </c>
      <c r="B6" s="210"/>
      <c r="C6" s="649" t="e">
        <f>#REF!</f>
        <v>#REF!</v>
      </c>
      <c r="D6" s="679"/>
      <c r="E6" s="95"/>
      <c r="F6" s="95"/>
      <c r="G6" s="95"/>
      <c r="H6" s="95"/>
    </row>
    <row r="7" spans="1:9" ht="15" customHeight="1" x14ac:dyDescent="0.25">
      <c r="A7" s="1338" t="s">
        <v>187</v>
      </c>
      <c r="B7" s="1339"/>
      <c r="C7" s="1340"/>
      <c r="D7" s="1532" t="s">
        <v>681</v>
      </c>
      <c r="E7" s="95"/>
      <c r="F7" s="95"/>
      <c r="G7" s="95"/>
      <c r="H7" s="95"/>
    </row>
    <row r="8" spans="1:9" ht="20.25" customHeight="1" x14ac:dyDescent="0.25">
      <c r="A8" s="1548" t="s">
        <v>1350</v>
      </c>
      <c r="B8" s="1549"/>
      <c r="C8" s="1550"/>
      <c r="D8" s="1533"/>
      <c r="E8" s="68"/>
      <c r="F8" s="68"/>
      <c r="G8" s="68"/>
      <c r="H8" s="68"/>
      <c r="I8" s="66"/>
    </row>
    <row r="9" spans="1:9" ht="256.5" customHeight="1" x14ac:dyDescent="0.25">
      <c r="A9" s="1551" t="s">
        <v>1351</v>
      </c>
      <c r="B9" s="1552"/>
      <c r="C9" s="1553"/>
      <c r="D9" s="1533"/>
      <c r="E9" s="68"/>
      <c r="F9" s="68"/>
      <c r="G9" s="68"/>
      <c r="H9" s="68"/>
      <c r="I9" s="66"/>
    </row>
    <row r="10" spans="1:9" ht="289.5" customHeight="1" x14ac:dyDescent="0.25">
      <c r="A10" s="1554"/>
      <c r="B10" s="1555"/>
      <c r="C10" s="1556"/>
      <c r="D10" s="1533"/>
      <c r="E10" s="68"/>
      <c r="F10" s="68"/>
      <c r="G10" s="68"/>
      <c r="H10" s="68"/>
      <c r="I10" s="66"/>
    </row>
    <row r="11" spans="1:9" x14ac:dyDescent="0.25">
      <c r="A11" s="1557" t="s">
        <v>1352</v>
      </c>
      <c r="B11" s="1558"/>
      <c r="C11" s="1559"/>
      <c r="D11" s="1533"/>
      <c r="E11" s="68"/>
      <c r="F11" s="68"/>
      <c r="G11" s="68"/>
      <c r="H11" s="68"/>
      <c r="I11" s="66"/>
    </row>
    <row r="12" spans="1:9" ht="408.75" customHeight="1" thickBot="1" x14ac:dyDescent="0.3">
      <c r="A12" s="1541"/>
      <c r="B12" s="1542"/>
      <c r="C12" s="1543"/>
      <c r="D12" s="1534"/>
      <c r="E12" s="68"/>
      <c r="F12" s="68"/>
      <c r="G12" s="68"/>
      <c r="H12" s="68"/>
      <c r="I12" s="66"/>
    </row>
    <row r="13" spans="1:9" ht="15.75" hidden="1" outlineLevel="1" thickBot="1" x14ac:dyDescent="0.3">
      <c r="A13" s="680"/>
      <c r="B13" s="681"/>
      <c r="C13" s="682"/>
      <c r="D13" s="1537" t="s">
        <v>681</v>
      </c>
      <c r="E13" s="68"/>
      <c r="F13" s="68"/>
      <c r="G13" s="68"/>
      <c r="H13" s="68"/>
      <c r="I13" s="66"/>
    </row>
    <row r="14" spans="1:9" ht="15.75" hidden="1" outlineLevel="1" thickBot="1" x14ac:dyDescent="0.3">
      <c r="A14" s="680"/>
      <c r="B14" s="681"/>
      <c r="C14" s="682"/>
      <c r="D14" s="1533"/>
      <c r="E14" s="68"/>
      <c r="F14" s="68"/>
      <c r="G14" s="68"/>
      <c r="H14" s="68"/>
      <c r="I14" s="66"/>
    </row>
    <row r="15" spans="1:9" ht="15.75" hidden="1" outlineLevel="1" thickBot="1" x14ac:dyDescent="0.3">
      <c r="A15" s="680"/>
      <c r="B15" s="681"/>
      <c r="C15" s="682"/>
      <c r="D15" s="1533"/>
      <c r="E15" s="68"/>
      <c r="F15" s="68"/>
      <c r="G15" s="68"/>
      <c r="H15" s="68"/>
      <c r="I15" s="66"/>
    </row>
    <row r="16" spans="1:9" ht="15.75" hidden="1" outlineLevel="1" thickBot="1" x14ac:dyDescent="0.3">
      <c r="A16" s="680"/>
      <c r="B16" s="681"/>
      <c r="C16" s="682"/>
      <c r="D16" s="1533"/>
      <c r="E16" s="68"/>
      <c r="F16" s="68"/>
      <c r="G16" s="68"/>
      <c r="H16" s="68"/>
      <c r="I16" s="66"/>
    </row>
    <row r="17" spans="1:9" ht="15.75" hidden="1" outlineLevel="1" thickBot="1" x14ac:dyDescent="0.3">
      <c r="A17" s="680"/>
      <c r="B17" s="681"/>
      <c r="C17" s="682"/>
      <c r="D17" s="1533"/>
      <c r="E17" s="68"/>
      <c r="F17" s="68"/>
      <c r="G17" s="68"/>
      <c r="H17" s="68"/>
      <c r="I17" s="66"/>
    </row>
    <row r="18" spans="1:9" ht="15.75" hidden="1" outlineLevel="1" thickBot="1" x14ac:dyDescent="0.3">
      <c r="A18" s="680"/>
      <c r="B18" s="681"/>
      <c r="C18" s="682"/>
      <c r="D18" s="1533"/>
      <c r="E18" s="68"/>
      <c r="F18" s="68"/>
      <c r="G18" s="68"/>
      <c r="H18" s="68"/>
      <c r="I18" s="66"/>
    </row>
    <row r="19" spans="1:9" ht="15.75" hidden="1" outlineLevel="1" thickBot="1" x14ac:dyDescent="0.3">
      <c r="A19" s="680"/>
      <c r="B19" s="681"/>
      <c r="C19" s="682"/>
      <c r="D19" s="1533"/>
      <c r="E19" s="68"/>
      <c r="F19" s="68"/>
      <c r="G19" s="68"/>
      <c r="H19" s="68"/>
      <c r="I19" s="66"/>
    </row>
    <row r="20" spans="1:9" ht="15.75" hidden="1" outlineLevel="1" thickBot="1" x14ac:dyDescent="0.3">
      <c r="A20" s="680"/>
      <c r="B20" s="681"/>
      <c r="C20" s="682"/>
      <c r="D20" s="1533"/>
      <c r="E20" s="68"/>
      <c r="F20" s="68"/>
      <c r="G20" s="68"/>
      <c r="H20" s="68"/>
      <c r="I20" s="66"/>
    </row>
    <row r="21" spans="1:9" ht="15.75" hidden="1" outlineLevel="1" thickBot="1" x14ac:dyDescent="0.3">
      <c r="A21" s="680"/>
      <c r="B21" s="681"/>
      <c r="C21" s="682"/>
      <c r="D21" s="1533"/>
      <c r="E21" s="68"/>
      <c r="F21" s="68"/>
      <c r="G21" s="68"/>
      <c r="H21" s="68"/>
      <c r="I21" s="66"/>
    </row>
    <row r="22" spans="1:9" ht="15.75" hidden="1" outlineLevel="1" thickBot="1" x14ac:dyDescent="0.3">
      <c r="A22" s="680"/>
      <c r="B22" s="681"/>
      <c r="C22" s="682"/>
      <c r="D22" s="1533"/>
      <c r="E22" s="68"/>
      <c r="F22" s="68"/>
      <c r="G22" s="68"/>
      <c r="H22" s="68"/>
      <c r="I22" s="66"/>
    </row>
    <row r="23" spans="1:9" ht="15.75" hidden="1" outlineLevel="1" thickBot="1" x14ac:dyDescent="0.3">
      <c r="A23" s="680"/>
      <c r="B23" s="681"/>
      <c r="C23" s="682"/>
      <c r="D23" s="1533"/>
      <c r="E23" s="68"/>
      <c r="F23" s="68"/>
      <c r="G23" s="68"/>
      <c r="H23" s="68"/>
      <c r="I23" s="66"/>
    </row>
    <row r="24" spans="1:9" ht="15.75" hidden="1" outlineLevel="1" thickBot="1" x14ac:dyDescent="0.3">
      <c r="A24" s="680"/>
      <c r="B24" s="681"/>
      <c r="C24" s="682"/>
      <c r="D24" s="1533"/>
      <c r="E24" s="68"/>
      <c r="F24" s="68"/>
      <c r="G24" s="68"/>
      <c r="H24" s="68"/>
      <c r="I24" s="66"/>
    </row>
    <row r="25" spans="1:9" ht="15.75" hidden="1" outlineLevel="1" thickBot="1" x14ac:dyDescent="0.3">
      <c r="A25" s="680"/>
      <c r="B25" s="681"/>
      <c r="C25" s="682"/>
      <c r="D25" s="1533"/>
      <c r="E25" s="68"/>
      <c r="F25" s="68"/>
      <c r="G25" s="68"/>
      <c r="H25" s="68"/>
      <c r="I25" s="66"/>
    </row>
    <row r="26" spans="1:9" ht="15.75" hidden="1" outlineLevel="1" thickBot="1" x14ac:dyDescent="0.3">
      <c r="A26" s="680"/>
      <c r="B26" s="681"/>
      <c r="C26" s="682"/>
      <c r="D26" s="1533"/>
      <c r="E26" s="68"/>
      <c r="F26" s="68"/>
      <c r="G26" s="68"/>
      <c r="H26" s="68"/>
      <c r="I26" s="66"/>
    </row>
    <row r="27" spans="1:9" ht="15.75" hidden="1" outlineLevel="1" thickBot="1" x14ac:dyDescent="0.3">
      <c r="A27" s="680"/>
      <c r="B27" s="681"/>
      <c r="C27" s="682"/>
      <c r="D27" s="1533"/>
      <c r="E27" s="68"/>
      <c r="F27" s="68"/>
      <c r="G27" s="68"/>
      <c r="H27" s="68"/>
      <c r="I27" s="66"/>
    </row>
    <row r="28" spans="1:9" ht="15.75" hidden="1" outlineLevel="1" thickBot="1" x14ac:dyDescent="0.3">
      <c r="A28" s="680"/>
      <c r="B28" s="681"/>
      <c r="C28" s="682"/>
      <c r="D28" s="1533"/>
      <c r="E28" s="68"/>
      <c r="F28" s="68"/>
      <c r="G28" s="68"/>
      <c r="H28" s="68"/>
      <c r="I28" s="66"/>
    </row>
    <row r="29" spans="1:9" ht="15.75" hidden="1" outlineLevel="1" thickBot="1" x14ac:dyDescent="0.3">
      <c r="A29" s="680"/>
      <c r="B29" s="681"/>
      <c r="C29" s="682"/>
      <c r="D29" s="1533"/>
      <c r="E29" s="68"/>
      <c r="F29" s="68"/>
      <c r="G29" s="68"/>
      <c r="H29" s="68"/>
      <c r="I29" s="66"/>
    </row>
    <row r="30" spans="1:9" ht="15.75" hidden="1" outlineLevel="1" thickBot="1" x14ac:dyDescent="0.3">
      <c r="A30" s="680"/>
      <c r="B30" s="681"/>
      <c r="C30" s="682"/>
      <c r="D30" s="1533"/>
      <c r="E30" s="68"/>
      <c r="F30" s="68"/>
      <c r="G30" s="68"/>
      <c r="H30" s="68"/>
      <c r="I30" s="66"/>
    </row>
    <row r="31" spans="1:9" ht="15.75" hidden="1" outlineLevel="1" thickBot="1" x14ac:dyDescent="0.3">
      <c r="A31" s="680"/>
      <c r="B31" s="681"/>
      <c r="C31" s="682"/>
      <c r="D31" s="1533"/>
      <c r="E31" s="68"/>
      <c r="F31" s="68"/>
      <c r="G31" s="68"/>
      <c r="H31" s="68"/>
      <c r="I31" s="66"/>
    </row>
    <row r="32" spans="1:9" ht="15.75" hidden="1" outlineLevel="1" thickBot="1" x14ac:dyDescent="0.3">
      <c r="A32" s="680"/>
      <c r="B32" s="681"/>
      <c r="C32" s="682"/>
      <c r="D32" s="1533"/>
      <c r="E32" s="68"/>
      <c r="F32" s="68"/>
      <c r="G32" s="68"/>
      <c r="H32" s="68"/>
      <c r="I32" s="66"/>
    </row>
    <row r="33" spans="1:9" ht="15.75" hidden="1" outlineLevel="1" thickBot="1" x14ac:dyDescent="0.3">
      <c r="A33" s="680"/>
      <c r="B33" s="681"/>
      <c r="C33" s="682"/>
      <c r="D33" s="1533"/>
      <c r="E33" s="68"/>
      <c r="F33" s="68"/>
      <c r="G33" s="68"/>
      <c r="H33" s="68"/>
      <c r="I33" s="66"/>
    </row>
    <row r="34" spans="1:9" ht="15.75" hidden="1" outlineLevel="1" thickBot="1" x14ac:dyDescent="0.3">
      <c r="A34" s="680"/>
      <c r="B34" s="681"/>
      <c r="C34" s="682"/>
      <c r="D34" s="1533"/>
      <c r="E34" s="68"/>
      <c r="F34" s="68"/>
      <c r="G34" s="68"/>
      <c r="H34" s="68"/>
      <c r="I34" s="66"/>
    </row>
    <row r="35" spans="1:9" ht="15.75" hidden="1" outlineLevel="1" thickBot="1" x14ac:dyDescent="0.3">
      <c r="A35" s="680"/>
      <c r="B35" s="681"/>
      <c r="C35" s="682"/>
      <c r="D35" s="1533"/>
      <c r="E35" s="68"/>
      <c r="F35" s="68"/>
      <c r="G35" s="68"/>
      <c r="H35" s="68"/>
      <c r="I35" s="66"/>
    </row>
    <row r="36" spans="1:9" ht="15.75" hidden="1" outlineLevel="1" thickBot="1" x14ac:dyDescent="0.3">
      <c r="A36" s="680"/>
      <c r="B36" s="681"/>
      <c r="C36" s="682"/>
      <c r="D36" s="1533"/>
      <c r="E36" s="68"/>
      <c r="F36" s="68"/>
      <c r="G36" s="68"/>
      <c r="H36" s="68"/>
      <c r="I36" s="66"/>
    </row>
    <row r="37" spans="1:9" ht="15.75" hidden="1" outlineLevel="1" thickBot="1" x14ac:dyDescent="0.3">
      <c r="A37" s="683"/>
      <c r="B37" s="684"/>
      <c r="C37" s="685"/>
      <c r="D37" s="1544"/>
      <c r="E37" s="68"/>
      <c r="F37" s="68"/>
      <c r="G37" s="68"/>
      <c r="H37" s="68"/>
      <c r="I37" s="66"/>
    </row>
    <row r="38" spans="1:9" ht="30" customHeight="1" collapsed="1" thickBot="1" x14ac:dyDescent="0.3">
      <c r="A38" s="1545" t="s">
        <v>824</v>
      </c>
      <c r="B38" s="1546"/>
      <c r="C38" s="1546"/>
      <c r="D38" s="158" t="s">
        <v>682</v>
      </c>
      <c r="E38" s="68"/>
      <c r="F38" s="68"/>
      <c r="G38" s="68"/>
      <c r="H38" s="68"/>
      <c r="I38" s="66"/>
    </row>
    <row r="39" spans="1:9" x14ac:dyDescent="0.25">
      <c r="A39" s="64"/>
      <c r="B39" s="64"/>
      <c r="C39" s="100"/>
      <c r="D39" s="100"/>
      <c r="E39" s="68"/>
      <c r="F39" s="68"/>
      <c r="G39" s="68"/>
      <c r="H39" s="68"/>
      <c r="I39" s="66"/>
    </row>
    <row r="40" spans="1:9" x14ac:dyDescent="0.25">
      <c r="A40" s="64"/>
      <c r="B40" s="64"/>
      <c r="C40" s="100"/>
      <c r="D40" s="100"/>
      <c r="E40" s="68"/>
      <c r="F40" s="68"/>
      <c r="G40" s="68"/>
      <c r="H40" s="68"/>
      <c r="I40" s="66"/>
    </row>
    <row r="41" spans="1:9" x14ac:dyDescent="0.25">
      <c r="A41" s="64"/>
      <c r="B41" s="64"/>
      <c r="C41" s="100"/>
      <c r="D41" s="100"/>
      <c r="E41" s="68"/>
      <c r="F41" s="68"/>
      <c r="G41" s="68"/>
      <c r="H41" s="68"/>
      <c r="I41" s="66"/>
    </row>
    <row r="42" spans="1:9" x14ac:dyDescent="0.25">
      <c r="A42" s="64"/>
      <c r="B42" s="64"/>
      <c r="C42" s="100"/>
      <c r="D42" s="100"/>
      <c r="E42" s="68"/>
      <c r="F42" s="68"/>
      <c r="G42" s="68"/>
      <c r="H42" s="68"/>
      <c r="I42" s="66"/>
    </row>
    <row r="43" spans="1:9" x14ac:dyDescent="0.25">
      <c r="A43" s="64"/>
      <c r="B43" s="64"/>
      <c r="C43" s="100"/>
      <c r="D43" s="100"/>
      <c r="E43" s="68"/>
      <c r="F43" s="68"/>
      <c r="G43" s="68"/>
      <c r="H43" s="68"/>
      <c r="I43" s="66"/>
    </row>
    <row r="44" spans="1:9" x14ac:dyDescent="0.25">
      <c r="A44" s="64"/>
      <c r="B44" s="64"/>
      <c r="C44" s="100"/>
      <c r="D44" s="100"/>
      <c r="E44" s="68"/>
      <c r="F44" s="68"/>
      <c r="G44" s="68"/>
      <c r="H44" s="68"/>
      <c r="I44" s="66"/>
    </row>
    <row r="45" spans="1:9" x14ac:dyDescent="0.25">
      <c r="A45" s="64"/>
      <c r="B45" s="64"/>
      <c r="C45" s="100"/>
      <c r="D45" s="100"/>
      <c r="E45" s="68"/>
      <c r="F45" s="68"/>
      <c r="G45" s="68"/>
      <c r="H45" s="68"/>
      <c r="I45" s="66"/>
    </row>
    <row r="46" spans="1:9" x14ac:dyDescent="0.25">
      <c r="A46" s="64"/>
      <c r="B46" s="64"/>
      <c r="C46" s="100"/>
      <c r="D46" s="100"/>
      <c r="E46" s="68"/>
      <c r="F46" s="68"/>
      <c r="G46" s="68"/>
      <c r="H46" s="68"/>
      <c r="I46" s="66"/>
    </row>
    <row r="47" spans="1:9" x14ac:dyDescent="0.25">
      <c r="A47" s="64"/>
      <c r="B47" s="64"/>
      <c r="C47" s="100"/>
      <c r="D47" s="100"/>
      <c r="E47" s="68"/>
      <c r="F47" s="68"/>
      <c r="G47" s="68"/>
      <c r="H47" s="68"/>
      <c r="I47" s="66"/>
    </row>
    <row r="48" spans="1:9" x14ac:dyDescent="0.25">
      <c r="A48" s="64"/>
      <c r="B48" s="64"/>
      <c r="C48" s="100"/>
      <c r="D48" s="100"/>
      <c r="E48" s="68"/>
      <c r="F48" s="68"/>
      <c r="G48" s="68"/>
      <c r="H48" s="68"/>
      <c r="I48" s="66"/>
    </row>
    <row r="49" spans="1:9" x14ac:dyDescent="0.25">
      <c r="A49" s="64"/>
      <c r="B49" s="64"/>
      <c r="C49" s="100"/>
      <c r="D49" s="100"/>
      <c r="E49" s="68"/>
      <c r="F49" s="68"/>
      <c r="G49" s="68"/>
      <c r="H49" s="68"/>
      <c r="I49" s="66"/>
    </row>
    <row r="50" spans="1:9" x14ac:dyDescent="0.25">
      <c r="A50" s="64"/>
      <c r="B50" s="64"/>
      <c r="C50" s="100"/>
      <c r="D50" s="100"/>
      <c r="E50" s="68"/>
      <c r="F50" s="68"/>
      <c r="G50" s="68"/>
      <c r="H50" s="68"/>
      <c r="I50" s="66"/>
    </row>
    <row r="51" spans="1:9" x14ac:dyDescent="0.25">
      <c r="A51" s="64"/>
      <c r="B51" s="64"/>
      <c r="C51" s="100"/>
      <c r="D51" s="100"/>
      <c r="E51" s="68"/>
      <c r="F51" s="68"/>
      <c r="G51" s="68"/>
      <c r="H51" s="68"/>
      <c r="I51" s="66"/>
    </row>
    <row r="52" spans="1:9" x14ac:dyDescent="0.25">
      <c r="A52" s="64"/>
      <c r="B52" s="64"/>
      <c r="C52" s="100"/>
      <c r="D52" s="100"/>
      <c r="E52" s="68"/>
      <c r="F52" s="68"/>
      <c r="G52" s="68"/>
      <c r="H52" s="68"/>
      <c r="I52" s="66"/>
    </row>
    <row r="53" spans="1:9" x14ac:dyDescent="0.25">
      <c r="A53" s="64"/>
      <c r="B53" s="64"/>
      <c r="C53" s="100"/>
      <c r="D53" s="100"/>
      <c r="E53" s="68"/>
      <c r="F53" s="68"/>
      <c r="G53" s="68"/>
      <c r="H53" s="68"/>
      <c r="I53" s="66"/>
    </row>
    <row r="54" spans="1:9" x14ac:dyDescent="0.25">
      <c r="A54" s="64"/>
      <c r="B54" s="64"/>
      <c r="C54" s="100"/>
      <c r="D54" s="100"/>
      <c r="E54" s="68"/>
      <c r="F54" s="68"/>
      <c r="G54" s="68"/>
      <c r="H54" s="68"/>
      <c r="I54" s="66"/>
    </row>
    <row r="55" spans="1:9" x14ac:dyDescent="0.25">
      <c r="A55" s="64"/>
      <c r="B55" s="64"/>
      <c r="C55" s="100"/>
      <c r="D55" s="100"/>
      <c r="E55" s="68"/>
      <c r="F55" s="68"/>
      <c r="G55" s="68"/>
      <c r="H55" s="68"/>
      <c r="I55" s="66"/>
    </row>
    <row r="56" spans="1:9" x14ac:dyDescent="0.25">
      <c r="A56" s="64"/>
      <c r="B56" s="64"/>
      <c r="C56" s="100"/>
      <c r="D56" s="100"/>
      <c r="E56" s="68"/>
      <c r="F56" s="68"/>
      <c r="G56" s="68"/>
      <c r="H56" s="68"/>
      <c r="I56" s="66"/>
    </row>
    <row r="57" spans="1:9" x14ac:dyDescent="0.25">
      <c r="A57" s="64"/>
      <c r="B57" s="64"/>
      <c r="C57" s="100"/>
      <c r="D57" s="100"/>
      <c r="E57" s="68"/>
      <c r="F57" s="68"/>
      <c r="G57" s="68"/>
      <c r="H57" s="68"/>
      <c r="I57" s="66"/>
    </row>
    <row r="58" spans="1:9" x14ac:dyDescent="0.25">
      <c r="A58" s="64"/>
      <c r="B58" s="64"/>
      <c r="C58" s="100"/>
      <c r="D58" s="100"/>
      <c r="E58" s="68"/>
      <c r="F58" s="68"/>
      <c r="G58" s="68"/>
      <c r="H58" s="68"/>
      <c r="I58" s="66"/>
    </row>
    <row r="59" spans="1:9" x14ac:dyDescent="0.25">
      <c r="A59" s="64"/>
      <c r="B59" s="64"/>
      <c r="C59" s="100"/>
      <c r="D59" s="100"/>
      <c r="E59" s="68"/>
      <c r="F59" s="68"/>
      <c r="G59" s="68"/>
      <c r="H59" s="68"/>
      <c r="I59" s="66"/>
    </row>
    <row r="60" spans="1:9" x14ac:dyDescent="0.25">
      <c r="A60" s="64"/>
      <c r="B60" s="64"/>
      <c r="C60" s="100"/>
      <c r="D60" s="100"/>
      <c r="E60" s="68"/>
      <c r="F60" s="68"/>
      <c r="G60" s="68"/>
      <c r="H60" s="68"/>
      <c r="I60" s="66"/>
    </row>
    <row r="61" spans="1:9" x14ac:dyDescent="0.25">
      <c r="A61" s="64"/>
      <c r="B61" s="64"/>
      <c r="C61" s="100"/>
      <c r="D61" s="100"/>
      <c r="E61" s="68"/>
      <c r="F61" s="68"/>
      <c r="G61" s="68"/>
      <c r="H61" s="68"/>
      <c r="I61" s="66"/>
    </row>
    <row r="62" spans="1:9" x14ac:dyDescent="0.25">
      <c r="A62" s="64"/>
      <c r="B62" s="64"/>
      <c r="C62" s="100"/>
      <c r="D62" s="100"/>
      <c r="E62" s="68"/>
      <c r="F62" s="68"/>
      <c r="G62" s="68"/>
      <c r="H62" s="68"/>
      <c r="I62" s="66"/>
    </row>
    <row r="63" spans="1:9" x14ac:dyDescent="0.25">
      <c r="A63" s="64"/>
      <c r="B63" s="64"/>
      <c r="C63" s="100"/>
      <c r="D63" s="100"/>
      <c r="E63" s="68"/>
      <c r="F63" s="68"/>
      <c r="G63" s="68"/>
      <c r="H63" s="68"/>
      <c r="I63" s="66"/>
    </row>
    <row r="64" spans="1:9" x14ac:dyDescent="0.25">
      <c r="A64" s="64"/>
      <c r="B64" s="64"/>
      <c r="C64" s="100"/>
      <c r="D64" s="100"/>
      <c r="E64" s="68"/>
      <c r="F64" s="68"/>
      <c r="G64" s="68"/>
      <c r="H64" s="68"/>
      <c r="I64" s="66"/>
    </row>
    <row r="65" spans="1:9" x14ac:dyDescent="0.25">
      <c r="A65" s="64"/>
      <c r="B65" s="64"/>
      <c r="C65" s="100"/>
      <c r="D65" s="100"/>
      <c r="E65" s="68"/>
      <c r="F65" s="68"/>
      <c r="G65" s="68"/>
      <c r="H65" s="68"/>
      <c r="I65" s="66"/>
    </row>
    <row r="66" spans="1:9" x14ac:dyDescent="0.25">
      <c r="A66" s="64"/>
      <c r="B66" s="64"/>
      <c r="C66" s="100"/>
      <c r="D66" s="100"/>
      <c r="E66" s="68"/>
      <c r="F66" s="68"/>
      <c r="G66" s="68"/>
      <c r="H66" s="68"/>
      <c r="I66" s="66"/>
    </row>
    <row r="67" spans="1:9" x14ac:dyDescent="0.25">
      <c r="A67" s="64"/>
      <c r="B67" s="64"/>
      <c r="C67" s="100"/>
      <c r="D67" s="100"/>
      <c r="E67" s="68"/>
      <c r="F67" s="68"/>
      <c r="G67" s="68"/>
      <c r="H67" s="68"/>
      <c r="I67" s="66"/>
    </row>
    <row r="68" spans="1:9" x14ac:dyDescent="0.25">
      <c r="A68" s="64"/>
      <c r="B68" s="64"/>
      <c r="C68" s="100"/>
      <c r="D68" s="100"/>
      <c r="E68" s="68"/>
      <c r="F68" s="68"/>
      <c r="G68" s="68"/>
      <c r="H68" s="68"/>
      <c r="I68" s="66"/>
    </row>
    <row r="69" spans="1:9" x14ac:dyDescent="0.25">
      <c r="A69" s="64"/>
      <c r="B69" s="64"/>
      <c r="C69" s="100"/>
      <c r="D69" s="100"/>
      <c r="E69" s="68"/>
      <c r="F69" s="68"/>
      <c r="G69" s="68"/>
      <c r="H69" s="68"/>
      <c r="I69" s="66"/>
    </row>
    <row r="70" spans="1:9" x14ac:dyDescent="0.25">
      <c r="A70" s="64"/>
      <c r="B70" s="64"/>
      <c r="C70" s="100"/>
      <c r="D70" s="100"/>
      <c r="E70" s="68"/>
      <c r="F70" s="68"/>
      <c r="G70" s="68"/>
      <c r="H70" s="68"/>
      <c r="I70" s="66"/>
    </row>
    <row r="71" spans="1:9" x14ac:dyDescent="0.25">
      <c r="A71" s="64"/>
      <c r="B71" s="64"/>
      <c r="C71" s="100"/>
      <c r="D71" s="100"/>
      <c r="E71" s="68"/>
      <c r="F71" s="68"/>
      <c r="G71" s="68"/>
      <c r="H71" s="68"/>
      <c r="I71" s="66"/>
    </row>
    <row r="72" spans="1:9" x14ac:dyDescent="0.25">
      <c r="A72" s="64"/>
      <c r="B72" s="64"/>
      <c r="C72" s="100"/>
      <c r="D72" s="100"/>
      <c r="E72" s="68"/>
      <c r="F72" s="68"/>
      <c r="G72" s="68"/>
      <c r="H72" s="68"/>
      <c r="I72" s="66"/>
    </row>
    <row r="73" spans="1:9" x14ac:dyDescent="0.25">
      <c r="A73" s="64"/>
      <c r="B73" s="64"/>
      <c r="C73" s="100"/>
      <c r="D73" s="100"/>
      <c r="E73" s="68"/>
      <c r="F73" s="68"/>
      <c r="G73" s="68"/>
      <c r="H73" s="68"/>
      <c r="I73" s="66"/>
    </row>
    <row r="74" spans="1:9" x14ac:dyDescent="0.25">
      <c r="A74" s="64"/>
      <c r="B74" s="64"/>
      <c r="C74" s="100"/>
      <c r="D74" s="100"/>
      <c r="E74" s="68"/>
      <c r="F74" s="68"/>
      <c r="G74" s="68"/>
      <c r="H74" s="68"/>
      <c r="I74" s="66"/>
    </row>
    <row r="75" spans="1:9" x14ac:dyDescent="0.25">
      <c r="A75" s="64"/>
      <c r="B75" s="64"/>
      <c r="C75" s="100"/>
      <c r="D75" s="100"/>
      <c r="E75" s="68"/>
      <c r="F75" s="68"/>
      <c r="G75" s="68"/>
      <c r="H75" s="68"/>
      <c r="I75" s="66"/>
    </row>
    <row r="76" spans="1:9" x14ac:dyDescent="0.25">
      <c r="A76" s="64"/>
      <c r="B76" s="64"/>
      <c r="C76" s="100"/>
      <c r="D76" s="100"/>
      <c r="E76" s="68"/>
      <c r="F76" s="68"/>
      <c r="G76" s="68"/>
      <c r="H76" s="68"/>
      <c r="I76" s="66"/>
    </row>
    <row r="77" spans="1:9" x14ac:dyDescent="0.25">
      <c r="A77" s="64"/>
      <c r="B77" s="64"/>
      <c r="C77" s="100"/>
      <c r="D77" s="100"/>
      <c r="E77" s="68"/>
      <c r="F77" s="68"/>
      <c r="G77" s="68"/>
      <c r="H77" s="68"/>
      <c r="I77" s="66"/>
    </row>
    <row r="78" spans="1:9" x14ac:dyDescent="0.25">
      <c r="A78" s="64"/>
      <c r="B78" s="64"/>
      <c r="C78" s="100"/>
      <c r="D78" s="100"/>
      <c r="E78" s="68"/>
      <c r="F78" s="68"/>
      <c r="G78" s="68"/>
      <c r="H78" s="68"/>
      <c r="I78" s="66"/>
    </row>
    <row r="79" spans="1:9" x14ac:dyDescent="0.25">
      <c r="A79" s="64"/>
      <c r="B79" s="64"/>
      <c r="C79" s="100"/>
      <c r="D79" s="100"/>
      <c r="E79" s="68"/>
      <c r="F79" s="68"/>
      <c r="G79" s="68"/>
      <c r="H79" s="68"/>
      <c r="I79" s="66"/>
    </row>
    <row r="80" spans="1:9" x14ac:dyDescent="0.25">
      <c r="A80" s="64"/>
      <c r="B80" s="64"/>
      <c r="C80" s="100"/>
      <c r="D80" s="100"/>
      <c r="E80" s="68"/>
      <c r="F80" s="68"/>
      <c r="G80" s="68"/>
      <c r="H80" s="68"/>
      <c r="I80" s="66"/>
    </row>
    <row r="81" spans="1:9" x14ac:dyDescent="0.25">
      <c r="A81" s="64"/>
      <c r="B81" s="64"/>
      <c r="C81" s="100"/>
      <c r="D81" s="100"/>
      <c r="E81" s="68"/>
      <c r="F81" s="68"/>
      <c r="G81" s="68"/>
      <c r="H81" s="68"/>
      <c r="I81" s="66"/>
    </row>
    <row r="82" spans="1:9" x14ac:dyDescent="0.25">
      <c r="A82" s="64"/>
      <c r="B82" s="64"/>
      <c r="C82" s="100"/>
      <c r="D82" s="100"/>
      <c r="E82" s="68"/>
      <c r="F82" s="68"/>
      <c r="G82" s="68"/>
      <c r="H82" s="68"/>
      <c r="I82" s="66"/>
    </row>
    <row r="83" spans="1:9" x14ac:dyDescent="0.25">
      <c r="A83" s="64"/>
      <c r="B83" s="64"/>
      <c r="C83" s="100"/>
      <c r="D83" s="100"/>
      <c r="E83" s="68"/>
      <c r="F83" s="68"/>
      <c r="G83" s="68"/>
      <c r="H83" s="68"/>
      <c r="I83" s="66"/>
    </row>
    <row r="84" spans="1:9" x14ac:dyDescent="0.25">
      <c r="A84" s="64"/>
      <c r="B84" s="64"/>
      <c r="C84" s="100"/>
      <c r="D84" s="100"/>
      <c r="E84" s="68"/>
      <c r="F84" s="68"/>
      <c r="G84" s="68"/>
      <c r="H84" s="68"/>
      <c r="I84" s="66"/>
    </row>
    <row r="85" spans="1:9" x14ac:dyDescent="0.25">
      <c r="A85" s="64"/>
      <c r="B85" s="64"/>
      <c r="C85" s="100"/>
      <c r="D85" s="100"/>
      <c r="E85" s="68"/>
      <c r="F85" s="68"/>
      <c r="G85" s="68"/>
      <c r="H85" s="68"/>
      <c r="I85" s="66"/>
    </row>
    <row r="86" spans="1:9" x14ac:dyDescent="0.25">
      <c r="A86" s="64"/>
      <c r="B86" s="64"/>
      <c r="C86" s="100"/>
      <c r="D86" s="100"/>
      <c r="E86" s="68"/>
      <c r="F86" s="68"/>
      <c r="G86" s="68"/>
      <c r="H86" s="68"/>
      <c r="I86" s="66"/>
    </row>
    <row r="87" spans="1:9" x14ac:dyDescent="0.25">
      <c r="A87" s="64"/>
      <c r="B87" s="64"/>
      <c r="C87" s="100"/>
      <c r="D87" s="100"/>
      <c r="E87" s="68"/>
      <c r="F87" s="68"/>
      <c r="G87" s="68"/>
      <c r="H87" s="68"/>
      <c r="I87" s="66"/>
    </row>
    <row r="88" spans="1:9" x14ac:dyDescent="0.25">
      <c r="A88" s="63"/>
      <c r="B88" s="63"/>
      <c r="C88" s="3"/>
      <c r="D88" s="3"/>
      <c r="E88" s="66"/>
      <c r="F88" s="66"/>
      <c r="G88" s="66"/>
      <c r="H88" s="66"/>
      <c r="I88" s="66"/>
    </row>
    <row r="89" spans="1:9" x14ac:dyDescent="0.25">
      <c r="A89" s="63"/>
      <c r="B89" s="63"/>
      <c r="C89" s="3"/>
      <c r="D89" s="3"/>
      <c r="E89" s="66"/>
      <c r="F89" s="66"/>
      <c r="G89" s="66"/>
      <c r="H89" s="66"/>
      <c r="I89" s="66"/>
    </row>
    <row r="90" spans="1:9" x14ac:dyDescent="0.25">
      <c r="A90" s="63"/>
      <c r="B90" s="63"/>
      <c r="C90" s="3"/>
      <c r="D90" s="3"/>
      <c r="E90" s="66"/>
      <c r="F90" s="66"/>
      <c r="G90" s="66"/>
      <c r="H90" s="66"/>
      <c r="I90" s="66"/>
    </row>
    <row r="91" spans="1:9" x14ac:dyDescent="0.25">
      <c r="A91" s="63"/>
      <c r="B91" s="63"/>
      <c r="C91" s="3"/>
      <c r="D91" s="3"/>
      <c r="E91" s="66"/>
      <c r="F91" s="66"/>
      <c r="G91" s="66"/>
      <c r="H91" s="66"/>
      <c r="I91" s="66"/>
    </row>
    <row r="92" spans="1:9" x14ac:dyDescent="0.25">
      <c r="A92" s="63"/>
      <c r="B92" s="63"/>
      <c r="C92" s="3"/>
      <c r="D92" s="3"/>
      <c r="E92" s="66"/>
      <c r="F92" s="66"/>
      <c r="G92" s="66"/>
      <c r="H92" s="66"/>
      <c r="I92" s="66"/>
    </row>
    <row r="93" spans="1:9" x14ac:dyDescent="0.25">
      <c r="A93" s="63"/>
      <c r="B93" s="63"/>
      <c r="C93" s="3"/>
      <c r="D93" s="3"/>
      <c r="E93" s="66"/>
      <c r="F93" s="66"/>
      <c r="G93" s="66"/>
      <c r="H93" s="66"/>
      <c r="I93" s="66"/>
    </row>
    <row r="94" spans="1:9" x14ac:dyDescent="0.25">
      <c r="A94" s="63"/>
      <c r="B94" s="63"/>
      <c r="C94" s="3"/>
      <c r="D94" s="3"/>
      <c r="E94" s="66"/>
      <c r="F94" s="66"/>
      <c r="G94" s="66"/>
      <c r="H94" s="66"/>
      <c r="I94" s="66"/>
    </row>
    <row r="95" spans="1:9" x14ac:dyDescent="0.25">
      <c r="A95" s="63"/>
      <c r="B95" s="63"/>
      <c r="C95" s="3"/>
      <c r="D95" s="3"/>
      <c r="E95" s="66"/>
      <c r="F95" s="66"/>
      <c r="G95" s="66"/>
      <c r="H95" s="66"/>
      <c r="I95" s="66"/>
    </row>
    <row r="96" spans="1:9" x14ac:dyDescent="0.25">
      <c r="A96" s="63"/>
      <c r="B96" s="63"/>
      <c r="C96" s="3"/>
      <c r="D96" s="3"/>
      <c r="E96" s="66"/>
      <c r="F96" s="66"/>
      <c r="G96" s="66"/>
      <c r="H96" s="66"/>
      <c r="I96" s="66"/>
    </row>
    <row r="97" spans="1:9" x14ac:dyDescent="0.25">
      <c r="A97" s="63"/>
      <c r="B97" s="63"/>
      <c r="C97" s="3"/>
      <c r="D97" s="3"/>
      <c r="E97" s="66"/>
      <c r="F97" s="66"/>
      <c r="G97" s="66"/>
      <c r="H97" s="66"/>
      <c r="I97" s="66"/>
    </row>
    <row r="98" spans="1:9" x14ac:dyDescent="0.25">
      <c r="A98" s="63"/>
      <c r="B98" s="63"/>
      <c r="C98" s="3"/>
      <c r="D98" s="3"/>
      <c r="E98" s="66"/>
      <c r="F98" s="66"/>
      <c r="G98" s="66"/>
      <c r="H98" s="66"/>
      <c r="I98" s="66"/>
    </row>
    <row r="99" spans="1:9" x14ac:dyDescent="0.25">
      <c r="A99" s="63"/>
      <c r="B99" s="63"/>
      <c r="C99" s="3"/>
      <c r="D99" s="3"/>
      <c r="E99" s="66"/>
      <c r="F99" s="66"/>
      <c r="G99" s="66"/>
      <c r="H99" s="66"/>
      <c r="I99" s="66"/>
    </row>
    <row r="100" spans="1:9" x14ac:dyDescent="0.25">
      <c r="A100" s="63"/>
      <c r="B100" s="63"/>
      <c r="C100" s="3"/>
      <c r="D100" s="3"/>
      <c r="E100" s="66"/>
      <c r="F100" s="66"/>
      <c r="G100" s="66"/>
      <c r="H100" s="66"/>
      <c r="I100" s="66"/>
    </row>
    <row r="101" spans="1:9" x14ac:dyDescent="0.25">
      <c r="A101" s="63"/>
      <c r="B101" s="63"/>
      <c r="C101" s="3"/>
      <c r="D101" s="3"/>
      <c r="E101" s="66"/>
      <c r="F101" s="66"/>
      <c r="G101" s="66"/>
      <c r="H101" s="66"/>
      <c r="I101" s="66"/>
    </row>
    <row r="102" spans="1:9" x14ac:dyDescent="0.25">
      <c r="A102" s="63"/>
      <c r="B102" s="63"/>
      <c r="C102" s="3"/>
      <c r="D102" s="3"/>
      <c r="E102" s="66"/>
      <c r="F102" s="66"/>
      <c r="G102" s="66"/>
      <c r="H102" s="66"/>
      <c r="I102" s="66"/>
    </row>
    <row r="103" spans="1:9" x14ac:dyDescent="0.25">
      <c r="A103" s="63"/>
      <c r="B103" s="63"/>
      <c r="C103" s="3"/>
      <c r="D103" s="3"/>
      <c r="E103" s="66"/>
      <c r="F103" s="66"/>
      <c r="G103" s="66"/>
      <c r="H103" s="66"/>
      <c r="I103" s="66"/>
    </row>
    <row r="104" spans="1:9" x14ac:dyDescent="0.25">
      <c r="A104" s="63"/>
      <c r="B104" s="63"/>
      <c r="C104" s="3"/>
      <c r="D104" s="3"/>
      <c r="E104" s="66"/>
      <c r="F104" s="66"/>
      <c r="G104" s="66"/>
      <c r="H104" s="66"/>
      <c r="I104" s="66"/>
    </row>
    <row r="105" spans="1:9" x14ac:dyDescent="0.25">
      <c r="A105" s="63"/>
      <c r="B105" s="63"/>
      <c r="C105" s="3"/>
      <c r="D105" s="3"/>
      <c r="E105" s="66"/>
      <c r="F105" s="66"/>
      <c r="G105" s="66"/>
      <c r="H105" s="66"/>
      <c r="I105" s="66"/>
    </row>
    <row r="106" spans="1:9" x14ac:dyDescent="0.25">
      <c r="A106" s="63"/>
      <c r="B106" s="63"/>
      <c r="C106" s="3"/>
      <c r="D106" s="3"/>
      <c r="E106" s="66"/>
      <c r="F106" s="66"/>
      <c r="G106" s="66"/>
      <c r="H106" s="66"/>
      <c r="I106" s="66"/>
    </row>
    <row r="107" spans="1:9" x14ac:dyDescent="0.25">
      <c r="A107" s="63"/>
      <c r="B107" s="63"/>
      <c r="C107" s="3"/>
      <c r="D107" s="3"/>
      <c r="E107" s="66"/>
      <c r="F107" s="66"/>
      <c r="G107" s="66"/>
      <c r="H107" s="66"/>
      <c r="I107" s="66"/>
    </row>
    <row r="108" spans="1:9" x14ac:dyDescent="0.25">
      <c r="A108" s="63"/>
      <c r="B108" s="63"/>
      <c r="C108" s="3"/>
      <c r="D108" s="3"/>
      <c r="E108" s="66"/>
      <c r="F108" s="66"/>
      <c r="G108" s="66"/>
      <c r="H108" s="66"/>
      <c r="I108" s="66"/>
    </row>
    <row r="109" spans="1:9" x14ac:dyDescent="0.25">
      <c r="A109" s="63"/>
      <c r="B109" s="63"/>
      <c r="C109" s="3"/>
      <c r="D109" s="3"/>
      <c r="E109" s="66"/>
      <c r="F109" s="66"/>
      <c r="G109" s="66"/>
      <c r="H109" s="66"/>
      <c r="I109" s="66"/>
    </row>
    <row r="110" spans="1:9" x14ac:dyDescent="0.25">
      <c r="A110" s="63"/>
      <c r="B110" s="63"/>
      <c r="C110" s="3"/>
      <c r="D110" s="3"/>
      <c r="E110" s="66"/>
      <c r="F110" s="66"/>
      <c r="G110" s="66"/>
      <c r="H110" s="66"/>
      <c r="I110" s="66"/>
    </row>
    <row r="111" spans="1:9" x14ac:dyDescent="0.25">
      <c r="A111" s="63"/>
      <c r="B111" s="63"/>
      <c r="C111" s="3"/>
      <c r="D111" s="3"/>
      <c r="E111" s="66"/>
      <c r="F111" s="66"/>
      <c r="G111" s="66"/>
      <c r="H111" s="66"/>
      <c r="I111" s="66"/>
    </row>
    <row r="112" spans="1:9" x14ac:dyDescent="0.25">
      <c r="A112" s="63"/>
      <c r="B112" s="63"/>
      <c r="C112" s="3"/>
      <c r="D112" s="3"/>
      <c r="E112" s="66"/>
      <c r="F112" s="66"/>
      <c r="G112" s="66"/>
      <c r="H112" s="66"/>
      <c r="I112" s="66"/>
    </row>
    <row r="113" spans="1:9" x14ac:dyDescent="0.25">
      <c r="A113" s="63"/>
      <c r="B113" s="63"/>
      <c r="C113" s="3"/>
      <c r="D113" s="3"/>
      <c r="E113" s="66"/>
      <c r="F113" s="66"/>
      <c r="G113" s="66"/>
      <c r="H113" s="66"/>
      <c r="I113" s="66"/>
    </row>
    <row r="114" spans="1:9" x14ac:dyDescent="0.25">
      <c r="A114" s="63"/>
      <c r="B114" s="63"/>
      <c r="C114" s="3"/>
      <c r="D114" s="3"/>
      <c r="E114" s="66"/>
      <c r="F114" s="66"/>
      <c r="G114" s="66"/>
      <c r="H114" s="66"/>
      <c r="I114" s="66"/>
    </row>
    <row r="115" spans="1:9" x14ac:dyDescent="0.25">
      <c r="A115" s="63"/>
      <c r="B115" s="63"/>
      <c r="C115" s="3"/>
      <c r="D115" s="3"/>
      <c r="E115" s="66"/>
      <c r="F115" s="66"/>
      <c r="G115" s="66"/>
      <c r="H115" s="66"/>
      <c r="I115" s="66"/>
    </row>
    <row r="116" spans="1:9" x14ac:dyDescent="0.25">
      <c r="A116" s="63"/>
      <c r="B116" s="63"/>
      <c r="C116" s="3"/>
      <c r="D116" s="3"/>
      <c r="E116" s="66"/>
      <c r="F116" s="66"/>
      <c r="G116" s="66"/>
      <c r="H116" s="66"/>
      <c r="I116" s="66"/>
    </row>
    <row r="117" spans="1:9" x14ac:dyDescent="0.25">
      <c r="A117" s="63"/>
      <c r="B117" s="63"/>
      <c r="C117" s="3"/>
      <c r="D117" s="3"/>
      <c r="E117" s="66"/>
      <c r="F117" s="66"/>
      <c r="G117" s="66"/>
      <c r="H117" s="66"/>
      <c r="I117" s="66"/>
    </row>
    <row r="118" spans="1:9" x14ac:dyDescent="0.25">
      <c r="A118" s="63"/>
      <c r="B118" s="63"/>
      <c r="C118" s="3"/>
      <c r="D118" s="3"/>
      <c r="E118" s="66"/>
      <c r="F118" s="66"/>
      <c r="G118" s="66"/>
      <c r="H118" s="66"/>
      <c r="I118" s="66"/>
    </row>
    <row r="119" spans="1:9" x14ac:dyDescent="0.25">
      <c r="A119" s="63"/>
      <c r="B119" s="63"/>
      <c r="C119" s="3"/>
      <c r="D119" s="3"/>
      <c r="E119" s="66"/>
      <c r="F119" s="66"/>
      <c r="G119" s="66"/>
      <c r="H119" s="66"/>
      <c r="I119" s="66"/>
    </row>
    <row r="120" spans="1:9" x14ac:dyDescent="0.25">
      <c r="A120" s="63"/>
      <c r="B120" s="63"/>
      <c r="C120" s="3"/>
      <c r="D120" s="3"/>
      <c r="E120" s="66"/>
      <c r="F120" s="66"/>
      <c r="G120" s="66"/>
      <c r="H120" s="66"/>
      <c r="I120" s="66"/>
    </row>
    <row r="121" spans="1:9" x14ac:dyDescent="0.25">
      <c r="A121" s="63"/>
      <c r="B121" s="63"/>
      <c r="C121" s="3"/>
      <c r="D121" s="3"/>
      <c r="E121" s="66"/>
      <c r="F121" s="66"/>
      <c r="G121" s="66"/>
      <c r="H121" s="66"/>
      <c r="I121" s="66"/>
    </row>
    <row r="122" spans="1:9" x14ac:dyDescent="0.25">
      <c r="A122" s="63"/>
      <c r="B122" s="63"/>
      <c r="C122" s="3"/>
      <c r="D122" s="3"/>
      <c r="E122" s="66"/>
      <c r="F122" s="66"/>
      <c r="G122" s="66"/>
      <c r="H122" s="66"/>
      <c r="I122" s="66"/>
    </row>
    <row r="123" spans="1:9" x14ac:dyDescent="0.25">
      <c r="A123" s="63"/>
      <c r="B123" s="63"/>
      <c r="C123" s="3"/>
      <c r="D123" s="3"/>
      <c r="E123" s="66"/>
      <c r="F123" s="66"/>
      <c r="G123" s="66"/>
      <c r="H123" s="66"/>
      <c r="I123" s="66"/>
    </row>
    <row r="124" spans="1:9" x14ac:dyDescent="0.25">
      <c r="A124" s="63"/>
      <c r="B124" s="63"/>
      <c r="C124" s="3"/>
      <c r="D124" s="3"/>
      <c r="E124" s="66"/>
      <c r="F124" s="66"/>
      <c r="G124" s="66"/>
      <c r="H124" s="66"/>
      <c r="I124" s="66"/>
    </row>
    <row r="125" spans="1:9" x14ac:dyDescent="0.25">
      <c r="A125" s="63"/>
      <c r="B125" s="63"/>
      <c r="C125" s="3"/>
      <c r="D125" s="3"/>
      <c r="E125" s="66"/>
      <c r="F125" s="66"/>
      <c r="G125" s="66"/>
      <c r="H125" s="66"/>
      <c r="I125" s="66"/>
    </row>
    <row r="126" spans="1:9" x14ac:dyDescent="0.25">
      <c r="A126" s="63"/>
      <c r="B126" s="63"/>
      <c r="C126" s="3"/>
      <c r="D126" s="3"/>
      <c r="E126" s="66"/>
      <c r="F126" s="66"/>
      <c r="G126" s="66"/>
      <c r="H126" s="66"/>
      <c r="I126" s="66"/>
    </row>
    <row r="127" spans="1:9" x14ac:dyDescent="0.25">
      <c r="A127" s="63"/>
      <c r="B127" s="63"/>
      <c r="C127" s="3"/>
      <c r="D127" s="3"/>
      <c r="E127" s="66"/>
      <c r="F127" s="66"/>
      <c r="G127" s="66"/>
      <c r="H127" s="66"/>
      <c r="I127" s="66"/>
    </row>
    <row r="128" spans="1:9" x14ac:dyDescent="0.25">
      <c r="A128" s="63"/>
      <c r="B128" s="63"/>
      <c r="C128" s="3"/>
      <c r="D128" s="3"/>
      <c r="E128" s="66"/>
      <c r="F128" s="66"/>
      <c r="G128" s="66"/>
      <c r="H128" s="66"/>
      <c r="I128" s="66"/>
    </row>
    <row r="129" spans="1:9" x14ac:dyDescent="0.25">
      <c r="A129" s="63"/>
      <c r="B129" s="63"/>
      <c r="C129" s="3"/>
      <c r="D129" s="3"/>
      <c r="E129" s="66"/>
      <c r="F129" s="66"/>
      <c r="G129" s="66"/>
      <c r="H129" s="66"/>
      <c r="I129" s="66"/>
    </row>
    <row r="130" spans="1:9" x14ac:dyDescent="0.25">
      <c r="A130" s="63"/>
      <c r="B130" s="63"/>
      <c r="C130" s="3"/>
      <c r="D130" s="3"/>
      <c r="E130" s="66"/>
      <c r="F130" s="66"/>
      <c r="G130" s="66"/>
      <c r="H130" s="66"/>
      <c r="I130" s="66"/>
    </row>
    <row r="131" spans="1:9" x14ac:dyDescent="0.25">
      <c r="A131" s="63"/>
      <c r="B131" s="63"/>
      <c r="C131" s="3"/>
      <c r="D131" s="3"/>
      <c r="E131" s="66"/>
      <c r="F131" s="66"/>
      <c r="G131" s="66"/>
      <c r="H131" s="66"/>
      <c r="I131" s="66"/>
    </row>
    <row r="132" spans="1:9" x14ac:dyDescent="0.25">
      <c r="A132" s="63"/>
      <c r="B132" s="63"/>
      <c r="C132" s="3"/>
      <c r="D132" s="3"/>
      <c r="E132" s="66"/>
      <c r="F132" s="66"/>
      <c r="G132" s="66"/>
      <c r="H132" s="66"/>
      <c r="I132" s="66"/>
    </row>
    <row r="133" spans="1:9" x14ac:dyDescent="0.25">
      <c r="A133" s="63"/>
      <c r="B133" s="63"/>
      <c r="C133" s="3"/>
      <c r="D133" s="3"/>
      <c r="E133" s="66"/>
      <c r="F133" s="66"/>
      <c r="G133" s="66"/>
      <c r="H133" s="66"/>
      <c r="I133" s="66"/>
    </row>
    <row r="134" spans="1:9" x14ac:dyDescent="0.25">
      <c r="A134" s="63"/>
      <c r="B134" s="63"/>
      <c r="C134" s="3"/>
      <c r="D134" s="3"/>
      <c r="E134" s="66"/>
      <c r="F134" s="66"/>
      <c r="G134" s="66"/>
      <c r="H134" s="66"/>
      <c r="I134" s="66"/>
    </row>
    <row r="135" spans="1:9" x14ac:dyDescent="0.25">
      <c r="A135" s="63"/>
      <c r="B135" s="63"/>
      <c r="C135" s="3"/>
      <c r="D135" s="3"/>
      <c r="E135" s="66"/>
      <c r="F135" s="66"/>
      <c r="G135" s="66"/>
      <c r="H135" s="66"/>
      <c r="I135" s="66"/>
    </row>
    <row r="136" spans="1:9" x14ac:dyDescent="0.25">
      <c r="A136" s="63"/>
      <c r="B136" s="63"/>
      <c r="C136" s="3"/>
      <c r="D136" s="3"/>
      <c r="E136" s="66"/>
      <c r="F136" s="66"/>
      <c r="G136" s="66"/>
      <c r="H136" s="66"/>
      <c r="I136" s="66"/>
    </row>
    <row r="137" spans="1:9" x14ac:dyDescent="0.25">
      <c r="A137" s="63"/>
      <c r="B137" s="63"/>
      <c r="C137" s="3"/>
      <c r="D137" s="3"/>
      <c r="E137" s="66"/>
      <c r="F137" s="66"/>
      <c r="G137" s="66"/>
      <c r="H137" s="66"/>
      <c r="I137" s="66"/>
    </row>
    <row r="138" spans="1:9" x14ac:dyDescent="0.25">
      <c r="A138" s="63"/>
      <c r="B138" s="63"/>
      <c r="C138" s="3"/>
      <c r="D138" s="3"/>
      <c r="E138" s="66"/>
      <c r="F138" s="66"/>
      <c r="G138" s="66"/>
      <c r="H138" s="66"/>
      <c r="I138" s="66"/>
    </row>
    <row r="139" spans="1:9" x14ac:dyDescent="0.25">
      <c r="A139" s="63"/>
      <c r="B139" s="63"/>
      <c r="C139" s="3"/>
      <c r="D139" s="3"/>
      <c r="E139" s="66"/>
      <c r="F139" s="66"/>
      <c r="G139" s="66"/>
      <c r="H139" s="66"/>
      <c r="I139" s="66"/>
    </row>
    <row r="140" spans="1:9" x14ac:dyDescent="0.25">
      <c r="A140" s="63"/>
      <c r="B140" s="63"/>
      <c r="C140" s="3"/>
      <c r="D140" s="3"/>
      <c r="E140" s="66"/>
      <c r="F140" s="66"/>
      <c r="G140" s="66"/>
      <c r="H140" s="66"/>
      <c r="I140" s="66"/>
    </row>
    <row r="141" spans="1:9" x14ac:dyDescent="0.25">
      <c r="A141" s="63"/>
      <c r="B141" s="63"/>
      <c r="C141" s="3"/>
      <c r="D141" s="3"/>
      <c r="E141" s="66"/>
      <c r="F141" s="66"/>
      <c r="G141" s="66"/>
      <c r="H141" s="66"/>
      <c r="I141" s="66"/>
    </row>
    <row r="142" spans="1:9" x14ac:dyDescent="0.25">
      <c r="A142" s="63"/>
      <c r="B142" s="63"/>
      <c r="C142" s="3"/>
      <c r="D142" s="3"/>
      <c r="E142" s="66"/>
      <c r="F142" s="66"/>
      <c r="G142" s="66"/>
      <c r="H142" s="66"/>
      <c r="I142" s="66"/>
    </row>
    <row r="143" spans="1:9" x14ac:dyDescent="0.25">
      <c r="A143" s="63"/>
      <c r="B143" s="63"/>
      <c r="C143" s="3"/>
      <c r="D143" s="3"/>
      <c r="E143" s="66"/>
      <c r="F143" s="66"/>
      <c r="G143" s="66"/>
      <c r="H143" s="66"/>
      <c r="I143" s="66"/>
    </row>
    <row r="144" spans="1:9" x14ac:dyDescent="0.25">
      <c r="A144" s="63"/>
      <c r="B144" s="63"/>
      <c r="C144" s="3"/>
      <c r="D144" s="3"/>
      <c r="E144" s="66"/>
      <c r="F144" s="66"/>
      <c r="G144" s="66"/>
      <c r="H144" s="66"/>
      <c r="I144" s="66"/>
    </row>
    <row r="145" spans="1:9" x14ac:dyDescent="0.25">
      <c r="A145" s="63"/>
      <c r="B145" s="63"/>
      <c r="C145" s="3"/>
      <c r="D145" s="3"/>
      <c r="E145" s="66"/>
      <c r="F145" s="66"/>
      <c r="G145" s="66"/>
      <c r="H145" s="66"/>
      <c r="I145" s="66"/>
    </row>
    <row r="146" spans="1:9" x14ac:dyDescent="0.25">
      <c r="A146" s="63"/>
      <c r="B146" s="63"/>
      <c r="C146" s="3"/>
      <c r="D146" s="3"/>
      <c r="E146" s="66"/>
      <c r="F146" s="66"/>
      <c r="G146" s="66"/>
      <c r="H146" s="66"/>
      <c r="I146" s="66"/>
    </row>
    <row r="147" spans="1:9" x14ac:dyDescent="0.25">
      <c r="A147" s="63"/>
      <c r="B147" s="63"/>
      <c r="C147" s="3"/>
      <c r="D147" s="3"/>
      <c r="E147" s="66"/>
      <c r="F147" s="66"/>
      <c r="G147" s="66"/>
      <c r="H147" s="66"/>
      <c r="I147" s="66"/>
    </row>
    <row r="148" spans="1:9" x14ac:dyDescent="0.25">
      <c r="A148" s="63"/>
      <c r="B148" s="63"/>
      <c r="C148" s="3"/>
      <c r="D148" s="3"/>
      <c r="E148" s="66"/>
      <c r="F148" s="66"/>
      <c r="G148" s="66"/>
      <c r="H148" s="66"/>
      <c r="I148" s="66"/>
    </row>
    <row r="149" spans="1:9" x14ac:dyDescent="0.25">
      <c r="A149" s="63"/>
      <c r="B149" s="63"/>
      <c r="C149" s="3"/>
      <c r="D149" s="3"/>
      <c r="E149" s="66"/>
      <c r="F149" s="66"/>
      <c r="G149" s="66"/>
      <c r="H149" s="66"/>
      <c r="I149" s="66"/>
    </row>
    <row r="150" spans="1:9" x14ac:dyDescent="0.25">
      <c r="A150" s="63"/>
      <c r="B150" s="63"/>
      <c r="C150" s="3"/>
      <c r="D150" s="3"/>
      <c r="E150" s="66"/>
      <c r="F150" s="66"/>
      <c r="G150" s="66"/>
      <c r="H150" s="66"/>
      <c r="I150" s="66"/>
    </row>
    <row r="151" spans="1:9" x14ac:dyDescent="0.25">
      <c r="A151" s="63"/>
      <c r="B151" s="63"/>
      <c r="C151" s="3"/>
      <c r="D151" s="3"/>
      <c r="E151" s="66"/>
      <c r="F151" s="66"/>
      <c r="G151" s="66"/>
      <c r="H151" s="66"/>
      <c r="I151" s="66"/>
    </row>
    <row r="152" spans="1:9" x14ac:dyDescent="0.25">
      <c r="A152" s="63"/>
      <c r="B152" s="63"/>
      <c r="C152" s="3"/>
      <c r="D152" s="3"/>
      <c r="E152" s="66"/>
      <c r="F152" s="66"/>
      <c r="G152" s="66"/>
      <c r="H152" s="66"/>
      <c r="I152" s="66"/>
    </row>
    <row r="153" spans="1:9" x14ac:dyDescent="0.25">
      <c r="A153" s="63"/>
      <c r="B153" s="63"/>
      <c r="C153" s="3"/>
      <c r="D153" s="3"/>
      <c r="E153" s="66"/>
      <c r="F153" s="66"/>
      <c r="G153" s="66"/>
      <c r="H153" s="66"/>
      <c r="I153" s="66"/>
    </row>
    <row r="154" spans="1:9" x14ac:dyDescent="0.25">
      <c r="A154" s="63"/>
      <c r="B154" s="63"/>
      <c r="C154" s="3"/>
      <c r="D154" s="3"/>
      <c r="E154" s="66"/>
      <c r="F154" s="66"/>
      <c r="G154" s="66"/>
      <c r="H154" s="66"/>
      <c r="I154" s="66"/>
    </row>
    <row r="155" spans="1:9" x14ac:dyDescent="0.25">
      <c r="A155" s="63"/>
      <c r="B155" s="63"/>
      <c r="C155" s="3"/>
      <c r="D155" s="3"/>
      <c r="E155" s="66"/>
      <c r="F155" s="66"/>
      <c r="G155" s="66"/>
      <c r="H155" s="66"/>
      <c r="I155" s="66"/>
    </row>
    <row r="156" spans="1:9" x14ac:dyDescent="0.25">
      <c r="A156" s="63"/>
      <c r="B156" s="63"/>
      <c r="C156" s="3"/>
      <c r="D156" s="3"/>
      <c r="E156" s="66"/>
      <c r="F156" s="66"/>
      <c r="G156" s="66"/>
      <c r="H156" s="66"/>
      <c r="I156" s="66"/>
    </row>
    <row r="157" spans="1:9" x14ac:dyDescent="0.25">
      <c r="A157" s="63"/>
      <c r="B157" s="63"/>
      <c r="C157" s="3"/>
      <c r="D157" s="3"/>
      <c r="E157" s="66"/>
      <c r="F157" s="66"/>
      <c r="G157" s="66"/>
      <c r="H157" s="66"/>
      <c r="I157" s="66"/>
    </row>
    <row r="158" spans="1:9" x14ac:dyDescent="0.25">
      <c r="A158" s="63"/>
      <c r="B158" s="63"/>
      <c r="C158" s="3"/>
      <c r="D158" s="3"/>
      <c r="E158" s="66"/>
      <c r="F158" s="66"/>
      <c r="G158" s="66"/>
      <c r="H158" s="66"/>
      <c r="I158" s="66"/>
    </row>
    <row r="159" spans="1:9" x14ac:dyDescent="0.25">
      <c r="A159" s="63"/>
      <c r="B159" s="63"/>
      <c r="C159" s="3"/>
      <c r="D159" s="3"/>
      <c r="E159" s="66"/>
      <c r="F159" s="66"/>
      <c r="G159" s="66"/>
      <c r="H159" s="66"/>
      <c r="I159" s="66"/>
    </row>
    <row r="160" spans="1:9" x14ac:dyDescent="0.25">
      <c r="A160" s="63"/>
      <c r="B160" s="63"/>
      <c r="C160" s="3"/>
      <c r="D160" s="3"/>
      <c r="E160" s="66"/>
      <c r="F160" s="66"/>
      <c r="G160" s="66"/>
      <c r="H160" s="66"/>
      <c r="I160" s="66"/>
    </row>
    <row r="161" spans="1:9" x14ac:dyDescent="0.25">
      <c r="A161" s="63"/>
      <c r="B161" s="63"/>
      <c r="C161" s="3"/>
      <c r="D161" s="3"/>
      <c r="E161" s="66"/>
      <c r="F161" s="66"/>
      <c r="G161" s="66"/>
      <c r="H161" s="66"/>
      <c r="I161" s="66"/>
    </row>
    <row r="162" spans="1:9" x14ac:dyDescent="0.25">
      <c r="A162" s="63"/>
      <c r="B162" s="63"/>
      <c r="C162" s="3"/>
      <c r="D162" s="3"/>
      <c r="E162" s="66"/>
      <c r="F162" s="66"/>
      <c r="G162" s="66"/>
      <c r="H162" s="66"/>
      <c r="I162" s="66"/>
    </row>
    <row r="163" spans="1:9" x14ac:dyDescent="0.25">
      <c r="A163" s="63"/>
      <c r="B163" s="63"/>
      <c r="C163" s="3"/>
      <c r="D163" s="3"/>
      <c r="E163" s="66"/>
      <c r="F163" s="66"/>
      <c r="G163" s="66"/>
      <c r="H163" s="66"/>
      <c r="I163" s="66"/>
    </row>
    <row r="164" spans="1:9" x14ac:dyDescent="0.25">
      <c r="A164" s="63"/>
      <c r="B164" s="63"/>
      <c r="C164" s="3"/>
      <c r="D164" s="3"/>
      <c r="E164" s="66"/>
      <c r="F164" s="66"/>
      <c r="G164" s="66"/>
      <c r="H164" s="66"/>
      <c r="I164" s="66"/>
    </row>
    <row r="165" spans="1:9" x14ac:dyDescent="0.25">
      <c r="A165" s="63"/>
      <c r="B165" s="63"/>
      <c r="C165" s="3"/>
      <c r="D165" s="3"/>
      <c r="E165" s="66"/>
      <c r="F165" s="66"/>
      <c r="G165" s="66"/>
      <c r="H165" s="66"/>
      <c r="I165" s="66"/>
    </row>
    <row r="166" spans="1:9" x14ac:dyDescent="0.25">
      <c r="A166" s="63"/>
      <c r="B166" s="63"/>
      <c r="C166" s="3"/>
      <c r="D166" s="3"/>
      <c r="E166" s="66"/>
      <c r="F166" s="66"/>
      <c r="G166" s="66"/>
      <c r="H166" s="66"/>
      <c r="I166" s="66"/>
    </row>
    <row r="167" spans="1:9" x14ac:dyDescent="0.25">
      <c r="A167" s="63"/>
      <c r="B167" s="63"/>
      <c r="C167" s="3"/>
      <c r="D167" s="3"/>
      <c r="E167" s="66"/>
      <c r="F167" s="66"/>
      <c r="G167" s="66"/>
      <c r="H167" s="66"/>
      <c r="I167" s="66"/>
    </row>
    <row r="168" spans="1:9" x14ac:dyDescent="0.25">
      <c r="A168" s="63"/>
      <c r="B168" s="63"/>
      <c r="C168" s="3"/>
      <c r="D168" s="3"/>
      <c r="E168" s="66"/>
      <c r="F168" s="66"/>
      <c r="G168" s="66"/>
      <c r="H168" s="66"/>
      <c r="I168" s="66"/>
    </row>
    <row r="169" spans="1:9" x14ac:dyDescent="0.25">
      <c r="A169" s="63"/>
      <c r="B169" s="63"/>
      <c r="C169" s="3"/>
      <c r="D169" s="3"/>
      <c r="E169" s="66"/>
      <c r="F169" s="66"/>
      <c r="G169" s="66"/>
      <c r="H169" s="66"/>
      <c r="I169" s="66"/>
    </row>
    <row r="170" spans="1:9" x14ac:dyDescent="0.25">
      <c r="A170" s="63"/>
      <c r="B170" s="63"/>
      <c r="C170" s="3"/>
      <c r="D170" s="3"/>
      <c r="E170" s="66"/>
      <c r="F170" s="66"/>
      <c r="G170" s="66"/>
      <c r="H170" s="66"/>
      <c r="I170" s="66"/>
    </row>
    <row r="171" spans="1:9" x14ac:dyDescent="0.25">
      <c r="A171" s="63"/>
      <c r="B171" s="63"/>
      <c r="C171" s="3"/>
      <c r="D171" s="3"/>
      <c r="E171" s="66"/>
      <c r="F171" s="66"/>
      <c r="G171" s="66"/>
      <c r="H171" s="66"/>
      <c r="I171" s="66"/>
    </row>
    <row r="172" spans="1:9" x14ac:dyDescent="0.25">
      <c r="A172" s="63"/>
      <c r="B172" s="63"/>
      <c r="C172" s="3"/>
      <c r="D172" s="3"/>
      <c r="E172" s="66"/>
      <c r="F172" s="66"/>
      <c r="G172" s="66"/>
      <c r="H172" s="66"/>
      <c r="I172" s="66"/>
    </row>
    <row r="173" spans="1:9" x14ac:dyDescent="0.25">
      <c r="A173" s="63"/>
      <c r="B173" s="63"/>
      <c r="C173" s="3"/>
      <c r="D173" s="3"/>
      <c r="E173" s="66"/>
      <c r="F173" s="66"/>
      <c r="G173" s="66"/>
      <c r="H173" s="66"/>
      <c r="I173" s="66"/>
    </row>
    <row r="174" spans="1:9" x14ac:dyDescent="0.25">
      <c r="A174" s="63"/>
      <c r="B174" s="63"/>
      <c r="C174" s="3"/>
      <c r="D174" s="3"/>
      <c r="E174" s="66"/>
      <c r="F174" s="66"/>
      <c r="G174" s="66"/>
      <c r="H174" s="66"/>
      <c r="I174" s="66"/>
    </row>
    <row r="175" spans="1:9" x14ac:dyDescent="0.25">
      <c r="A175" s="63"/>
      <c r="B175" s="63"/>
      <c r="C175" s="3"/>
      <c r="D175" s="3"/>
      <c r="E175" s="66"/>
      <c r="F175" s="66"/>
      <c r="G175" s="66"/>
      <c r="H175" s="66"/>
      <c r="I175" s="66"/>
    </row>
    <row r="176" spans="1:9" x14ac:dyDescent="0.25">
      <c r="A176" s="63"/>
      <c r="B176" s="63"/>
      <c r="C176" s="3"/>
      <c r="D176" s="3"/>
      <c r="E176" s="66"/>
      <c r="F176" s="66"/>
      <c r="G176" s="66"/>
      <c r="H176" s="66"/>
      <c r="I176" s="66"/>
    </row>
    <row r="177" spans="1:9" x14ac:dyDescent="0.25">
      <c r="A177" s="63"/>
      <c r="B177" s="63"/>
      <c r="C177" s="3"/>
      <c r="D177" s="3"/>
      <c r="E177" s="66"/>
      <c r="F177" s="66"/>
      <c r="G177" s="66"/>
      <c r="H177" s="66"/>
      <c r="I177" s="66"/>
    </row>
    <row r="178" spans="1:9" x14ac:dyDescent="0.25">
      <c r="A178" s="63"/>
      <c r="B178" s="63"/>
      <c r="C178" s="3"/>
      <c r="D178" s="3"/>
      <c r="E178" s="66"/>
      <c r="F178" s="66"/>
      <c r="G178" s="66"/>
      <c r="H178" s="66"/>
      <c r="I178" s="66"/>
    </row>
    <row r="179" spans="1:9" x14ac:dyDescent="0.25">
      <c r="A179" s="63"/>
      <c r="B179" s="63"/>
      <c r="C179" s="3"/>
      <c r="D179" s="3"/>
      <c r="E179" s="66"/>
      <c r="F179" s="66"/>
      <c r="G179" s="66"/>
      <c r="H179" s="66"/>
      <c r="I179" s="66"/>
    </row>
    <row r="180" spans="1:9" x14ac:dyDescent="0.25">
      <c r="A180" s="63"/>
      <c r="B180" s="63"/>
      <c r="C180" s="3"/>
      <c r="D180" s="3"/>
      <c r="E180" s="66"/>
      <c r="F180" s="66"/>
      <c r="G180" s="66"/>
      <c r="H180" s="66"/>
      <c r="I180" s="66"/>
    </row>
    <row r="181" spans="1:9" x14ac:dyDescent="0.25">
      <c r="A181" s="63"/>
      <c r="B181" s="63"/>
      <c r="C181" s="3"/>
      <c r="D181" s="3"/>
      <c r="E181" s="66"/>
      <c r="F181" s="66"/>
      <c r="G181" s="66"/>
      <c r="H181" s="66"/>
      <c r="I181" s="66"/>
    </row>
    <row r="182" spans="1:9" x14ac:dyDescent="0.25">
      <c r="A182" s="63"/>
      <c r="B182" s="63"/>
      <c r="C182" s="3"/>
      <c r="D182" s="3"/>
      <c r="E182" s="66"/>
      <c r="F182" s="66"/>
      <c r="G182" s="66"/>
      <c r="H182" s="66"/>
      <c r="I182" s="66"/>
    </row>
    <row r="183" spans="1:9" x14ac:dyDescent="0.25">
      <c r="A183" s="63"/>
      <c r="B183" s="63"/>
      <c r="C183" s="3"/>
      <c r="D183" s="3"/>
      <c r="E183" s="66"/>
      <c r="F183" s="66"/>
      <c r="G183" s="66"/>
      <c r="H183" s="66"/>
      <c r="I183" s="66"/>
    </row>
    <row r="184" spans="1:9" x14ac:dyDescent="0.25">
      <c r="A184" s="63"/>
      <c r="B184" s="63"/>
      <c r="C184" s="3"/>
      <c r="D184" s="3"/>
      <c r="E184" s="66"/>
      <c r="F184" s="66"/>
      <c r="G184" s="66"/>
      <c r="H184" s="66"/>
      <c r="I184" s="66"/>
    </row>
    <row r="185" spans="1:9" x14ac:dyDescent="0.25">
      <c r="A185" s="63"/>
      <c r="B185" s="63"/>
      <c r="C185" s="3"/>
      <c r="D185" s="3"/>
      <c r="E185" s="66"/>
      <c r="F185" s="66"/>
      <c r="G185" s="66"/>
      <c r="H185" s="66"/>
      <c r="I185" s="66"/>
    </row>
    <row r="186" spans="1:9" x14ac:dyDescent="0.25">
      <c r="A186" s="63"/>
      <c r="B186" s="63"/>
      <c r="C186" s="3"/>
      <c r="D186" s="3"/>
      <c r="E186" s="66"/>
      <c r="F186" s="66"/>
      <c r="G186" s="66"/>
      <c r="H186" s="66"/>
      <c r="I186" s="66"/>
    </row>
    <row r="187" spans="1:9" x14ac:dyDescent="0.25">
      <c r="A187" s="63"/>
      <c r="B187" s="63"/>
      <c r="C187" s="3"/>
      <c r="D187" s="3"/>
      <c r="E187" s="66"/>
      <c r="F187" s="66"/>
      <c r="G187" s="66"/>
      <c r="H187" s="66"/>
      <c r="I187" s="66"/>
    </row>
    <row r="188" spans="1:9" x14ac:dyDescent="0.25">
      <c r="A188" s="63"/>
      <c r="B188" s="63"/>
      <c r="C188" s="3"/>
      <c r="D188" s="3"/>
      <c r="E188" s="66"/>
      <c r="F188" s="66"/>
      <c r="G188" s="66"/>
      <c r="H188" s="66"/>
      <c r="I188" s="66"/>
    </row>
    <row r="189" spans="1:9" x14ac:dyDescent="0.25">
      <c r="A189" s="63"/>
      <c r="B189" s="63"/>
      <c r="C189" s="3"/>
      <c r="D189" s="3"/>
      <c r="E189" s="66"/>
      <c r="F189" s="66"/>
      <c r="G189" s="66"/>
      <c r="H189" s="66"/>
      <c r="I189" s="66"/>
    </row>
    <row r="190" spans="1:9" x14ac:dyDescent="0.25">
      <c r="A190" s="63"/>
      <c r="B190" s="63"/>
      <c r="C190" s="3"/>
      <c r="D190" s="3"/>
      <c r="E190" s="66"/>
      <c r="F190" s="66"/>
      <c r="G190" s="66"/>
      <c r="H190" s="66"/>
      <c r="I190" s="66"/>
    </row>
    <row r="191" spans="1:9" x14ac:dyDescent="0.25">
      <c r="A191" s="63"/>
      <c r="B191" s="63"/>
      <c r="C191" s="3"/>
      <c r="D191" s="3"/>
      <c r="E191" s="66"/>
      <c r="F191" s="66"/>
      <c r="G191" s="66"/>
      <c r="H191" s="66"/>
      <c r="I191" s="66"/>
    </row>
    <row r="192" spans="1:9" x14ac:dyDescent="0.25">
      <c r="A192" s="63"/>
      <c r="B192" s="63"/>
      <c r="C192" s="3"/>
      <c r="D192" s="3"/>
      <c r="E192" s="66"/>
      <c r="F192" s="66"/>
      <c r="G192" s="66"/>
      <c r="H192" s="66"/>
      <c r="I192" s="66"/>
    </row>
    <row r="193" spans="1:9" x14ac:dyDescent="0.25">
      <c r="A193" s="63"/>
      <c r="B193" s="63"/>
      <c r="C193" s="3"/>
      <c r="D193" s="3"/>
      <c r="E193" s="66"/>
      <c r="F193" s="66"/>
      <c r="G193" s="66"/>
      <c r="H193" s="66"/>
      <c r="I193" s="66"/>
    </row>
    <row r="194" spans="1:9" x14ac:dyDescent="0.25">
      <c r="A194" s="63"/>
      <c r="B194" s="63"/>
      <c r="C194" s="3"/>
      <c r="D194" s="3"/>
      <c r="E194" s="66"/>
      <c r="F194" s="66"/>
      <c r="G194" s="66"/>
      <c r="H194" s="66"/>
      <c r="I194" s="66"/>
    </row>
    <row r="195" spans="1:9" x14ac:dyDescent="0.25">
      <c r="A195" s="63"/>
      <c r="B195" s="63"/>
      <c r="C195" s="3"/>
      <c r="D195" s="3"/>
      <c r="E195" s="66"/>
      <c r="F195" s="66"/>
      <c r="G195" s="66"/>
      <c r="H195" s="66"/>
      <c r="I195" s="66"/>
    </row>
    <row r="196" spans="1:9" x14ac:dyDescent="0.25">
      <c r="A196" s="63"/>
      <c r="B196" s="63"/>
      <c r="C196" s="3"/>
      <c r="D196" s="3"/>
      <c r="E196" s="66"/>
      <c r="F196" s="66"/>
      <c r="G196" s="66"/>
      <c r="H196" s="66"/>
      <c r="I196" s="66"/>
    </row>
    <row r="197" spans="1:9" x14ac:dyDescent="0.25">
      <c r="A197" s="63"/>
      <c r="B197" s="63"/>
      <c r="C197" s="3"/>
      <c r="D197" s="3"/>
      <c r="E197" s="66"/>
      <c r="F197" s="66"/>
      <c r="G197" s="66"/>
      <c r="H197" s="66"/>
      <c r="I197" s="66"/>
    </row>
    <row r="198" spans="1:9" x14ac:dyDescent="0.25">
      <c r="A198" s="63"/>
      <c r="B198" s="63"/>
      <c r="C198" s="3"/>
      <c r="D198" s="3"/>
      <c r="E198" s="66"/>
      <c r="F198" s="66"/>
      <c r="G198" s="66"/>
      <c r="H198" s="66"/>
      <c r="I198" s="66"/>
    </row>
    <row r="199" spans="1:9" x14ac:dyDescent="0.25">
      <c r="A199" s="63"/>
      <c r="B199" s="63"/>
      <c r="C199" s="3"/>
      <c r="D199" s="3"/>
      <c r="E199" s="66"/>
      <c r="F199" s="66"/>
      <c r="G199" s="66"/>
      <c r="H199" s="66"/>
      <c r="I199" s="66"/>
    </row>
    <row r="200" spans="1:9" x14ac:dyDescent="0.25">
      <c r="A200" s="63"/>
      <c r="B200" s="63"/>
      <c r="C200" s="3"/>
      <c r="D200" s="3"/>
      <c r="E200" s="66"/>
      <c r="F200" s="66"/>
      <c r="G200" s="66"/>
      <c r="H200" s="66"/>
      <c r="I200" s="66"/>
    </row>
    <row r="201" spans="1:9" x14ac:dyDescent="0.25">
      <c r="A201" s="63"/>
      <c r="B201" s="63"/>
      <c r="C201" s="3"/>
      <c r="D201" s="3"/>
      <c r="E201" s="66"/>
      <c r="F201" s="66"/>
      <c r="G201" s="66"/>
      <c r="H201" s="66"/>
      <c r="I201" s="66"/>
    </row>
    <row r="202" spans="1:9" x14ac:dyDescent="0.25">
      <c r="A202" s="63"/>
      <c r="B202" s="63"/>
      <c r="C202" s="3"/>
      <c r="D202" s="3"/>
      <c r="E202" s="66"/>
      <c r="F202" s="66"/>
      <c r="G202" s="66"/>
      <c r="H202" s="66"/>
      <c r="I202" s="66"/>
    </row>
    <row r="203" spans="1:9" x14ac:dyDescent="0.25">
      <c r="A203" s="63"/>
      <c r="B203" s="63"/>
      <c r="C203" s="3"/>
      <c r="D203" s="3"/>
      <c r="E203" s="66"/>
      <c r="F203" s="66"/>
      <c r="G203" s="66"/>
      <c r="H203" s="66"/>
      <c r="I203" s="66"/>
    </row>
    <row r="204" spans="1:9" x14ac:dyDescent="0.25">
      <c r="A204" s="63"/>
      <c r="B204" s="63"/>
      <c r="C204" s="3"/>
      <c r="D204" s="3"/>
      <c r="E204" s="66"/>
      <c r="F204" s="66"/>
      <c r="G204" s="66"/>
      <c r="H204" s="66"/>
      <c r="I204" s="66"/>
    </row>
    <row r="205" spans="1:9" x14ac:dyDescent="0.25">
      <c r="A205" s="63"/>
      <c r="B205" s="63"/>
      <c r="C205" s="3"/>
      <c r="D205" s="3"/>
      <c r="E205" s="66"/>
      <c r="F205" s="66"/>
      <c r="G205" s="66"/>
      <c r="H205" s="66"/>
      <c r="I205" s="66"/>
    </row>
    <row r="206" spans="1:9" x14ac:dyDescent="0.25">
      <c r="A206" s="63"/>
      <c r="B206" s="63"/>
      <c r="C206" s="3"/>
      <c r="D206" s="3"/>
      <c r="E206" s="66"/>
      <c r="F206" s="66"/>
      <c r="G206" s="66"/>
      <c r="H206" s="66"/>
      <c r="I206" s="66"/>
    </row>
    <row r="207" spans="1:9" x14ac:dyDescent="0.25">
      <c r="A207" s="63"/>
      <c r="B207" s="63"/>
      <c r="C207" s="3"/>
      <c r="D207" s="3"/>
      <c r="E207" s="66"/>
      <c r="F207" s="66"/>
      <c r="G207" s="66"/>
      <c r="H207" s="66"/>
      <c r="I207" s="66"/>
    </row>
    <row r="208" spans="1:9" x14ac:dyDescent="0.25">
      <c r="A208" s="63"/>
      <c r="B208" s="63"/>
      <c r="C208" s="3"/>
      <c r="D208" s="3"/>
      <c r="E208" s="66"/>
      <c r="F208" s="66"/>
      <c r="G208" s="66"/>
      <c r="H208" s="66"/>
      <c r="I208" s="66"/>
    </row>
    <row r="209" spans="1:9" x14ac:dyDescent="0.25">
      <c r="A209" s="63"/>
      <c r="B209" s="63"/>
      <c r="C209" s="3"/>
      <c r="D209" s="3"/>
      <c r="E209" s="66"/>
      <c r="F209" s="66"/>
      <c r="G209" s="66"/>
      <c r="H209" s="66"/>
      <c r="I209" s="66"/>
    </row>
    <row r="210" spans="1:9" x14ac:dyDescent="0.25">
      <c r="A210" s="63"/>
      <c r="B210" s="63"/>
      <c r="C210" s="3"/>
      <c r="D210" s="3"/>
      <c r="E210" s="66"/>
      <c r="F210" s="66"/>
      <c r="G210" s="66"/>
      <c r="H210" s="66"/>
      <c r="I210" s="66"/>
    </row>
    <row r="211" spans="1:9" x14ac:dyDescent="0.25">
      <c r="A211" s="63"/>
      <c r="B211" s="63"/>
      <c r="C211" s="3"/>
      <c r="D211" s="3"/>
      <c r="E211" s="66"/>
      <c r="F211" s="66"/>
      <c r="G211" s="66"/>
      <c r="H211" s="66"/>
      <c r="I211" s="66"/>
    </row>
    <row r="212" spans="1:9" x14ac:dyDescent="0.25">
      <c r="A212" s="63"/>
      <c r="B212" s="63"/>
      <c r="C212" s="3"/>
      <c r="D212" s="3"/>
      <c r="E212" s="66"/>
      <c r="F212" s="66"/>
      <c r="G212" s="66"/>
      <c r="H212" s="66"/>
      <c r="I212" s="66"/>
    </row>
    <row r="213" spans="1:9" x14ac:dyDescent="0.25">
      <c r="A213" s="63"/>
      <c r="B213" s="63"/>
      <c r="C213" s="3"/>
      <c r="D213" s="3"/>
      <c r="E213" s="66"/>
      <c r="F213" s="66"/>
      <c r="G213" s="66"/>
      <c r="H213" s="66"/>
      <c r="I213" s="66"/>
    </row>
    <row r="214" spans="1:9" x14ac:dyDescent="0.25">
      <c r="A214" s="63"/>
      <c r="B214" s="63"/>
      <c r="C214" s="3"/>
      <c r="D214" s="3"/>
      <c r="E214" s="66"/>
      <c r="F214" s="66"/>
      <c r="G214" s="66"/>
      <c r="H214" s="66"/>
      <c r="I214" s="66"/>
    </row>
    <row r="215" spans="1:9" x14ac:dyDescent="0.25">
      <c r="A215" s="63"/>
      <c r="B215" s="63"/>
      <c r="C215" s="3"/>
      <c r="D215" s="3"/>
      <c r="E215" s="66"/>
      <c r="F215" s="66"/>
      <c r="G215" s="66"/>
      <c r="H215" s="66"/>
      <c r="I215" s="66"/>
    </row>
    <row r="216" spans="1:9" x14ac:dyDescent="0.25">
      <c r="A216" s="63"/>
      <c r="B216" s="63"/>
      <c r="C216" s="3"/>
      <c r="D216" s="3"/>
      <c r="E216" s="66"/>
      <c r="F216" s="66"/>
      <c r="G216" s="66"/>
      <c r="H216" s="66"/>
      <c r="I216" s="66"/>
    </row>
    <row r="217" spans="1:9" x14ac:dyDescent="0.25">
      <c r="A217" s="63"/>
      <c r="B217" s="63"/>
      <c r="C217" s="3"/>
      <c r="D217" s="3"/>
      <c r="E217" s="66"/>
      <c r="F217" s="66"/>
      <c r="G217" s="66"/>
      <c r="H217" s="66"/>
      <c r="I217" s="66"/>
    </row>
    <row r="218" spans="1:9" x14ac:dyDescent="0.25">
      <c r="A218" s="63"/>
      <c r="B218" s="63"/>
      <c r="C218" s="3"/>
      <c r="D218" s="3"/>
      <c r="E218" s="66"/>
      <c r="F218" s="66"/>
      <c r="G218" s="66"/>
      <c r="H218" s="66"/>
      <c r="I218" s="66"/>
    </row>
    <row r="219" spans="1:9" x14ac:dyDescent="0.25">
      <c r="A219" s="63"/>
      <c r="B219" s="63"/>
      <c r="C219" s="3"/>
      <c r="D219" s="3"/>
      <c r="E219" s="66"/>
      <c r="F219" s="66"/>
      <c r="G219" s="66"/>
      <c r="H219" s="66"/>
      <c r="I219" s="66"/>
    </row>
    <row r="220" spans="1:9" x14ac:dyDescent="0.25">
      <c r="A220" s="63"/>
      <c r="B220" s="63"/>
      <c r="C220" s="3"/>
      <c r="D220" s="3"/>
      <c r="E220" s="66"/>
      <c r="F220" s="66"/>
      <c r="G220" s="66"/>
      <c r="H220" s="66"/>
      <c r="I220" s="66"/>
    </row>
    <row r="221" spans="1:9" x14ac:dyDescent="0.25">
      <c r="A221" s="63"/>
      <c r="B221" s="63"/>
      <c r="C221" s="3"/>
      <c r="D221" s="3"/>
      <c r="E221" s="66"/>
      <c r="F221" s="66"/>
      <c r="G221" s="66"/>
      <c r="H221" s="66"/>
      <c r="I221" s="66"/>
    </row>
    <row r="222" spans="1:9" x14ac:dyDescent="0.25">
      <c r="A222" s="63"/>
      <c r="B222" s="63"/>
      <c r="C222" s="3"/>
      <c r="D222" s="3"/>
      <c r="E222" s="66"/>
      <c r="F222" s="66"/>
      <c r="G222" s="66"/>
      <c r="H222" s="66"/>
      <c r="I222" s="66"/>
    </row>
    <row r="223" spans="1:9" x14ac:dyDescent="0.25">
      <c r="A223" s="63"/>
      <c r="B223" s="63"/>
      <c r="C223" s="3"/>
      <c r="D223" s="3"/>
      <c r="E223" s="66"/>
      <c r="F223" s="66"/>
      <c r="G223" s="66"/>
      <c r="H223" s="66"/>
      <c r="I223" s="66"/>
    </row>
    <row r="224" spans="1:9" x14ac:dyDescent="0.25">
      <c r="A224" s="63"/>
      <c r="B224" s="63"/>
      <c r="C224" s="3"/>
      <c r="D224" s="3"/>
      <c r="E224" s="66"/>
      <c r="F224" s="66"/>
      <c r="G224" s="66"/>
      <c r="H224" s="66"/>
      <c r="I224" s="66"/>
    </row>
    <row r="225" spans="1:9" x14ac:dyDescent="0.25">
      <c r="A225" s="63"/>
      <c r="B225" s="63"/>
      <c r="C225" s="3"/>
      <c r="D225" s="3"/>
      <c r="E225" s="66"/>
      <c r="F225" s="66"/>
      <c r="G225" s="66"/>
      <c r="H225" s="66"/>
      <c r="I225" s="66"/>
    </row>
    <row r="226" spans="1:9" x14ac:dyDescent="0.25">
      <c r="A226" s="63"/>
      <c r="B226" s="63"/>
      <c r="C226" s="3"/>
      <c r="D226" s="3"/>
      <c r="E226" s="66"/>
      <c r="F226" s="66"/>
      <c r="G226" s="66"/>
      <c r="H226" s="66"/>
      <c r="I226" s="66"/>
    </row>
    <row r="227" spans="1:9" x14ac:dyDescent="0.25">
      <c r="A227" s="63"/>
      <c r="B227" s="63"/>
      <c r="C227" s="3"/>
      <c r="D227" s="3"/>
      <c r="E227" s="66"/>
      <c r="F227" s="66"/>
      <c r="G227" s="66"/>
      <c r="H227" s="66"/>
      <c r="I227" s="66"/>
    </row>
    <row r="228" spans="1:9" x14ac:dyDescent="0.25">
      <c r="A228" s="63"/>
      <c r="B228" s="63"/>
      <c r="C228" s="3"/>
      <c r="D228" s="3"/>
      <c r="E228" s="66"/>
      <c r="F228" s="66"/>
      <c r="G228" s="66"/>
      <c r="H228" s="66"/>
      <c r="I228" s="66"/>
    </row>
    <row r="229" spans="1:9" x14ac:dyDescent="0.25">
      <c r="A229" s="63"/>
      <c r="B229" s="63"/>
      <c r="C229" s="3"/>
      <c r="D229" s="3"/>
      <c r="E229" s="66"/>
      <c r="F229" s="66"/>
      <c r="G229" s="66"/>
      <c r="H229" s="66"/>
      <c r="I229" s="66"/>
    </row>
    <row r="230" spans="1:9" x14ac:dyDescent="0.25">
      <c r="A230" s="63"/>
      <c r="B230" s="63"/>
      <c r="C230" s="3"/>
      <c r="D230" s="3"/>
      <c r="E230" s="66"/>
      <c r="F230" s="66"/>
      <c r="G230" s="66"/>
      <c r="H230" s="66"/>
      <c r="I230" s="66"/>
    </row>
    <row r="231" spans="1:9" x14ac:dyDescent="0.25">
      <c r="A231" s="63"/>
      <c r="B231" s="63"/>
      <c r="C231" s="3"/>
      <c r="D231" s="3"/>
      <c r="E231" s="66"/>
      <c r="F231" s="66"/>
      <c r="G231" s="66"/>
      <c r="H231" s="66"/>
      <c r="I231" s="66"/>
    </row>
    <row r="232" spans="1:9" x14ac:dyDescent="0.25">
      <c r="A232" s="63"/>
      <c r="B232" s="63"/>
      <c r="C232" s="3"/>
      <c r="D232" s="3"/>
      <c r="E232" s="66"/>
      <c r="F232" s="66"/>
      <c r="G232" s="66"/>
      <c r="H232" s="66"/>
      <c r="I232" s="66"/>
    </row>
    <row r="233" spans="1:9" x14ac:dyDescent="0.25">
      <c r="A233" s="63"/>
      <c r="B233" s="63"/>
      <c r="C233" s="3"/>
      <c r="D233" s="3"/>
      <c r="E233" s="66"/>
      <c r="F233" s="66"/>
      <c r="G233" s="66"/>
      <c r="H233" s="66"/>
      <c r="I233" s="66"/>
    </row>
    <row r="234" spans="1:9" x14ac:dyDescent="0.25">
      <c r="A234" s="63"/>
      <c r="B234" s="63"/>
      <c r="C234" s="3"/>
      <c r="D234" s="3"/>
      <c r="E234" s="66"/>
      <c r="F234" s="66"/>
      <c r="G234" s="66"/>
      <c r="H234" s="66"/>
      <c r="I234" s="66"/>
    </row>
    <row r="235" spans="1:9" x14ac:dyDescent="0.25">
      <c r="A235" s="63"/>
      <c r="B235" s="63"/>
      <c r="C235" s="3"/>
      <c r="D235" s="3"/>
      <c r="E235" s="66"/>
      <c r="F235" s="66"/>
      <c r="G235" s="66"/>
      <c r="H235" s="66"/>
      <c r="I235" s="66"/>
    </row>
    <row r="236" spans="1:9" x14ac:dyDescent="0.25">
      <c r="A236" s="63"/>
      <c r="B236" s="63"/>
      <c r="C236" s="3"/>
      <c r="D236" s="3"/>
      <c r="E236" s="66"/>
      <c r="F236" s="66"/>
      <c r="G236" s="66"/>
      <c r="H236" s="66"/>
      <c r="I236" s="66"/>
    </row>
    <row r="237" spans="1:9" x14ac:dyDescent="0.25">
      <c r="A237" s="63"/>
      <c r="B237" s="63"/>
      <c r="C237" s="3"/>
      <c r="D237" s="3"/>
      <c r="E237" s="66"/>
      <c r="F237" s="66"/>
      <c r="G237" s="66"/>
      <c r="H237" s="66"/>
      <c r="I237" s="66"/>
    </row>
    <row r="238" spans="1:9" x14ac:dyDescent="0.25">
      <c r="A238" s="63"/>
      <c r="B238" s="63"/>
      <c r="C238" s="3"/>
      <c r="D238" s="3"/>
      <c r="E238" s="66"/>
      <c r="F238" s="66"/>
      <c r="G238" s="66"/>
      <c r="H238" s="66"/>
      <c r="I238" s="66"/>
    </row>
    <row r="239" spans="1:9" x14ac:dyDescent="0.25">
      <c r="A239" s="63"/>
      <c r="B239" s="63"/>
      <c r="C239" s="3"/>
      <c r="D239" s="3"/>
      <c r="E239" s="66"/>
      <c r="F239" s="66"/>
      <c r="G239" s="66"/>
      <c r="H239" s="66"/>
      <c r="I239" s="66"/>
    </row>
    <row r="240" spans="1:9" x14ac:dyDescent="0.25">
      <c r="A240" s="63"/>
      <c r="B240" s="63"/>
      <c r="C240" s="3"/>
      <c r="D240" s="3"/>
      <c r="E240" s="66"/>
      <c r="F240" s="66"/>
      <c r="G240" s="66"/>
      <c r="H240" s="66"/>
      <c r="I240" s="66"/>
    </row>
    <row r="241" spans="1:9" x14ac:dyDescent="0.25">
      <c r="A241" s="63"/>
      <c r="B241" s="63"/>
      <c r="C241" s="3"/>
      <c r="D241" s="3"/>
      <c r="E241" s="66"/>
      <c r="F241" s="66"/>
      <c r="G241" s="66"/>
      <c r="H241" s="66"/>
      <c r="I241" s="66"/>
    </row>
    <row r="242" spans="1:9" x14ac:dyDescent="0.25">
      <c r="A242" s="63"/>
      <c r="B242" s="63"/>
      <c r="C242" s="3"/>
      <c r="D242" s="3"/>
      <c r="E242" s="66"/>
      <c r="F242" s="66"/>
      <c r="G242" s="66"/>
      <c r="H242" s="66"/>
      <c r="I242" s="66"/>
    </row>
    <row r="243" spans="1:9" x14ac:dyDescent="0.25">
      <c r="A243" s="63"/>
      <c r="B243" s="63"/>
      <c r="C243" s="3"/>
      <c r="D243" s="3"/>
      <c r="E243" s="66"/>
      <c r="F243" s="66"/>
      <c r="G243" s="66"/>
      <c r="H243" s="66"/>
      <c r="I243" s="66"/>
    </row>
    <row r="244" spans="1:9" x14ac:dyDescent="0.25">
      <c r="A244" s="63"/>
      <c r="B244" s="63"/>
      <c r="C244" s="3"/>
      <c r="D244" s="3"/>
      <c r="E244" s="66"/>
      <c r="F244" s="66"/>
      <c r="G244" s="66"/>
      <c r="H244" s="66"/>
      <c r="I244" s="66"/>
    </row>
    <row r="245" spans="1:9" x14ac:dyDescent="0.25">
      <c r="A245" s="63"/>
      <c r="B245" s="63"/>
      <c r="C245" s="3"/>
      <c r="D245" s="3"/>
      <c r="E245" s="66"/>
      <c r="F245" s="66"/>
      <c r="G245" s="66"/>
      <c r="H245" s="66"/>
      <c r="I245" s="66"/>
    </row>
    <row r="246" spans="1:9" x14ac:dyDescent="0.25">
      <c r="A246" s="63"/>
      <c r="B246" s="63"/>
      <c r="C246" s="3"/>
      <c r="D246" s="3"/>
      <c r="E246" s="66"/>
      <c r="F246" s="66"/>
      <c r="G246" s="66"/>
      <c r="H246" s="66"/>
      <c r="I246" s="66"/>
    </row>
    <row r="247" spans="1:9" x14ac:dyDescent="0.25">
      <c r="A247" s="63"/>
      <c r="B247" s="63"/>
      <c r="C247" s="3"/>
      <c r="D247" s="3"/>
      <c r="E247" s="66"/>
      <c r="F247" s="66"/>
      <c r="G247" s="66"/>
      <c r="H247" s="66"/>
      <c r="I247" s="66"/>
    </row>
    <row r="248" spans="1:9" x14ac:dyDescent="0.25">
      <c r="A248" s="63"/>
      <c r="B248" s="63"/>
      <c r="C248" s="3"/>
      <c r="D248" s="3"/>
      <c r="E248" s="66"/>
      <c r="F248" s="66"/>
      <c r="G248" s="66"/>
      <c r="H248" s="66"/>
      <c r="I248" s="66"/>
    </row>
    <row r="249" spans="1:9" x14ac:dyDescent="0.25">
      <c r="A249" s="63"/>
      <c r="B249" s="63"/>
      <c r="C249" s="3"/>
      <c r="D249" s="3"/>
      <c r="E249" s="66"/>
      <c r="F249" s="66"/>
      <c r="G249" s="66"/>
      <c r="H249" s="66"/>
      <c r="I249" s="66"/>
    </row>
    <row r="250" spans="1:9" x14ac:dyDescent="0.25">
      <c r="A250" s="63"/>
      <c r="B250" s="63"/>
      <c r="C250" s="3"/>
      <c r="D250" s="3"/>
      <c r="E250" s="66"/>
      <c r="F250" s="66"/>
      <c r="G250" s="66"/>
      <c r="H250" s="66"/>
      <c r="I250" s="66"/>
    </row>
    <row r="251" spans="1:9" x14ac:dyDescent="0.25">
      <c r="A251" s="63"/>
      <c r="B251" s="63"/>
      <c r="C251" s="3"/>
      <c r="D251" s="3"/>
      <c r="E251" s="66"/>
      <c r="F251" s="66"/>
      <c r="G251" s="66"/>
      <c r="H251" s="66"/>
      <c r="I251" s="66"/>
    </row>
    <row r="252" spans="1:9" x14ac:dyDescent="0.25">
      <c r="A252" s="63"/>
      <c r="B252" s="63"/>
      <c r="C252" s="3"/>
      <c r="D252" s="3"/>
      <c r="E252" s="66"/>
      <c r="F252" s="66"/>
      <c r="G252" s="66"/>
      <c r="H252" s="66"/>
      <c r="I252" s="66"/>
    </row>
    <row r="253" spans="1:9" x14ac:dyDescent="0.25">
      <c r="A253" s="63"/>
      <c r="B253" s="63"/>
      <c r="C253" s="3"/>
      <c r="D253" s="3"/>
      <c r="E253" s="66"/>
      <c r="F253" s="66"/>
      <c r="G253" s="66"/>
      <c r="H253" s="66"/>
      <c r="I253" s="66"/>
    </row>
    <row r="254" spans="1:9" x14ac:dyDescent="0.25">
      <c r="A254" s="63"/>
      <c r="B254" s="63"/>
      <c r="C254" s="3"/>
      <c r="D254" s="3"/>
      <c r="E254" s="66"/>
      <c r="F254" s="66"/>
      <c r="G254" s="66"/>
      <c r="H254" s="66"/>
      <c r="I254" s="66"/>
    </row>
    <row r="255" spans="1:9" x14ac:dyDescent="0.25">
      <c r="A255" s="63"/>
      <c r="B255" s="63"/>
      <c r="C255" s="3"/>
      <c r="D255" s="3"/>
      <c r="E255" s="66"/>
      <c r="F255" s="66"/>
      <c r="G255" s="66"/>
      <c r="H255" s="66"/>
      <c r="I255" s="66"/>
    </row>
    <row r="256" spans="1:9" x14ac:dyDescent="0.25">
      <c r="A256" s="63"/>
      <c r="B256" s="63"/>
      <c r="C256" s="3"/>
      <c r="D256" s="3"/>
      <c r="E256" s="66"/>
      <c r="F256" s="66"/>
      <c r="G256" s="66"/>
      <c r="H256" s="66"/>
      <c r="I256" s="66"/>
    </row>
    <row r="257" spans="1:9" x14ac:dyDescent="0.25">
      <c r="A257" s="63"/>
      <c r="B257" s="63"/>
      <c r="C257" s="3"/>
      <c r="D257" s="3"/>
      <c r="E257" s="66"/>
      <c r="F257" s="66"/>
      <c r="G257" s="66"/>
      <c r="H257" s="66"/>
      <c r="I257" s="66"/>
    </row>
    <row r="258" spans="1:9" x14ac:dyDescent="0.25">
      <c r="A258" s="63"/>
      <c r="B258" s="63"/>
      <c r="C258" s="3"/>
      <c r="D258" s="3"/>
      <c r="E258" s="66"/>
      <c r="F258" s="66"/>
      <c r="G258" s="66"/>
      <c r="H258" s="66"/>
      <c r="I258" s="66"/>
    </row>
    <row r="259" spans="1:9" x14ac:dyDescent="0.25">
      <c r="A259" s="63"/>
      <c r="B259" s="63"/>
      <c r="C259" s="3"/>
      <c r="D259" s="3"/>
      <c r="E259" s="66"/>
      <c r="F259" s="66"/>
      <c r="G259" s="66"/>
      <c r="H259" s="66"/>
      <c r="I259" s="66"/>
    </row>
    <row r="260" spans="1:9" x14ac:dyDescent="0.25">
      <c r="A260" s="63"/>
      <c r="B260" s="63"/>
      <c r="C260" s="3"/>
      <c r="D260" s="3"/>
      <c r="E260" s="66"/>
      <c r="F260" s="66"/>
      <c r="G260" s="66"/>
      <c r="H260" s="66"/>
      <c r="I260" s="66"/>
    </row>
    <row r="261" spans="1:9" x14ac:dyDescent="0.25">
      <c r="A261" s="63"/>
      <c r="B261" s="63"/>
      <c r="C261" s="3"/>
      <c r="D261" s="3"/>
      <c r="E261" s="66"/>
      <c r="F261" s="66"/>
      <c r="G261" s="66"/>
      <c r="H261" s="66"/>
      <c r="I261" s="66"/>
    </row>
    <row r="262" spans="1:9" x14ac:dyDescent="0.25">
      <c r="A262" s="63"/>
      <c r="B262" s="63"/>
      <c r="C262" s="3"/>
      <c r="D262" s="3"/>
      <c r="E262" s="66"/>
      <c r="F262" s="66"/>
      <c r="G262" s="66"/>
      <c r="H262" s="66"/>
      <c r="I262" s="66"/>
    </row>
    <row r="263" spans="1:9" x14ac:dyDescent="0.25">
      <c r="A263" s="63"/>
      <c r="B263" s="63"/>
      <c r="C263" s="3"/>
      <c r="D263" s="3"/>
      <c r="E263" s="66"/>
      <c r="F263" s="66"/>
      <c r="G263" s="66"/>
      <c r="H263" s="66"/>
      <c r="I263" s="66"/>
    </row>
    <row r="264" spans="1:9" x14ac:dyDescent="0.25">
      <c r="A264" s="63"/>
      <c r="B264" s="63"/>
      <c r="C264" s="3"/>
      <c r="D264" s="3"/>
      <c r="E264" s="66"/>
      <c r="F264" s="66"/>
      <c r="G264" s="66"/>
      <c r="H264" s="66"/>
      <c r="I264" s="66"/>
    </row>
    <row r="265" spans="1:9" x14ac:dyDescent="0.25">
      <c r="A265" s="63"/>
      <c r="B265" s="63"/>
      <c r="C265" s="3"/>
      <c r="D265" s="3"/>
      <c r="E265" s="66"/>
      <c r="F265" s="66"/>
      <c r="G265" s="66"/>
      <c r="H265" s="66"/>
      <c r="I265" s="66"/>
    </row>
    <row r="266" spans="1:9" x14ac:dyDescent="0.25">
      <c r="A266" s="63"/>
      <c r="B266" s="63"/>
      <c r="C266" s="3"/>
      <c r="D266" s="3"/>
      <c r="E266" s="66"/>
      <c r="F266" s="66"/>
      <c r="G266" s="66"/>
      <c r="H266" s="66"/>
      <c r="I266" s="66"/>
    </row>
    <row r="267" spans="1:9" x14ac:dyDescent="0.25">
      <c r="A267" s="63"/>
      <c r="B267" s="63"/>
      <c r="C267" s="3"/>
      <c r="D267" s="3"/>
      <c r="E267" s="66"/>
      <c r="F267" s="66"/>
      <c r="G267" s="66"/>
      <c r="H267" s="66"/>
      <c r="I267" s="66"/>
    </row>
    <row r="268" spans="1:9" x14ac:dyDescent="0.25">
      <c r="A268" s="63"/>
      <c r="B268" s="63"/>
      <c r="C268" s="3"/>
      <c r="D268" s="3"/>
      <c r="E268" s="66"/>
      <c r="F268" s="66"/>
      <c r="G268" s="66"/>
      <c r="H268" s="66"/>
      <c r="I268" s="66"/>
    </row>
    <row r="269" spans="1:9" x14ac:dyDescent="0.25">
      <c r="A269" s="63"/>
      <c r="B269" s="63"/>
      <c r="C269" s="3"/>
      <c r="D269" s="3"/>
      <c r="E269" s="66"/>
      <c r="F269" s="66"/>
      <c r="G269" s="66"/>
      <c r="H269" s="66"/>
      <c r="I269" s="66"/>
    </row>
    <row r="270" spans="1:9" x14ac:dyDescent="0.25">
      <c r="A270" s="63"/>
      <c r="B270" s="63"/>
      <c r="C270" s="3"/>
      <c r="D270" s="3"/>
      <c r="E270" s="66"/>
      <c r="F270" s="66"/>
      <c r="G270" s="66"/>
      <c r="H270" s="66"/>
      <c r="I270" s="66"/>
    </row>
    <row r="271" spans="1:9" x14ac:dyDescent="0.25">
      <c r="A271" s="63"/>
      <c r="B271" s="63"/>
      <c r="C271" s="3"/>
      <c r="D271" s="3"/>
      <c r="E271" s="66"/>
      <c r="F271" s="66"/>
      <c r="G271" s="66"/>
      <c r="H271" s="66"/>
      <c r="I271" s="66"/>
    </row>
    <row r="272" spans="1:9" x14ac:dyDescent="0.25">
      <c r="A272" s="63"/>
      <c r="B272" s="63"/>
      <c r="C272" s="3"/>
      <c r="D272" s="3"/>
      <c r="E272" s="66"/>
      <c r="F272" s="66"/>
      <c r="G272" s="66"/>
      <c r="H272" s="66"/>
      <c r="I272" s="66"/>
    </row>
    <row r="273" spans="1:9" x14ac:dyDescent="0.25">
      <c r="A273" s="63"/>
      <c r="B273" s="63"/>
      <c r="C273" s="3"/>
      <c r="D273" s="3"/>
      <c r="E273" s="66"/>
      <c r="F273" s="66"/>
      <c r="G273" s="66"/>
      <c r="H273" s="66"/>
      <c r="I273" s="66"/>
    </row>
    <row r="274" spans="1:9" x14ac:dyDescent="0.25">
      <c r="A274" s="63"/>
      <c r="B274" s="63"/>
      <c r="C274" s="3"/>
      <c r="D274" s="3"/>
      <c r="E274" s="66"/>
      <c r="F274" s="66"/>
      <c r="G274" s="66"/>
      <c r="H274" s="66"/>
      <c r="I274" s="66"/>
    </row>
    <row r="275" spans="1:9" x14ac:dyDescent="0.25">
      <c r="A275" s="63"/>
      <c r="B275" s="63"/>
      <c r="C275" s="3"/>
      <c r="D275" s="3"/>
      <c r="E275" s="66"/>
      <c r="F275" s="66"/>
      <c r="G275" s="66"/>
      <c r="H275" s="66"/>
      <c r="I275" s="66"/>
    </row>
    <row r="276" spans="1:9" x14ac:dyDescent="0.25">
      <c r="A276" s="63"/>
      <c r="B276" s="63"/>
      <c r="C276" s="3"/>
      <c r="D276" s="3"/>
      <c r="E276" s="66"/>
      <c r="F276" s="66"/>
      <c r="G276" s="66"/>
      <c r="H276" s="66"/>
      <c r="I276" s="66"/>
    </row>
    <row r="277" spans="1:9" x14ac:dyDescent="0.25">
      <c r="A277" s="63"/>
      <c r="B277" s="63"/>
      <c r="C277" s="3"/>
      <c r="D277" s="3"/>
      <c r="E277" s="66"/>
      <c r="F277" s="66"/>
      <c r="G277" s="66"/>
      <c r="H277" s="66"/>
      <c r="I277" s="66"/>
    </row>
    <row r="278" spans="1:9" x14ac:dyDescent="0.25">
      <c r="A278" s="63"/>
      <c r="B278" s="63"/>
      <c r="C278" s="3"/>
      <c r="D278" s="3"/>
      <c r="E278" s="66"/>
      <c r="F278" s="66"/>
      <c r="G278" s="66"/>
      <c r="H278" s="66"/>
      <c r="I278" s="66"/>
    </row>
    <row r="279" spans="1:9" x14ac:dyDescent="0.25">
      <c r="A279" s="63"/>
      <c r="B279" s="63"/>
      <c r="C279" s="3"/>
      <c r="D279" s="3"/>
      <c r="E279" s="66"/>
      <c r="F279" s="66"/>
      <c r="G279" s="66"/>
      <c r="H279" s="66"/>
      <c r="I279" s="66"/>
    </row>
    <row r="280" spans="1:9" x14ac:dyDescent="0.25">
      <c r="A280" s="63"/>
      <c r="B280" s="63"/>
      <c r="C280" s="3"/>
      <c r="D280" s="3"/>
      <c r="E280" s="66"/>
      <c r="F280" s="66"/>
      <c r="G280" s="66"/>
      <c r="H280" s="66"/>
      <c r="I280" s="66"/>
    </row>
    <row r="281" spans="1:9" x14ac:dyDescent="0.25">
      <c r="A281" s="63"/>
      <c r="B281" s="63"/>
      <c r="C281" s="3"/>
      <c r="D281" s="3"/>
      <c r="E281" s="66"/>
      <c r="F281" s="66"/>
      <c r="G281" s="66"/>
      <c r="H281" s="66"/>
      <c r="I281" s="66"/>
    </row>
    <row r="282" spans="1:9" x14ac:dyDescent="0.25">
      <c r="A282" s="63"/>
      <c r="B282" s="63"/>
      <c r="C282" s="3"/>
      <c r="D282" s="3"/>
      <c r="E282" s="66"/>
      <c r="F282" s="66"/>
      <c r="G282" s="66"/>
      <c r="H282" s="66"/>
      <c r="I282" s="66"/>
    </row>
    <row r="283" spans="1:9" x14ac:dyDescent="0.25">
      <c r="A283" s="63"/>
      <c r="B283" s="63"/>
      <c r="C283" s="3"/>
      <c r="D283" s="3"/>
      <c r="E283" s="66"/>
      <c r="F283" s="66"/>
      <c r="G283" s="66"/>
      <c r="H283" s="66"/>
      <c r="I283" s="66"/>
    </row>
    <row r="284" spans="1:9" x14ac:dyDescent="0.25">
      <c r="A284" s="63"/>
      <c r="B284" s="63"/>
      <c r="C284" s="3"/>
      <c r="D284" s="3"/>
      <c r="E284" s="66"/>
      <c r="F284" s="66"/>
      <c r="G284" s="66"/>
      <c r="H284" s="66"/>
      <c r="I284" s="66"/>
    </row>
    <row r="285" spans="1:9" x14ac:dyDescent="0.25">
      <c r="A285" s="63"/>
      <c r="B285" s="63"/>
      <c r="C285" s="3"/>
      <c r="D285" s="3"/>
      <c r="E285" s="66"/>
      <c r="F285" s="66"/>
      <c r="G285" s="66"/>
      <c r="H285" s="66"/>
      <c r="I285" s="66"/>
    </row>
    <row r="286" spans="1:9" x14ac:dyDescent="0.25">
      <c r="A286" s="63"/>
      <c r="B286" s="63"/>
      <c r="C286" s="3"/>
      <c r="D286" s="3"/>
      <c r="E286" s="66"/>
      <c r="F286" s="66"/>
      <c r="G286" s="66"/>
      <c r="H286" s="66"/>
      <c r="I286" s="66"/>
    </row>
    <row r="287" spans="1:9" x14ac:dyDescent="0.25">
      <c r="A287" s="63"/>
      <c r="B287" s="63"/>
      <c r="C287" s="3"/>
      <c r="D287" s="3"/>
      <c r="E287" s="66"/>
      <c r="F287" s="66"/>
      <c r="G287" s="66"/>
      <c r="H287" s="66"/>
      <c r="I287" s="66"/>
    </row>
    <row r="288" spans="1:9" x14ac:dyDescent="0.25">
      <c r="A288" s="63"/>
      <c r="B288" s="63"/>
      <c r="C288" s="3"/>
      <c r="D288" s="3"/>
      <c r="E288" s="66"/>
      <c r="F288" s="66"/>
      <c r="G288" s="66"/>
      <c r="H288" s="66"/>
      <c r="I288" s="66"/>
    </row>
    <row r="289" spans="1:9" x14ac:dyDescent="0.25">
      <c r="A289" s="63"/>
      <c r="B289" s="63"/>
      <c r="C289" s="3"/>
      <c r="D289" s="3"/>
      <c r="E289" s="66"/>
      <c r="F289" s="66"/>
      <c r="G289" s="66"/>
      <c r="H289" s="66"/>
      <c r="I289" s="66"/>
    </row>
    <row r="290" spans="1:9" x14ac:dyDescent="0.25">
      <c r="A290" s="63"/>
      <c r="B290" s="63"/>
      <c r="C290" s="3"/>
      <c r="D290" s="3"/>
      <c r="E290" s="66"/>
      <c r="F290" s="66"/>
      <c r="G290" s="66"/>
      <c r="H290" s="66"/>
      <c r="I290" s="66"/>
    </row>
    <row r="291" spans="1:9" x14ac:dyDescent="0.25">
      <c r="A291" s="63"/>
      <c r="B291" s="63"/>
      <c r="C291" s="3"/>
      <c r="D291" s="3"/>
      <c r="E291" s="66"/>
      <c r="F291" s="66"/>
      <c r="G291" s="66"/>
      <c r="H291" s="66"/>
      <c r="I291" s="66"/>
    </row>
    <row r="292" spans="1:9" x14ac:dyDescent="0.25">
      <c r="A292" s="63"/>
      <c r="B292" s="63"/>
      <c r="C292" s="3"/>
      <c r="D292" s="3"/>
      <c r="E292" s="66"/>
      <c r="F292" s="66"/>
      <c r="G292" s="66"/>
      <c r="H292" s="66"/>
      <c r="I292" s="66"/>
    </row>
    <row r="293" spans="1:9" x14ac:dyDescent="0.25">
      <c r="A293" s="63"/>
      <c r="B293" s="63"/>
      <c r="C293" s="3"/>
      <c r="D293" s="3"/>
      <c r="E293" s="66"/>
      <c r="F293" s="66"/>
      <c r="G293" s="66"/>
      <c r="H293" s="66"/>
      <c r="I293" s="66"/>
    </row>
    <row r="294" spans="1:9" x14ac:dyDescent="0.25">
      <c r="A294" s="63"/>
      <c r="B294" s="63"/>
      <c r="C294" s="3"/>
      <c r="D294" s="3"/>
      <c r="E294" s="66"/>
      <c r="F294" s="66"/>
      <c r="G294" s="66"/>
      <c r="H294" s="66"/>
      <c r="I294" s="66"/>
    </row>
    <row r="295" spans="1:9" x14ac:dyDescent="0.25">
      <c r="A295" s="63"/>
      <c r="B295" s="63"/>
      <c r="C295" s="3"/>
      <c r="D295" s="3"/>
      <c r="E295" s="66"/>
      <c r="F295" s="66"/>
      <c r="G295" s="66"/>
      <c r="H295" s="66"/>
      <c r="I295" s="66"/>
    </row>
    <row r="296" spans="1:9" x14ac:dyDescent="0.25">
      <c r="A296" s="63"/>
      <c r="B296" s="63"/>
      <c r="C296" s="3"/>
      <c r="D296" s="3"/>
      <c r="E296" s="66"/>
      <c r="F296" s="66"/>
      <c r="G296" s="66"/>
      <c r="H296" s="66"/>
      <c r="I296" s="66"/>
    </row>
    <row r="297" spans="1:9" x14ac:dyDescent="0.25">
      <c r="A297" s="63"/>
      <c r="B297" s="63"/>
      <c r="C297" s="3"/>
      <c r="D297" s="3"/>
      <c r="E297" s="66"/>
      <c r="F297" s="66"/>
      <c r="G297" s="66"/>
      <c r="H297" s="66"/>
      <c r="I297" s="66"/>
    </row>
    <row r="298" spans="1:9" x14ac:dyDescent="0.25">
      <c r="A298" s="63"/>
      <c r="B298" s="63"/>
      <c r="C298" s="3"/>
      <c r="D298" s="3"/>
      <c r="E298" s="66"/>
      <c r="F298" s="66"/>
      <c r="G298" s="66"/>
      <c r="H298" s="66"/>
      <c r="I298" s="66"/>
    </row>
    <row r="299" spans="1:9" x14ac:dyDescent="0.25">
      <c r="A299" s="63"/>
      <c r="B299" s="63"/>
      <c r="C299" s="3"/>
      <c r="D299" s="3"/>
      <c r="E299" s="66"/>
      <c r="F299" s="66"/>
      <c r="G299" s="66"/>
      <c r="H299" s="66"/>
      <c r="I299" s="66"/>
    </row>
    <row r="300" spans="1:9" x14ac:dyDescent="0.25">
      <c r="A300" s="63"/>
      <c r="B300" s="63"/>
      <c r="C300" s="3"/>
      <c r="D300" s="3"/>
      <c r="E300" s="66"/>
      <c r="F300" s="66"/>
      <c r="G300" s="66"/>
      <c r="H300" s="66"/>
      <c r="I300" s="66"/>
    </row>
    <row r="301" spans="1:9" x14ac:dyDescent="0.25">
      <c r="A301" s="63"/>
      <c r="B301" s="63"/>
      <c r="C301" s="3"/>
      <c r="D301" s="3"/>
      <c r="E301" s="66"/>
      <c r="F301" s="66"/>
      <c r="G301" s="66"/>
      <c r="H301" s="66"/>
      <c r="I301" s="66"/>
    </row>
    <row r="302" spans="1:9" x14ac:dyDescent="0.25">
      <c r="A302" s="63"/>
      <c r="B302" s="63"/>
      <c r="C302" s="3"/>
      <c r="D302" s="3"/>
      <c r="E302" s="66"/>
      <c r="F302" s="66"/>
      <c r="G302" s="66"/>
      <c r="H302" s="66"/>
      <c r="I302" s="66"/>
    </row>
    <row r="303" spans="1:9" x14ac:dyDescent="0.25">
      <c r="A303" s="63"/>
      <c r="B303" s="63"/>
      <c r="C303" s="3"/>
      <c r="D303" s="3"/>
      <c r="E303" s="66"/>
      <c r="F303" s="66"/>
      <c r="G303" s="66"/>
      <c r="H303" s="66"/>
      <c r="I303" s="66"/>
    </row>
    <row r="304" spans="1:9" x14ac:dyDescent="0.25">
      <c r="A304" s="63"/>
      <c r="B304" s="63"/>
      <c r="C304" s="3"/>
      <c r="D304" s="3"/>
      <c r="E304" s="66"/>
      <c r="F304" s="66"/>
      <c r="G304" s="66"/>
      <c r="H304" s="66"/>
      <c r="I304" s="66"/>
    </row>
    <row r="305" spans="1:9" x14ac:dyDescent="0.25">
      <c r="A305" s="63"/>
      <c r="B305" s="63"/>
      <c r="C305" s="3"/>
      <c r="D305" s="3"/>
      <c r="E305" s="66"/>
      <c r="F305" s="66"/>
      <c r="G305" s="66"/>
      <c r="H305" s="66"/>
      <c r="I305" s="66"/>
    </row>
    <row r="306" spans="1:9" x14ac:dyDescent="0.25">
      <c r="A306" s="63"/>
      <c r="B306" s="63"/>
      <c r="C306" s="3"/>
      <c r="D306" s="3"/>
      <c r="E306" s="66"/>
      <c r="F306" s="66"/>
      <c r="G306" s="66"/>
      <c r="H306" s="66"/>
      <c r="I306" s="66"/>
    </row>
    <row r="307" spans="1:9" x14ac:dyDescent="0.25">
      <c r="A307" s="63"/>
      <c r="B307" s="63"/>
      <c r="C307" s="3"/>
      <c r="D307" s="3"/>
      <c r="E307" s="66"/>
      <c r="F307" s="66"/>
      <c r="G307" s="66"/>
      <c r="H307" s="66"/>
      <c r="I307" s="66"/>
    </row>
    <row r="308" spans="1:9" x14ac:dyDescent="0.25">
      <c r="A308" s="63"/>
      <c r="B308" s="63"/>
      <c r="C308" s="3"/>
      <c r="D308" s="3"/>
      <c r="E308" s="66"/>
      <c r="F308" s="66"/>
      <c r="G308" s="66"/>
      <c r="H308" s="66"/>
      <c r="I308" s="66"/>
    </row>
    <row r="309" spans="1:9" x14ac:dyDescent="0.25">
      <c r="A309" s="63"/>
      <c r="B309" s="63"/>
      <c r="C309" s="3"/>
      <c r="D309" s="3"/>
      <c r="E309" s="66"/>
      <c r="F309" s="66"/>
      <c r="G309" s="66"/>
      <c r="H309" s="66"/>
      <c r="I309" s="66"/>
    </row>
    <row r="310" spans="1:9" x14ac:dyDescent="0.25">
      <c r="A310" s="63"/>
      <c r="B310" s="63"/>
      <c r="C310" s="3"/>
      <c r="D310" s="3"/>
      <c r="E310" s="66"/>
      <c r="F310" s="66"/>
      <c r="G310" s="66"/>
      <c r="H310" s="66"/>
      <c r="I310" s="66"/>
    </row>
    <row r="311" spans="1:9" x14ac:dyDescent="0.25">
      <c r="A311" s="63"/>
      <c r="B311" s="63"/>
      <c r="C311" s="3"/>
      <c r="D311" s="3"/>
      <c r="E311" s="66"/>
      <c r="F311" s="66"/>
      <c r="G311" s="66"/>
      <c r="H311" s="66"/>
      <c r="I311" s="66"/>
    </row>
    <row r="312" spans="1:9" x14ac:dyDescent="0.25">
      <c r="A312" s="63"/>
      <c r="B312" s="63"/>
      <c r="C312" s="3"/>
      <c r="D312" s="3"/>
      <c r="E312" s="66"/>
      <c r="F312" s="66"/>
      <c r="G312" s="66"/>
      <c r="H312" s="66"/>
      <c r="I312" s="66"/>
    </row>
    <row r="313" spans="1:9" x14ac:dyDescent="0.25">
      <c r="A313" s="63"/>
      <c r="B313" s="63"/>
      <c r="C313" s="3"/>
      <c r="D313" s="3"/>
      <c r="E313" s="66"/>
      <c r="F313" s="66"/>
      <c r="G313" s="66"/>
      <c r="H313" s="66"/>
      <c r="I313" s="66"/>
    </row>
    <row r="314" spans="1:9" x14ac:dyDescent="0.25">
      <c r="A314" s="63"/>
      <c r="B314" s="63"/>
      <c r="C314" s="3"/>
      <c r="D314" s="3"/>
      <c r="E314" s="66"/>
      <c r="F314" s="66"/>
      <c r="G314" s="66"/>
      <c r="H314" s="66"/>
      <c r="I314" s="66"/>
    </row>
    <row r="315" spans="1:9" x14ac:dyDescent="0.25">
      <c r="A315" s="63"/>
      <c r="B315" s="63"/>
      <c r="C315" s="3"/>
      <c r="D315" s="3"/>
      <c r="E315" s="66"/>
      <c r="F315" s="66"/>
      <c r="G315" s="66"/>
      <c r="H315" s="66"/>
      <c r="I315" s="66"/>
    </row>
    <row r="316" spans="1:9" x14ac:dyDescent="0.25">
      <c r="A316" s="63"/>
      <c r="B316" s="63"/>
      <c r="C316" s="3"/>
      <c r="D316" s="3"/>
      <c r="E316" s="66"/>
      <c r="F316" s="66"/>
      <c r="G316" s="66"/>
      <c r="H316" s="66"/>
      <c r="I316" s="66"/>
    </row>
    <row r="317" spans="1:9" x14ac:dyDescent="0.25">
      <c r="A317" s="63"/>
      <c r="B317" s="63"/>
      <c r="C317" s="3"/>
      <c r="D317" s="3"/>
      <c r="E317" s="66"/>
      <c r="F317" s="66"/>
      <c r="G317" s="66"/>
      <c r="H317" s="66"/>
      <c r="I317" s="66"/>
    </row>
    <row r="318" spans="1:9" x14ac:dyDescent="0.25">
      <c r="A318" s="63"/>
      <c r="B318" s="63"/>
      <c r="C318" s="3"/>
      <c r="D318" s="3"/>
      <c r="E318" s="66"/>
      <c r="F318" s="66"/>
      <c r="G318" s="66"/>
      <c r="H318" s="66"/>
      <c r="I318" s="66"/>
    </row>
    <row r="319" spans="1:9" x14ac:dyDescent="0.25">
      <c r="A319" s="63"/>
      <c r="B319" s="63"/>
      <c r="C319" s="3"/>
      <c r="D319" s="3"/>
      <c r="E319" s="66"/>
      <c r="F319" s="66"/>
      <c r="G319" s="66"/>
      <c r="H319" s="66"/>
      <c r="I319" s="66"/>
    </row>
    <row r="320" spans="1:9" x14ac:dyDescent="0.25">
      <c r="A320" s="63"/>
      <c r="B320" s="63"/>
      <c r="C320" s="3"/>
      <c r="D320" s="3"/>
      <c r="E320" s="66"/>
      <c r="F320" s="66"/>
      <c r="G320" s="66"/>
      <c r="H320" s="66"/>
      <c r="I320" s="66"/>
    </row>
    <row r="321" spans="1:9" x14ac:dyDescent="0.25">
      <c r="A321" s="63"/>
      <c r="B321" s="63"/>
      <c r="C321" s="3"/>
      <c r="D321" s="3"/>
      <c r="E321" s="66"/>
      <c r="F321" s="66"/>
      <c r="G321" s="66"/>
      <c r="H321" s="66"/>
      <c r="I321" s="66"/>
    </row>
    <row r="322" spans="1:9" x14ac:dyDescent="0.25">
      <c r="A322" s="63"/>
      <c r="B322" s="63"/>
      <c r="C322" s="3"/>
      <c r="D322" s="3"/>
      <c r="E322" s="66"/>
      <c r="F322" s="66"/>
      <c r="G322" s="66"/>
      <c r="H322" s="66"/>
      <c r="I322" s="66"/>
    </row>
    <row r="323" spans="1:9" x14ac:dyDescent="0.25">
      <c r="A323" s="63"/>
      <c r="B323" s="63"/>
      <c r="C323" s="3"/>
      <c r="D323" s="3"/>
      <c r="E323" s="66"/>
      <c r="F323" s="66"/>
      <c r="G323" s="66"/>
      <c r="H323" s="66"/>
      <c r="I323" s="66"/>
    </row>
    <row r="324" spans="1:9" x14ac:dyDescent="0.25">
      <c r="A324" s="63"/>
      <c r="B324" s="63"/>
      <c r="C324" s="3"/>
      <c r="D324" s="3"/>
      <c r="E324" s="66"/>
      <c r="F324" s="66"/>
      <c r="G324" s="66"/>
      <c r="H324" s="66"/>
      <c r="I324" s="66"/>
    </row>
    <row r="325" spans="1:9" x14ac:dyDescent="0.25">
      <c r="A325" s="63"/>
      <c r="B325" s="63"/>
      <c r="C325" s="3"/>
      <c r="D325" s="3"/>
      <c r="E325" s="66"/>
      <c r="F325" s="66"/>
      <c r="G325" s="66"/>
      <c r="H325" s="66"/>
      <c r="I325" s="66"/>
    </row>
    <row r="326" spans="1:9" x14ac:dyDescent="0.25">
      <c r="A326" s="63"/>
      <c r="B326" s="63"/>
      <c r="C326" s="3"/>
      <c r="D326" s="3"/>
      <c r="E326" s="66"/>
      <c r="F326" s="66"/>
      <c r="G326" s="66"/>
      <c r="H326" s="66"/>
      <c r="I326" s="66"/>
    </row>
    <row r="327" spans="1:9" x14ac:dyDescent="0.25">
      <c r="A327" s="63"/>
      <c r="B327" s="63"/>
      <c r="C327" s="3"/>
      <c r="D327" s="3"/>
      <c r="E327" s="66"/>
      <c r="F327" s="66"/>
      <c r="G327" s="66"/>
      <c r="H327" s="66"/>
      <c r="I327" s="66"/>
    </row>
    <row r="328" spans="1:9" x14ac:dyDescent="0.25">
      <c r="A328" s="63"/>
      <c r="B328" s="63"/>
      <c r="C328" s="3"/>
      <c r="D328" s="3"/>
      <c r="E328" s="66"/>
      <c r="F328" s="66"/>
      <c r="G328" s="66"/>
      <c r="H328" s="66"/>
      <c r="I328" s="66"/>
    </row>
    <row r="329" spans="1:9" x14ac:dyDescent="0.25">
      <c r="A329" s="63"/>
      <c r="B329" s="63"/>
      <c r="C329" s="3"/>
      <c r="D329" s="3"/>
      <c r="E329" s="66"/>
      <c r="F329" s="66"/>
      <c r="G329" s="66"/>
      <c r="H329" s="66"/>
      <c r="I329" s="66"/>
    </row>
    <row r="330" spans="1:9" x14ac:dyDescent="0.25">
      <c r="A330" s="63"/>
      <c r="B330" s="63"/>
      <c r="C330" s="3"/>
      <c r="D330" s="3"/>
      <c r="E330" s="66"/>
      <c r="F330" s="66"/>
      <c r="G330" s="66"/>
      <c r="H330" s="66"/>
      <c r="I330" s="66"/>
    </row>
    <row r="331" spans="1:9" x14ac:dyDescent="0.25">
      <c r="A331" s="63"/>
      <c r="B331" s="63"/>
      <c r="C331" s="3"/>
      <c r="D331" s="3"/>
      <c r="E331" s="66"/>
      <c r="F331" s="66"/>
      <c r="G331" s="66"/>
      <c r="H331" s="66"/>
      <c r="I331" s="66"/>
    </row>
    <row r="332" spans="1:9" x14ac:dyDescent="0.25">
      <c r="A332" s="63"/>
      <c r="B332" s="63"/>
      <c r="C332" s="3"/>
      <c r="D332" s="3"/>
      <c r="E332" s="66"/>
      <c r="F332" s="66"/>
      <c r="G332" s="66"/>
      <c r="H332" s="66"/>
      <c r="I332" s="66"/>
    </row>
    <row r="333" spans="1:9" x14ac:dyDescent="0.25">
      <c r="A333" s="66"/>
      <c r="B333" s="66"/>
      <c r="C333" s="101"/>
      <c r="D333" s="101"/>
      <c r="E333" s="66"/>
      <c r="F333" s="66"/>
      <c r="G333" s="66"/>
      <c r="H333" s="66"/>
      <c r="I333" s="66"/>
    </row>
    <row r="334" spans="1:9" x14ac:dyDescent="0.25">
      <c r="A334" s="66"/>
      <c r="B334" s="66"/>
      <c r="C334" s="101"/>
      <c r="D334" s="101"/>
      <c r="E334" s="66"/>
      <c r="F334" s="66"/>
      <c r="G334" s="66"/>
      <c r="H334" s="66"/>
      <c r="I334" s="66"/>
    </row>
    <row r="335" spans="1:9" x14ac:dyDescent="0.25">
      <c r="A335" s="66"/>
      <c r="B335" s="66"/>
      <c r="C335" s="101"/>
      <c r="D335" s="101"/>
      <c r="E335" s="66"/>
      <c r="F335" s="66"/>
      <c r="G335" s="66"/>
      <c r="H335" s="66"/>
      <c r="I335" s="66"/>
    </row>
    <row r="336" spans="1:9" x14ac:dyDescent="0.25">
      <c r="A336" s="66"/>
      <c r="B336" s="66"/>
      <c r="C336" s="101"/>
      <c r="D336" s="101"/>
      <c r="E336" s="66"/>
      <c r="F336" s="66"/>
      <c r="G336" s="66"/>
      <c r="H336" s="66"/>
      <c r="I336" s="66"/>
    </row>
    <row r="337" spans="1:9" x14ac:dyDescent="0.25">
      <c r="A337" s="66"/>
      <c r="B337" s="66"/>
      <c r="C337" s="101"/>
      <c r="D337" s="101"/>
      <c r="E337" s="66"/>
      <c r="F337" s="66"/>
      <c r="G337" s="66"/>
      <c r="H337" s="66"/>
      <c r="I337" s="66"/>
    </row>
    <row r="338" spans="1:9" x14ac:dyDescent="0.25">
      <c r="A338" s="66"/>
      <c r="B338" s="66"/>
      <c r="C338" s="101"/>
      <c r="D338" s="101"/>
      <c r="E338" s="66"/>
      <c r="F338" s="66"/>
      <c r="G338" s="66"/>
      <c r="H338" s="66"/>
      <c r="I338" s="66"/>
    </row>
    <row r="339" spans="1:9" x14ac:dyDescent="0.25">
      <c r="A339" s="66"/>
      <c r="B339" s="66"/>
      <c r="C339" s="101"/>
      <c r="D339" s="101"/>
      <c r="E339" s="66"/>
      <c r="F339" s="66"/>
      <c r="G339" s="66"/>
      <c r="H339" s="66"/>
      <c r="I339" s="66"/>
    </row>
    <row r="340" spans="1:9" x14ac:dyDescent="0.25">
      <c r="A340" s="66"/>
      <c r="B340" s="66"/>
      <c r="C340" s="101"/>
      <c r="D340" s="101"/>
      <c r="E340" s="66"/>
      <c r="F340" s="66"/>
      <c r="G340" s="66"/>
      <c r="H340" s="66"/>
      <c r="I340" s="66"/>
    </row>
    <row r="341" spans="1:9" x14ac:dyDescent="0.25">
      <c r="A341" s="66"/>
      <c r="B341" s="66"/>
      <c r="C341" s="101"/>
      <c r="D341" s="101"/>
      <c r="E341" s="66"/>
      <c r="F341" s="66"/>
      <c r="G341" s="66"/>
      <c r="H341" s="66"/>
      <c r="I341" s="66"/>
    </row>
    <row r="342" spans="1:9" x14ac:dyDescent="0.25">
      <c r="A342" s="66"/>
      <c r="B342" s="66"/>
      <c r="C342" s="101"/>
      <c r="D342" s="101"/>
      <c r="E342" s="66"/>
      <c r="F342" s="66"/>
      <c r="G342" s="66"/>
      <c r="H342" s="66"/>
      <c r="I342" s="66"/>
    </row>
    <row r="343" spans="1:9" x14ac:dyDescent="0.25">
      <c r="A343" s="66"/>
      <c r="B343" s="66"/>
      <c r="C343" s="101"/>
      <c r="D343" s="101"/>
      <c r="E343" s="66"/>
      <c r="F343" s="66"/>
      <c r="G343" s="66"/>
      <c r="H343" s="66"/>
      <c r="I343" s="66"/>
    </row>
    <row r="344" spans="1:9" x14ac:dyDescent="0.25">
      <c r="A344" s="66"/>
      <c r="B344" s="66"/>
      <c r="C344" s="101"/>
      <c r="D344" s="101"/>
      <c r="E344" s="66"/>
      <c r="F344" s="66"/>
      <c r="G344" s="66"/>
      <c r="H344" s="66"/>
      <c r="I344" s="66"/>
    </row>
    <row r="345" spans="1:9" x14ac:dyDescent="0.25">
      <c r="A345" s="66"/>
      <c r="B345" s="66"/>
      <c r="C345" s="101"/>
      <c r="D345" s="101"/>
      <c r="E345" s="66"/>
      <c r="F345" s="66"/>
      <c r="G345" s="66"/>
      <c r="H345" s="66"/>
      <c r="I345" s="66"/>
    </row>
    <row r="346" spans="1:9" x14ac:dyDescent="0.25">
      <c r="A346" s="66"/>
      <c r="B346" s="66"/>
      <c r="C346" s="101"/>
      <c r="D346" s="101"/>
      <c r="E346" s="66"/>
      <c r="F346" s="66"/>
      <c r="G346" s="66"/>
      <c r="H346" s="66"/>
      <c r="I346" s="66"/>
    </row>
    <row r="347" spans="1:9" x14ac:dyDescent="0.25">
      <c r="A347" s="66"/>
      <c r="B347" s="66"/>
      <c r="C347" s="101"/>
      <c r="D347" s="101"/>
      <c r="E347" s="66"/>
      <c r="F347" s="66"/>
      <c r="G347" s="66"/>
      <c r="H347" s="66"/>
      <c r="I347" s="66"/>
    </row>
    <row r="348" spans="1:9" x14ac:dyDescent="0.25">
      <c r="A348" s="66"/>
      <c r="B348" s="66"/>
      <c r="C348" s="101"/>
      <c r="D348" s="101"/>
      <c r="E348" s="66"/>
      <c r="F348" s="66"/>
      <c r="G348" s="66"/>
      <c r="H348" s="66"/>
      <c r="I348" s="66"/>
    </row>
    <row r="349" spans="1:9" x14ac:dyDescent="0.25">
      <c r="A349" s="66"/>
      <c r="B349" s="66"/>
      <c r="C349" s="101"/>
      <c r="D349" s="101"/>
      <c r="E349" s="66"/>
      <c r="F349" s="66"/>
      <c r="G349" s="66"/>
      <c r="H349" s="66"/>
      <c r="I349" s="66"/>
    </row>
    <row r="350" spans="1:9" x14ac:dyDescent="0.25">
      <c r="A350" s="66"/>
      <c r="B350" s="66"/>
      <c r="C350" s="101"/>
      <c r="D350" s="101"/>
      <c r="E350" s="66"/>
      <c r="F350" s="66"/>
      <c r="G350" s="66"/>
      <c r="H350" s="66"/>
      <c r="I350" s="66"/>
    </row>
    <row r="351" spans="1:9" x14ac:dyDescent="0.25">
      <c r="A351" s="66"/>
      <c r="B351" s="66"/>
      <c r="C351" s="101"/>
      <c r="D351" s="101"/>
      <c r="E351" s="66"/>
      <c r="F351" s="66"/>
      <c r="G351" s="66"/>
      <c r="H351" s="66"/>
      <c r="I351" s="66"/>
    </row>
    <row r="352" spans="1:9" x14ac:dyDescent="0.25">
      <c r="A352" s="66"/>
      <c r="B352" s="66"/>
      <c r="C352" s="101"/>
      <c r="D352" s="101"/>
      <c r="E352" s="66"/>
      <c r="F352" s="66"/>
      <c r="G352" s="66"/>
      <c r="H352" s="66"/>
      <c r="I352" s="66"/>
    </row>
    <row r="353" spans="1:9" x14ac:dyDescent="0.25">
      <c r="A353" s="66"/>
      <c r="B353" s="66"/>
      <c r="C353" s="101"/>
      <c r="D353" s="101"/>
      <c r="E353" s="66"/>
      <c r="F353" s="66"/>
      <c r="G353" s="66"/>
      <c r="H353" s="66"/>
      <c r="I353" s="66"/>
    </row>
    <row r="354" spans="1:9" x14ac:dyDescent="0.25">
      <c r="A354" s="66"/>
      <c r="B354" s="66"/>
      <c r="C354" s="101"/>
      <c r="D354" s="101"/>
      <c r="E354" s="66"/>
      <c r="F354" s="66"/>
      <c r="G354" s="66"/>
      <c r="H354" s="66"/>
      <c r="I354" s="66"/>
    </row>
    <row r="355" spans="1:9" x14ac:dyDescent="0.25">
      <c r="A355" s="66"/>
      <c r="B355" s="66"/>
      <c r="C355" s="101"/>
      <c r="D355" s="101"/>
      <c r="E355" s="66"/>
      <c r="F355" s="66"/>
      <c r="G355" s="66"/>
      <c r="H355" s="66"/>
      <c r="I355" s="66"/>
    </row>
    <row r="356" spans="1:9" x14ac:dyDescent="0.25">
      <c r="A356" s="66"/>
      <c r="B356" s="66"/>
      <c r="C356" s="101"/>
      <c r="D356" s="101"/>
      <c r="E356" s="66"/>
      <c r="F356" s="66"/>
      <c r="G356" s="66"/>
      <c r="H356" s="66"/>
      <c r="I356" s="66"/>
    </row>
    <row r="357" spans="1:9" x14ac:dyDescent="0.25">
      <c r="A357" s="66"/>
      <c r="B357" s="66"/>
      <c r="C357" s="101"/>
      <c r="D357" s="101"/>
      <c r="E357" s="66"/>
      <c r="F357" s="66"/>
      <c r="G357" s="66"/>
      <c r="H357" s="66"/>
      <c r="I357" s="66"/>
    </row>
    <row r="358" spans="1:9" x14ac:dyDescent="0.25">
      <c r="A358" s="66"/>
      <c r="B358" s="66"/>
      <c r="C358" s="101"/>
      <c r="D358" s="101"/>
      <c r="E358" s="66"/>
      <c r="F358" s="66"/>
      <c r="G358" s="66"/>
      <c r="H358" s="66"/>
      <c r="I358" s="66"/>
    </row>
    <row r="359" spans="1:9" x14ac:dyDescent="0.25">
      <c r="A359" s="66"/>
      <c r="B359" s="66"/>
      <c r="C359" s="101"/>
      <c r="D359" s="101"/>
      <c r="E359" s="66"/>
      <c r="F359" s="66"/>
      <c r="G359" s="66"/>
      <c r="H359" s="66"/>
      <c r="I359" s="66"/>
    </row>
    <row r="360" spans="1:9" x14ac:dyDescent="0.25">
      <c r="A360" s="66"/>
      <c r="B360" s="66"/>
      <c r="C360" s="101"/>
      <c r="D360" s="101"/>
      <c r="E360" s="66"/>
      <c r="F360" s="66"/>
      <c r="G360" s="66"/>
      <c r="H360" s="66"/>
      <c r="I360" s="66"/>
    </row>
    <row r="361" spans="1:9" x14ac:dyDescent="0.25">
      <c r="A361" s="66"/>
      <c r="B361" s="66"/>
      <c r="C361" s="101"/>
      <c r="D361" s="101"/>
      <c r="E361" s="66"/>
      <c r="F361" s="66"/>
      <c r="G361" s="66"/>
      <c r="H361" s="66"/>
      <c r="I361" s="66"/>
    </row>
    <row r="362" spans="1:9" x14ac:dyDescent="0.25">
      <c r="A362" s="66"/>
      <c r="B362" s="66"/>
      <c r="C362" s="101"/>
      <c r="D362" s="101"/>
      <c r="E362" s="66"/>
      <c r="F362" s="66"/>
      <c r="G362" s="66"/>
      <c r="H362" s="66"/>
      <c r="I362" s="66"/>
    </row>
    <row r="363" spans="1:9" x14ac:dyDescent="0.25">
      <c r="A363" s="66"/>
      <c r="B363" s="66"/>
      <c r="C363" s="101"/>
      <c r="D363" s="101"/>
      <c r="E363" s="66"/>
      <c r="F363" s="66"/>
      <c r="G363" s="66"/>
      <c r="H363" s="66"/>
      <c r="I363" s="66"/>
    </row>
    <row r="364" spans="1:9" x14ac:dyDescent="0.25">
      <c r="A364" s="66"/>
      <c r="B364" s="66"/>
      <c r="C364" s="101"/>
      <c r="D364" s="101"/>
      <c r="E364" s="66"/>
      <c r="F364" s="66"/>
      <c r="G364" s="66"/>
      <c r="H364" s="66"/>
      <c r="I364" s="66"/>
    </row>
    <row r="365" spans="1:9" x14ac:dyDescent="0.25">
      <c r="A365" s="66"/>
      <c r="B365" s="66"/>
      <c r="C365" s="101"/>
      <c r="D365" s="101"/>
      <c r="E365" s="66"/>
      <c r="F365" s="66"/>
      <c r="G365" s="66"/>
      <c r="H365" s="66"/>
      <c r="I365" s="66"/>
    </row>
    <row r="366" spans="1:9" x14ac:dyDescent="0.25">
      <c r="A366" s="66"/>
      <c r="B366" s="66"/>
      <c r="C366" s="101"/>
      <c r="D366" s="101"/>
      <c r="E366" s="66"/>
      <c r="F366" s="66"/>
      <c r="G366" s="66"/>
      <c r="H366" s="66"/>
      <c r="I366" s="66"/>
    </row>
    <row r="367" spans="1:9" x14ac:dyDescent="0.25">
      <c r="A367" s="66"/>
      <c r="B367" s="66"/>
      <c r="C367" s="101"/>
      <c r="D367" s="101"/>
      <c r="E367" s="66"/>
      <c r="F367" s="66"/>
      <c r="G367" s="66"/>
      <c r="H367" s="66"/>
      <c r="I367" s="66"/>
    </row>
    <row r="368" spans="1:9" x14ac:dyDescent="0.25">
      <c r="A368" s="66"/>
      <c r="B368" s="66"/>
      <c r="C368" s="101"/>
      <c r="D368" s="101"/>
      <c r="E368" s="66"/>
      <c r="F368" s="66"/>
      <c r="G368" s="66"/>
      <c r="H368" s="66"/>
      <c r="I368" s="66"/>
    </row>
    <row r="369" spans="1:9" x14ac:dyDescent="0.25">
      <c r="A369" s="66"/>
      <c r="B369" s="66"/>
      <c r="C369" s="101"/>
      <c r="D369" s="101"/>
      <c r="E369" s="66"/>
      <c r="F369" s="66"/>
      <c r="G369" s="66"/>
      <c r="H369" s="66"/>
      <c r="I369" s="66"/>
    </row>
    <row r="370" spans="1:9" x14ac:dyDescent="0.25">
      <c r="A370" s="66"/>
      <c r="B370" s="66"/>
      <c r="C370" s="101"/>
      <c r="D370" s="101"/>
      <c r="E370" s="66"/>
      <c r="F370" s="66"/>
      <c r="G370" s="66"/>
      <c r="H370" s="66"/>
      <c r="I370" s="66"/>
    </row>
    <row r="371" spans="1:9" x14ac:dyDescent="0.25">
      <c r="A371" s="66"/>
      <c r="B371" s="66"/>
      <c r="C371" s="101"/>
      <c r="D371" s="101"/>
      <c r="E371" s="66"/>
      <c r="F371" s="66"/>
      <c r="G371" s="66"/>
      <c r="H371" s="66"/>
      <c r="I371" s="66"/>
    </row>
    <row r="372" spans="1:9" x14ac:dyDescent="0.25">
      <c r="A372" s="66"/>
      <c r="B372" s="66"/>
      <c r="C372" s="101"/>
      <c r="D372" s="101"/>
      <c r="E372" s="66"/>
      <c r="F372" s="66"/>
      <c r="G372" s="66"/>
      <c r="H372" s="66"/>
      <c r="I372" s="66"/>
    </row>
    <row r="373" spans="1:9" x14ac:dyDescent="0.25">
      <c r="A373" s="66"/>
      <c r="B373" s="66"/>
      <c r="C373" s="101"/>
      <c r="D373" s="101"/>
      <c r="E373" s="66"/>
      <c r="F373" s="66"/>
      <c r="G373" s="66"/>
      <c r="H373" s="66"/>
      <c r="I373" s="66"/>
    </row>
    <row r="374" spans="1:9" x14ac:dyDescent="0.25">
      <c r="A374" s="66"/>
      <c r="B374" s="66"/>
      <c r="C374" s="101"/>
      <c r="D374" s="101"/>
      <c r="E374" s="66"/>
      <c r="F374" s="66"/>
      <c r="G374" s="66"/>
      <c r="H374" s="66"/>
      <c r="I374" s="66"/>
    </row>
    <row r="375" spans="1:9" x14ac:dyDescent="0.25">
      <c r="A375" s="66"/>
      <c r="B375" s="66"/>
      <c r="C375" s="101"/>
      <c r="D375" s="101"/>
      <c r="E375" s="66"/>
      <c r="F375" s="66"/>
      <c r="G375" s="66"/>
      <c r="H375" s="66"/>
      <c r="I375" s="66"/>
    </row>
    <row r="376" spans="1:9" x14ac:dyDescent="0.25">
      <c r="A376" s="66"/>
      <c r="B376" s="66"/>
      <c r="C376" s="101"/>
      <c r="D376" s="101"/>
      <c r="E376" s="66"/>
      <c r="F376" s="66"/>
      <c r="G376" s="66"/>
      <c r="H376" s="66"/>
      <c r="I376" s="66"/>
    </row>
    <row r="377" spans="1:9" x14ac:dyDescent="0.25">
      <c r="A377" s="66"/>
      <c r="B377" s="66"/>
      <c r="C377" s="101"/>
      <c r="D377" s="101"/>
      <c r="E377" s="66"/>
      <c r="F377" s="66"/>
      <c r="G377" s="66"/>
      <c r="H377" s="66"/>
      <c r="I377" s="66"/>
    </row>
    <row r="378" spans="1:9" x14ac:dyDescent="0.25">
      <c r="A378" s="66"/>
      <c r="B378" s="66"/>
      <c r="C378" s="101"/>
      <c r="D378" s="101"/>
      <c r="E378" s="66"/>
      <c r="F378" s="66"/>
      <c r="G378" s="66"/>
      <c r="H378" s="66"/>
      <c r="I378" s="66"/>
    </row>
    <row r="379" spans="1:9" x14ac:dyDescent="0.25">
      <c r="A379" s="66"/>
      <c r="B379" s="66"/>
      <c r="C379" s="101"/>
      <c r="D379" s="101"/>
      <c r="E379" s="66"/>
      <c r="F379" s="66"/>
      <c r="G379" s="66"/>
      <c r="H379" s="66"/>
      <c r="I379" s="66"/>
    </row>
    <row r="380" spans="1:9" x14ac:dyDescent="0.25">
      <c r="A380" s="66"/>
      <c r="B380" s="66"/>
      <c r="C380" s="101"/>
      <c r="D380" s="101"/>
      <c r="E380" s="66"/>
      <c r="F380" s="66"/>
      <c r="G380" s="66"/>
      <c r="H380" s="66"/>
      <c r="I380" s="66"/>
    </row>
    <row r="381" spans="1:9" x14ac:dyDescent="0.25">
      <c r="A381" s="66"/>
      <c r="B381" s="66"/>
      <c r="C381" s="101"/>
      <c r="D381" s="101"/>
      <c r="E381" s="66"/>
      <c r="F381" s="66"/>
      <c r="G381" s="66"/>
      <c r="H381" s="66"/>
      <c r="I381" s="66"/>
    </row>
    <row r="382" spans="1:9" x14ac:dyDescent="0.25">
      <c r="A382" s="66"/>
      <c r="B382" s="66"/>
      <c r="C382" s="101"/>
      <c r="D382" s="101"/>
      <c r="E382" s="66"/>
      <c r="F382" s="66"/>
      <c r="G382" s="66"/>
      <c r="H382" s="66"/>
      <c r="I382" s="66"/>
    </row>
    <row r="383" spans="1:9" x14ac:dyDescent="0.25">
      <c r="A383" s="66"/>
      <c r="B383" s="66"/>
      <c r="C383" s="101"/>
      <c r="D383" s="101"/>
      <c r="E383" s="66"/>
      <c r="F383" s="66"/>
      <c r="G383" s="66"/>
      <c r="H383" s="66"/>
      <c r="I383" s="66"/>
    </row>
    <row r="384" spans="1:9" x14ac:dyDescent="0.25">
      <c r="A384" s="66"/>
      <c r="B384" s="66"/>
      <c r="C384" s="101"/>
      <c r="D384" s="101"/>
      <c r="E384" s="66"/>
      <c r="F384" s="66"/>
      <c r="G384" s="66"/>
      <c r="H384" s="66"/>
      <c r="I384" s="66"/>
    </row>
    <row r="385" spans="1:9" x14ac:dyDescent="0.25">
      <c r="A385" s="66"/>
      <c r="B385" s="66"/>
      <c r="C385" s="101"/>
      <c r="D385" s="101"/>
      <c r="E385" s="66"/>
      <c r="F385" s="66"/>
      <c r="G385" s="66"/>
      <c r="H385" s="66"/>
      <c r="I385" s="66"/>
    </row>
    <row r="386" spans="1:9" x14ac:dyDescent="0.25">
      <c r="A386" s="66"/>
      <c r="B386" s="66"/>
      <c r="C386" s="101"/>
      <c r="D386" s="101"/>
      <c r="E386" s="66"/>
      <c r="F386" s="66"/>
      <c r="G386" s="66"/>
      <c r="H386" s="66"/>
      <c r="I386" s="66"/>
    </row>
    <row r="387" spans="1:9" x14ac:dyDescent="0.25">
      <c r="A387" s="66"/>
      <c r="B387" s="66"/>
      <c r="C387" s="101"/>
      <c r="D387" s="101"/>
      <c r="E387" s="66"/>
      <c r="F387" s="66"/>
      <c r="G387" s="66"/>
      <c r="H387" s="66"/>
      <c r="I387" s="66"/>
    </row>
    <row r="388" spans="1:9" x14ac:dyDescent="0.25">
      <c r="A388" s="66"/>
      <c r="B388" s="66"/>
      <c r="C388" s="101"/>
      <c r="D388" s="101"/>
      <c r="E388" s="66"/>
      <c r="F388" s="66"/>
      <c r="G388" s="66"/>
      <c r="H388" s="66"/>
      <c r="I388" s="66"/>
    </row>
    <row r="389" spans="1:9" x14ac:dyDescent="0.25">
      <c r="A389" s="66"/>
      <c r="B389" s="66"/>
      <c r="C389" s="101"/>
      <c r="D389" s="101"/>
      <c r="E389" s="66"/>
      <c r="F389" s="66"/>
      <c r="G389" s="66"/>
      <c r="H389" s="66"/>
      <c r="I389" s="66"/>
    </row>
    <row r="390" spans="1:9" x14ac:dyDescent="0.25">
      <c r="A390" s="66"/>
      <c r="B390" s="66"/>
      <c r="C390" s="101"/>
      <c r="D390" s="101"/>
      <c r="E390" s="66"/>
      <c r="F390" s="66"/>
      <c r="G390" s="66"/>
      <c r="H390" s="66"/>
      <c r="I390" s="66"/>
    </row>
    <row r="391" spans="1:9" x14ac:dyDescent="0.25">
      <c r="A391" s="66"/>
      <c r="B391" s="66"/>
      <c r="C391" s="101"/>
      <c r="D391" s="101"/>
      <c r="E391" s="66"/>
      <c r="F391" s="66"/>
      <c r="G391" s="66"/>
      <c r="H391" s="66"/>
      <c r="I391" s="66"/>
    </row>
    <row r="392" spans="1:9" x14ac:dyDescent="0.25">
      <c r="A392" s="66"/>
      <c r="B392" s="66"/>
      <c r="C392" s="101"/>
      <c r="D392" s="101"/>
      <c r="E392" s="66"/>
      <c r="F392" s="66"/>
      <c r="G392" s="66"/>
      <c r="H392" s="66"/>
      <c r="I392" s="66"/>
    </row>
    <row r="393" spans="1:9" x14ac:dyDescent="0.25">
      <c r="A393" s="66"/>
      <c r="B393" s="66"/>
      <c r="C393" s="101"/>
      <c r="D393" s="101"/>
      <c r="E393" s="66"/>
      <c r="F393" s="66"/>
      <c r="G393" s="66"/>
      <c r="H393" s="66"/>
      <c r="I393" s="66"/>
    </row>
    <row r="394" spans="1:9" x14ac:dyDescent="0.25">
      <c r="A394" s="66"/>
      <c r="B394" s="66"/>
      <c r="C394" s="101"/>
      <c r="D394" s="101"/>
      <c r="E394" s="66"/>
      <c r="F394" s="66"/>
      <c r="G394" s="66"/>
      <c r="H394" s="66"/>
      <c r="I394" s="66"/>
    </row>
    <row r="395" spans="1:9" x14ac:dyDescent="0.25">
      <c r="A395" s="66"/>
      <c r="B395" s="66"/>
      <c r="C395" s="101"/>
      <c r="D395" s="101"/>
      <c r="E395" s="66"/>
      <c r="F395" s="66"/>
      <c r="G395" s="66"/>
      <c r="H395" s="66"/>
      <c r="I395" s="66"/>
    </row>
    <row r="396" spans="1:9" x14ac:dyDescent="0.25">
      <c r="A396" s="66"/>
      <c r="B396" s="66"/>
      <c r="C396" s="101"/>
      <c r="D396" s="101"/>
      <c r="E396" s="66"/>
      <c r="F396" s="66"/>
      <c r="G396" s="66"/>
      <c r="H396" s="66"/>
      <c r="I396" s="66"/>
    </row>
    <row r="397" spans="1:9" x14ac:dyDescent="0.25">
      <c r="A397" s="66"/>
      <c r="B397" s="66"/>
      <c r="C397" s="101"/>
      <c r="D397" s="101"/>
      <c r="E397" s="66"/>
      <c r="F397" s="66"/>
      <c r="G397" s="66"/>
      <c r="H397" s="66"/>
      <c r="I397" s="66"/>
    </row>
    <row r="398" spans="1:9" x14ac:dyDescent="0.25">
      <c r="A398" s="66"/>
      <c r="B398" s="66"/>
      <c r="C398" s="101"/>
      <c r="D398" s="101"/>
      <c r="E398" s="66"/>
      <c r="F398" s="66"/>
      <c r="G398" s="66"/>
      <c r="H398" s="66"/>
      <c r="I398" s="66"/>
    </row>
    <row r="399" spans="1:9" x14ac:dyDescent="0.25">
      <c r="A399" s="66"/>
      <c r="B399" s="66"/>
      <c r="C399" s="101"/>
      <c r="D399" s="101"/>
      <c r="E399" s="66"/>
      <c r="F399" s="66"/>
      <c r="G399" s="66"/>
      <c r="H399" s="66"/>
      <c r="I399" s="66"/>
    </row>
    <row r="400" spans="1:9" x14ac:dyDescent="0.25">
      <c r="A400" s="66"/>
      <c r="B400" s="66"/>
      <c r="C400" s="101"/>
      <c r="D400" s="101"/>
      <c r="E400" s="66"/>
      <c r="F400" s="66"/>
      <c r="G400" s="66"/>
      <c r="H400" s="66"/>
      <c r="I400" s="66"/>
    </row>
    <row r="401" spans="1:9" x14ac:dyDescent="0.25">
      <c r="A401" s="66"/>
      <c r="B401" s="66"/>
      <c r="C401" s="101"/>
      <c r="D401" s="101"/>
      <c r="E401" s="66"/>
      <c r="F401" s="66"/>
      <c r="G401" s="66"/>
      <c r="H401" s="66"/>
      <c r="I401" s="66"/>
    </row>
    <row r="402" spans="1:9" x14ac:dyDescent="0.25">
      <c r="A402" s="66"/>
      <c r="B402" s="66"/>
      <c r="C402" s="101"/>
      <c r="D402" s="101"/>
      <c r="E402" s="66"/>
      <c r="F402" s="66"/>
      <c r="G402" s="66"/>
      <c r="H402" s="66"/>
      <c r="I402" s="66"/>
    </row>
    <row r="403" spans="1:9" x14ac:dyDescent="0.25">
      <c r="A403" s="66"/>
      <c r="B403" s="66"/>
      <c r="C403" s="101"/>
      <c r="D403" s="101"/>
      <c r="E403" s="66"/>
      <c r="F403" s="66"/>
      <c r="G403" s="66"/>
      <c r="H403" s="66"/>
      <c r="I403" s="66"/>
    </row>
    <row r="404" spans="1:9" x14ac:dyDescent="0.25">
      <c r="A404" s="66"/>
      <c r="B404" s="66"/>
      <c r="C404" s="101"/>
      <c r="D404" s="101"/>
      <c r="E404" s="66"/>
      <c r="F404" s="66"/>
      <c r="G404" s="66"/>
      <c r="H404" s="66"/>
      <c r="I404" s="66"/>
    </row>
    <row r="405" spans="1:9" x14ac:dyDescent="0.25">
      <c r="A405" s="66"/>
      <c r="B405" s="66"/>
      <c r="C405" s="101"/>
      <c r="D405" s="101"/>
      <c r="E405" s="66"/>
      <c r="F405" s="66"/>
      <c r="G405" s="66"/>
      <c r="H405" s="66"/>
      <c r="I405" s="66"/>
    </row>
    <row r="406" spans="1:9" x14ac:dyDescent="0.25">
      <c r="A406" s="66"/>
      <c r="B406" s="66"/>
      <c r="C406" s="101"/>
      <c r="D406" s="101"/>
      <c r="E406" s="66"/>
      <c r="F406" s="66"/>
      <c r="G406" s="66"/>
      <c r="H406" s="66"/>
      <c r="I406" s="66"/>
    </row>
    <row r="407" spans="1:9" x14ac:dyDescent="0.25">
      <c r="A407" s="66"/>
      <c r="B407" s="66"/>
      <c r="C407" s="101"/>
      <c r="D407" s="101"/>
      <c r="E407" s="66"/>
      <c r="F407" s="66"/>
      <c r="G407" s="66"/>
      <c r="H407" s="66"/>
      <c r="I407" s="66"/>
    </row>
    <row r="408" spans="1:9" x14ac:dyDescent="0.25">
      <c r="A408" s="66"/>
      <c r="B408" s="66"/>
      <c r="C408" s="101"/>
      <c r="D408" s="101"/>
      <c r="E408" s="66"/>
      <c r="F408" s="66"/>
      <c r="G408" s="66"/>
      <c r="H408" s="66"/>
      <c r="I408" s="66"/>
    </row>
    <row r="409" spans="1:9" x14ac:dyDescent="0.25">
      <c r="A409" s="66"/>
      <c r="B409" s="66"/>
      <c r="C409" s="101"/>
      <c r="D409" s="101"/>
      <c r="E409" s="66"/>
      <c r="F409" s="66"/>
      <c r="G409" s="66"/>
      <c r="H409" s="66"/>
      <c r="I409" s="66"/>
    </row>
    <row r="410" spans="1:9" x14ac:dyDescent="0.25">
      <c r="A410" s="66"/>
      <c r="B410" s="66"/>
      <c r="C410" s="101"/>
      <c r="D410" s="101"/>
      <c r="E410" s="66"/>
      <c r="F410" s="66"/>
      <c r="G410" s="66"/>
      <c r="H410" s="66"/>
      <c r="I410" s="66"/>
    </row>
    <row r="411" spans="1:9" x14ac:dyDescent="0.25">
      <c r="A411" s="66"/>
      <c r="B411" s="66"/>
      <c r="C411" s="101"/>
      <c r="D411" s="101"/>
      <c r="E411" s="66"/>
      <c r="F411" s="66"/>
      <c r="G411" s="66"/>
      <c r="H411" s="66"/>
      <c r="I411" s="66"/>
    </row>
    <row r="412" spans="1:9" x14ac:dyDescent="0.25">
      <c r="A412" s="66"/>
      <c r="B412" s="66"/>
      <c r="C412" s="101"/>
      <c r="D412" s="101"/>
      <c r="E412" s="66"/>
      <c r="F412" s="66"/>
      <c r="G412" s="66"/>
      <c r="H412" s="66"/>
      <c r="I412" s="66"/>
    </row>
    <row r="413" spans="1:9" x14ac:dyDescent="0.25">
      <c r="A413" s="66"/>
      <c r="B413" s="66"/>
      <c r="C413" s="101"/>
      <c r="D413" s="101"/>
      <c r="E413" s="66"/>
      <c r="F413" s="66"/>
      <c r="G413" s="66"/>
      <c r="H413" s="66"/>
      <c r="I413" s="66"/>
    </row>
    <row r="414" spans="1:9" x14ac:dyDescent="0.25">
      <c r="A414" s="66"/>
      <c r="B414" s="66"/>
      <c r="C414" s="101"/>
      <c r="D414" s="101"/>
      <c r="E414" s="66"/>
      <c r="F414" s="66"/>
      <c r="G414" s="66"/>
      <c r="H414" s="66"/>
      <c r="I414" s="66"/>
    </row>
    <row r="415" spans="1:9" x14ac:dyDescent="0.25">
      <c r="A415" s="66"/>
      <c r="B415" s="66"/>
      <c r="C415" s="101"/>
      <c r="D415" s="101"/>
      <c r="E415" s="66"/>
      <c r="F415" s="66"/>
      <c r="G415" s="66"/>
      <c r="H415" s="66"/>
      <c r="I415" s="66"/>
    </row>
    <row r="416" spans="1:9" x14ac:dyDescent="0.25">
      <c r="A416" s="66"/>
      <c r="B416" s="66"/>
      <c r="C416" s="101"/>
      <c r="D416" s="101"/>
      <c r="E416" s="66"/>
      <c r="F416" s="66"/>
      <c r="G416" s="66"/>
      <c r="H416" s="66"/>
      <c r="I416" s="66"/>
    </row>
    <row r="417" spans="1:9" x14ac:dyDescent="0.25">
      <c r="A417" s="66"/>
      <c r="B417" s="66"/>
      <c r="C417" s="101"/>
      <c r="D417" s="101"/>
      <c r="E417" s="66"/>
      <c r="F417" s="66"/>
      <c r="G417" s="66"/>
      <c r="H417" s="66"/>
      <c r="I417" s="66"/>
    </row>
    <row r="418" spans="1:9" x14ac:dyDescent="0.25">
      <c r="A418" s="66"/>
      <c r="B418" s="66"/>
      <c r="C418" s="101"/>
      <c r="D418" s="101"/>
      <c r="E418" s="66"/>
      <c r="F418" s="66"/>
      <c r="G418" s="66"/>
      <c r="H418" s="66"/>
      <c r="I418" s="66"/>
    </row>
    <row r="419" spans="1:9" x14ac:dyDescent="0.25">
      <c r="A419" s="66"/>
      <c r="B419" s="66"/>
      <c r="C419" s="101"/>
      <c r="D419" s="101"/>
      <c r="E419" s="66"/>
      <c r="F419" s="66"/>
      <c r="G419" s="66"/>
      <c r="H419" s="66"/>
      <c r="I419" s="66"/>
    </row>
    <row r="420" spans="1:9" x14ac:dyDescent="0.25">
      <c r="A420" s="66"/>
      <c r="B420" s="66"/>
      <c r="C420" s="101"/>
      <c r="D420" s="101"/>
      <c r="E420" s="66"/>
      <c r="F420" s="66"/>
      <c r="G420" s="66"/>
      <c r="H420" s="66"/>
      <c r="I420" s="66"/>
    </row>
    <row r="421" spans="1:9" x14ac:dyDescent="0.25">
      <c r="A421" s="66"/>
      <c r="B421" s="66"/>
      <c r="C421" s="101"/>
      <c r="D421" s="101"/>
      <c r="E421" s="66"/>
      <c r="F421" s="66"/>
      <c r="G421" s="66"/>
      <c r="H421" s="66"/>
      <c r="I421" s="66"/>
    </row>
    <row r="422" spans="1:9" x14ac:dyDescent="0.25">
      <c r="A422" s="66"/>
      <c r="B422" s="66"/>
      <c r="C422" s="101"/>
      <c r="D422" s="101"/>
      <c r="E422" s="66"/>
      <c r="F422" s="66"/>
      <c r="G422" s="66"/>
      <c r="H422" s="66"/>
      <c r="I422" s="66"/>
    </row>
    <row r="423" spans="1:9" x14ac:dyDescent="0.25">
      <c r="A423" s="66"/>
      <c r="B423" s="66"/>
      <c r="C423" s="101"/>
      <c r="D423" s="101"/>
      <c r="E423" s="66"/>
      <c r="F423" s="66"/>
      <c r="G423" s="66"/>
      <c r="H423" s="66"/>
      <c r="I423" s="66"/>
    </row>
    <row r="424" spans="1:9" x14ac:dyDescent="0.25">
      <c r="A424" s="66"/>
      <c r="B424" s="66"/>
      <c r="C424" s="101"/>
      <c r="D424" s="101"/>
      <c r="E424" s="66"/>
      <c r="F424" s="66"/>
      <c r="G424" s="66"/>
      <c r="H424" s="66"/>
      <c r="I424" s="66"/>
    </row>
    <row r="425" spans="1:9" x14ac:dyDescent="0.25">
      <c r="A425" s="66"/>
      <c r="B425" s="66"/>
      <c r="C425" s="101"/>
      <c r="D425" s="101"/>
      <c r="E425" s="66"/>
      <c r="F425" s="66"/>
      <c r="G425" s="66"/>
      <c r="H425" s="66"/>
      <c r="I425" s="66"/>
    </row>
    <row r="426" spans="1:9" x14ac:dyDescent="0.25">
      <c r="A426" s="66"/>
      <c r="B426" s="66"/>
      <c r="C426" s="101"/>
      <c r="D426" s="101"/>
      <c r="E426" s="66"/>
      <c r="F426" s="66"/>
      <c r="G426" s="66"/>
      <c r="H426" s="66"/>
      <c r="I426" s="66"/>
    </row>
    <row r="427" spans="1:9" x14ac:dyDescent="0.25">
      <c r="A427" s="66"/>
      <c r="B427" s="66"/>
      <c r="C427" s="101"/>
      <c r="D427" s="101"/>
      <c r="E427" s="66"/>
      <c r="F427" s="66"/>
      <c r="G427" s="66"/>
      <c r="H427" s="66"/>
      <c r="I427" s="66"/>
    </row>
    <row r="428" spans="1:9" x14ac:dyDescent="0.25">
      <c r="A428" s="66"/>
      <c r="B428" s="66"/>
      <c r="C428" s="101"/>
      <c r="D428" s="101"/>
      <c r="E428" s="66"/>
      <c r="F428" s="66"/>
      <c r="G428" s="66"/>
      <c r="H428" s="66"/>
      <c r="I428" s="66"/>
    </row>
    <row r="429" spans="1:9" x14ac:dyDescent="0.25">
      <c r="A429" s="66"/>
      <c r="B429" s="66"/>
      <c r="C429" s="101"/>
      <c r="D429" s="101"/>
      <c r="E429" s="66"/>
      <c r="F429" s="66"/>
      <c r="G429" s="66"/>
      <c r="H429" s="66"/>
      <c r="I429" s="66"/>
    </row>
    <row r="430" spans="1:9" x14ac:dyDescent="0.25">
      <c r="A430" s="66"/>
      <c r="B430" s="66"/>
      <c r="C430" s="101"/>
      <c r="D430" s="101"/>
      <c r="E430" s="66"/>
      <c r="F430" s="66"/>
      <c r="G430" s="66"/>
      <c r="H430" s="66"/>
      <c r="I430" s="66"/>
    </row>
    <row r="431" spans="1:9" x14ac:dyDescent="0.25">
      <c r="A431" s="66"/>
      <c r="B431" s="66"/>
      <c r="C431" s="101"/>
      <c r="D431" s="101"/>
      <c r="E431" s="66"/>
      <c r="F431" s="66"/>
      <c r="G431" s="66"/>
      <c r="H431" s="66"/>
      <c r="I431" s="66"/>
    </row>
    <row r="432" spans="1:9" x14ac:dyDescent="0.25">
      <c r="A432" s="66"/>
      <c r="B432" s="66"/>
      <c r="C432" s="101"/>
      <c r="D432" s="101"/>
      <c r="E432" s="66"/>
      <c r="F432" s="66"/>
      <c r="G432" s="66"/>
      <c r="H432" s="66"/>
      <c r="I432" s="66"/>
    </row>
    <row r="433" spans="1:9" x14ac:dyDescent="0.25">
      <c r="A433" s="66"/>
      <c r="B433" s="66"/>
      <c r="C433" s="101"/>
      <c r="D433" s="101"/>
      <c r="E433" s="66"/>
      <c r="F433" s="66"/>
      <c r="G433" s="66"/>
      <c r="H433" s="66"/>
      <c r="I433" s="66"/>
    </row>
    <row r="434" spans="1:9" x14ac:dyDescent="0.25">
      <c r="A434" s="66"/>
      <c r="B434" s="66"/>
      <c r="C434" s="101"/>
      <c r="D434" s="101"/>
      <c r="E434" s="66"/>
      <c r="F434" s="66"/>
      <c r="G434" s="66"/>
      <c r="H434" s="66"/>
      <c r="I434" s="66"/>
    </row>
    <row r="435" spans="1:9" x14ac:dyDescent="0.25">
      <c r="A435" s="66"/>
      <c r="B435" s="66"/>
      <c r="C435" s="101"/>
      <c r="D435" s="101"/>
      <c r="E435" s="66"/>
      <c r="F435" s="66"/>
      <c r="G435" s="66"/>
      <c r="H435" s="66"/>
      <c r="I435" s="66"/>
    </row>
    <row r="436" spans="1:9" x14ac:dyDescent="0.25">
      <c r="A436" s="66"/>
      <c r="B436" s="66"/>
      <c r="C436" s="101"/>
      <c r="D436" s="101"/>
      <c r="E436" s="66"/>
      <c r="F436" s="66"/>
      <c r="G436" s="66"/>
      <c r="H436" s="66"/>
      <c r="I436" s="66"/>
    </row>
    <row r="437" spans="1:9" x14ac:dyDescent="0.25">
      <c r="A437" s="66"/>
      <c r="B437" s="66"/>
      <c r="C437" s="101"/>
      <c r="D437" s="101"/>
      <c r="E437" s="66"/>
      <c r="F437" s="66"/>
      <c r="G437" s="66"/>
      <c r="H437" s="66"/>
      <c r="I437" s="66"/>
    </row>
    <row r="438" spans="1:9" x14ac:dyDescent="0.25">
      <c r="A438" s="66"/>
      <c r="B438" s="66"/>
      <c r="C438" s="101"/>
      <c r="D438" s="101"/>
      <c r="E438" s="66"/>
      <c r="F438" s="66"/>
      <c r="G438" s="66"/>
      <c r="H438" s="66"/>
      <c r="I438" s="66"/>
    </row>
    <row r="439" spans="1:9" x14ac:dyDescent="0.25">
      <c r="A439" s="66"/>
      <c r="B439" s="66"/>
      <c r="C439" s="101"/>
      <c r="D439" s="101"/>
      <c r="E439" s="66"/>
      <c r="F439" s="66"/>
      <c r="G439" s="66"/>
      <c r="H439" s="66"/>
      <c r="I439" s="66"/>
    </row>
    <row r="440" spans="1:9" x14ac:dyDescent="0.25">
      <c r="A440" s="66"/>
      <c r="B440" s="66"/>
      <c r="C440" s="101"/>
      <c r="D440" s="101"/>
      <c r="E440" s="66"/>
      <c r="F440" s="66"/>
      <c r="G440" s="66"/>
      <c r="H440" s="66"/>
      <c r="I440" s="66"/>
    </row>
    <row r="441" spans="1:9" x14ac:dyDescent="0.25">
      <c r="A441" s="66"/>
      <c r="B441" s="66"/>
      <c r="C441" s="101"/>
      <c r="D441" s="101"/>
      <c r="E441" s="66"/>
      <c r="F441" s="66"/>
      <c r="G441" s="66"/>
      <c r="H441" s="66"/>
      <c r="I441" s="66"/>
    </row>
    <row r="442" spans="1:9" x14ac:dyDescent="0.25">
      <c r="A442" s="66"/>
      <c r="B442" s="66"/>
      <c r="C442" s="101"/>
      <c r="D442" s="101"/>
      <c r="E442" s="66"/>
      <c r="F442" s="66"/>
      <c r="G442" s="66"/>
      <c r="H442" s="66"/>
      <c r="I442" s="66"/>
    </row>
    <row r="443" spans="1:9" x14ac:dyDescent="0.25">
      <c r="A443" s="66"/>
      <c r="B443" s="66"/>
      <c r="C443" s="101"/>
      <c r="D443" s="101"/>
      <c r="E443" s="66"/>
      <c r="F443" s="66"/>
      <c r="G443" s="66"/>
      <c r="H443" s="66"/>
      <c r="I443" s="66"/>
    </row>
    <row r="444" spans="1:9" x14ac:dyDescent="0.25">
      <c r="A444" s="66"/>
      <c r="B444" s="66"/>
      <c r="C444" s="101"/>
      <c r="D444" s="101"/>
      <c r="E444" s="66"/>
      <c r="F444" s="66"/>
      <c r="G444" s="66"/>
      <c r="H444" s="66"/>
      <c r="I444" s="66"/>
    </row>
    <row r="445" spans="1:9" x14ac:dyDescent="0.25">
      <c r="A445" s="66"/>
      <c r="B445" s="66"/>
      <c r="C445" s="101"/>
      <c r="D445" s="101"/>
      <c r="E445" s="66"/>
      <c r="F445" s="66"/>
      <c r="G445" s="66"/>
      <c r="H445" s="66"/>
      <c r="I445" s="66"/>
    </row>
    <row r="446" spans="1:9" x14ac:dyDescent="0.25">
      <c r="A446" s="66"/>
      <c r="B446" s="66"/>
      <c r="C446" s="101"/>
      <c r="D446" s="101"/>
      <c r="E446" s="66"/>
      <c r="F446" s="66"/>
      <c r="G446" s="66"/>
      <c r="H446" s="66"/>
      <c r="I446" s="66"/>
    </row>
    <row r="447" spans="1:9" x14ac:dyDescent="0.25">
      <c r="A447" s="66"/>
      <c r="B447" s="66"/>
      <c r="C447" s="101"/>
      <c r="D447" s="101"/>
      <c r="E447" s="66"/>
      <c r="F447" s="66"/>
      <c r="G447" s="66"/>
      <c r="H447" s="66"/>
      <c r="I447" s="66"/>
    </row>
    <row r="448" spans="1:9" x14ac:dyDescent="0.25">
      <c r="A448" s="66"/>
      <c r="B448" s="66"/>
      <c r="C448" s="101"/>
      <c r="D448" s="101"/>
      <c r="E448" s="66"/>
      <c r="F448" s="66"/>
      <c r="G448" s="66"/>
      <c r="H448" s="66"/>
      <c r="I448" s="66"/>
    </row>
    <row r="449" spans="1:9" x14ac:dyDescent="0.25">
      <c r="A449" s="66"/>
      <c r="B449" s="66"/>
      <c r="C449" s="101"/>
      <c r="D449" s="101"/>
      <c r="E449" s="66"/>
      <c r="F449" s="66"/>
      <c r="G449" s="66"/>
      <c r="H449" s="66"/>
      <c r="I449" s="66"/>
    </row>
    <row r="450" spans="1:9" x14ac:dyDescent="0.25">
      <c r="A450" s="66"/>
      <c r="B450" s="66"/>
      <c r="C450" s="101"/>
      <c r="D450" s="101"/>
      <c r="E450" s="66"/>
      <c r="F450" s="66"/>
      <c r="G450" s="66"/>
      <c r="H450" s="66"/>
      <c r="I450" s="66"/>
    </row>
    <row r="451" spans="1:9" x14ac:dyDescent="0.25">
      <c r="A451" s="66"/>
      <c r="B451" s="66"/>
      <c r="C451" s="101"/>
      <c r="D451" s="101"/>
      <c r="E451" s="66"/>
      <c r="F451" s="66"/>
      <c r="G451" s="66"/>
      <c r="H451" s="66"/>
      <c r="I451" s="66"/>
    </row>
    <row r="452" spans="1:9" x14ac:dyDescent="0.25">
      <c r="A452" s="66"/>
      <c r="B452" s="66"/>
      <c r="C452" s="101"/>
      <c r="D452" s="101"/>
      <c r="E452" s="66"/>
      <c r="F452" s="66"/>
      <c r="G452" s="66"/>
      <c r="H452" s="66"/>
      <c r="I452" s="66"/>
    </row>
    <row r="453" spans="1:9" x14ac:dyDescent="0.25">
      <c r="A453" s="66"/>
      <c r="B453" s="66"/>
      <c r="C453" s="101"/>
      <c r="D453" s="101"/>
      <c r="E453" s="66"/>
      <c r="F453" s="66"/>
      <c r="G453" s="66"/>
      <c r="H453" s="66"/>
      <c r="I453" s="66"/>
    </row>
    <row r="454" spans="1:9" x14ac:dyDescent="0.25">
      <c r="A454" s="66"/>
      <c r="B454" s="66"/>
      <c r="C454" s="101"/>
      <c r="D454" s="101"/>
      <c r="E454" s="66"/>
      <c r="F454" s="66"/>
      <c r="G454" s="66"/>
      <c r="H454" s="66"/>
      <c r="I454" s="66"/>
    </row>
    <row r="455" spans="1:9" x14ac:dyDescent="0.25">
      <c r="A455" s="66"/>
      <c r="B455" s="66"/>
      <c r="C455" s="101"/>
      <c r="D455" s="101"/>
      <c r="E455" s="66"/>
      <c r="F455" s="66"/>
      <c r="G455" s="66"/>
      <c r="H455" s="66"/>
      <c r="I455" s="66"/>
    </row>
    <row r="456" spans="1:9" x14ac:dyDescent="0.25">
      <c r="A456" s="66"/>
      <c r="B456" s="66"/>
      <c r="C456" s="101"/>
      <c r="D456" s="101"/>
      <c r="E456" s="66"/>
      <c r="F456" s="66"/>
      <c r="G456" s="66"/>
      <c r="H456" s="66"/>
      <c r="I456" s="66"/>
    </row>
    <row r="457" spans="1:9" x14ac:dyDescent="0.25">
      <c r="A457" s="66"/>
      <c r="B457" s="66"/>
      <c r="C457" s="101"/>
      <c r="D457" s="101"/>
      <c r="E457" s="66"/>
      <c r="F457" s="66"/>
      <c r="G457" s="66"/>
      <c r="H457" s="66"/>
      <c r="I457" s="66"/>
    </row>
    <row r="458" spans="1:9" x14ac:dyDescent="0.25">
      <c r="A458" s="66"/>
      <c r="B458" s="66"/>
      <c r="C458" s="101"/>
      <c r="D458" s="101"/>
      <c r="E458" s="66"/>
      <c r="F458" s="66"/>
      <c r="G458" s="66"/>
      <c r="H458" s="66"/>
      <c r="I458" s="66"/>
    </row>
    <row r="459" spans="1:9" x14ac:dyDescent="0.25">
      <c r="A459" s="66"/>
      <c r="B459" s="66"/>
      <c r="C459" s="101"/>
      <c r="D459" s="101"/>
      <c r="E459" s="66"/>
      <c r="F459" s="66"/>
      <c r="G459" s="66"/>
      <c r="H459" s="66"/>
      <c r="I459" s="66"/>
    </row>
    <row r="460" spans="1:9" x14ac:dyDescent="0.25">
      <c r="A460" s="66"/>
      <c r="B460" s="66"/>
      <c r="C460" s="101"/>
      <c r="D460" s="101"/>
      <c r="E460" s="66"/>
      <c r="F460" s="66"/>
      <c r="G460" s="66"/>
      <c r="H460" s="66"/>
      <c r="I460" s="66"/>
    </row>
    <row r="461" spans="1:9" x14ac:dyDescent="0.25">
      <c r="A461" s="66"/>
      <c r="B461" s="66"/>
      <c r="C461" s="101"/>
      <c r="D461" s="101"/>
      <c r="E461" s="66"/>
      <c r="F461" s="66"/>
      <c r="G461" s="66"/>
      <c r="H461" s="66"/>
      <c r="I461" s="66"/>
    </row>
    <row r="462" spans="1:9" x14ac:dyDescent="0.25">
      <c r="A462" s="66"/>
      <c r="B462" s="66"/>
      <c r="C462" s="101"/>
      <c r="D462" s="101"/>
      <c r="E462" s="66"/>
      <c r="F462" s="66"/>
      <c r="G462" s="66"/>
      <c r="H462" s="66"/>
      <c r="I462" s="66"/>
    </row>
    <row r="463" spans="1:9" x14ac:dyDescent="0.25">
      <c r="A463" s="66"/>
      <c r="B463" s="66"/>
      <c r="C463" s="101"/>
      <c r="D463" s="101"/>
      <c r="E463" s="66"/>
      <c r="F463" s="66"/>
      <c r="G463" s="66"/>
      <c r="H463" s="66"/>
      <c r="I463" s="66"/>
    </row>
    <row r="464" spans="1:9" x14ac:dyDescent="0.25">
      <c r="A464" s="66"/>
      <c r="B464" s="66"/>
      <c r="C464" s="101"/>
      <c r="D464" s="101"/>
      <c r="E464" s="66"/>
      <c r="F464" s="66"/>
      <c r="G464" s="66"/>
      <c r="H464" s="66"/>
      <c r="I464" s="66"/>
    </row>
    <row r="465" spans="1:9" x14ac:dyDescent="0.25">
      <c r="A465" s="66"/>
      <c r="B465" s="66"/>
      <c r="C465" s="101"/>
      <c r="D465" s="101"/>
      <c r="E465" s="66"/>
      <c r="F465" s="66"/>
      <c r="G465" s="66"/>
      <c r="H465" s="66"/>
      <c r="I465" s="66"/>
    </row>
    <row r="466" spans="1:9" x14ac:dyDescent="0.25">
      <c r="A466" s="66"/>
      <c r="B466" s="66"/>
      <c r="C466" s="101"/>
      <c r="D466" s="101"/>
      <c r="E466" s="66"/>
      <c r="F466" s="66"/>
      <c r="G466" s="66"/>
      <c r="H466" s="66"/>
      <c r="I466" s="66"/>
    </row>
    <row r="467" spans="1:9" x14ac:dyDescent="0.25">
      <c r="A467" s="66"/>
      <c r="B467" s="66"/>
      <c r="C467" s="101"/>
      <c r="D467" s="101"/>
      <c r="E467" s="66"/>
      <c r="F467" s="66"/>
      <c r="G467" s="66"/>
      <c r="H467" s="66"/>
      <c r="I467" s="66"/>
    </row>
    <row r="468" spans="1:9" x14ac:dyDescent="0.25">
      <c r="A468" s="66"/>
      <c r="B468" s="66"/>
      <c r="C468" s="101"/>
      <c r="D468" s="101"/>
      <c r="E468" s="66"/>
      <c r="F468" s="66"/>
      <c r="G468" s="66"/>
      <c r="H468" s="66"/>
      <c r="I468" s="66"/>
    </row>
    <row r="469" spans="1:9" x14ac:dyDescent="0.25">
      <c r="A469" s="66"/>
      <c r="B469" s="66"/>
      <c r="C469" s="101"/>
      <c r="D469" s="101"/>
      <c r="E469" s="66"/>
      <c r="F469" s="66"/>
      <c r="G469" s="66"/>
      <c r="H469" s="66"/>
      <c r="I469" s="66"/>
    </row>
    <row r="470" spans="1:9" x14ac:dyDescent="0.25">
      <c r="A470" s="66"/>
      <c r="B470" s="66"/>
      <c r="C470" s="101"/>
      <c r="D470" s="101"/>
      <c r="E470" s="66"/>
      <c r="F470" s="66"/>
      <c r="G470" s="66"/>
      <c r="H470" s="66"/>
      <c r="I470" s="66"/>
    </row>
    <row r="471" spans="1:9" x14ac:dyDescent="0.25">
      <c r="A471" s="66"/>
      <c r="B471" s="66"/>
      <c r="C471" s="101"/>
      <c r="D471" s="101"/>
      <c r="E471" s="66"/>
      <c r="F471" s="66"/>
      <c r="G471" s="66"/>
      <c r="H471" s="66"/>
      <c r="I471" s="66"/>
    </row>
    <row r="472" spans="1:9" x14ac:dyDescent="0.25">
      <c r="A472" s="66"/>
      <c r="B472" s="66"/>
      <c r="C472" s="101"/>
      <c r="D472" s="101"/>
      <c r="E472" s="66"/>
      <c r="F472" s="66"/>
      <c r="G472" s="66"/>
      <c r="H472" s="66"/>
      <c r="I472" s="66"/>
    </row>
    <row r="473" spans="1:9" x14ac:dyDescent="0.25">
      <c r="A473" s="66"/>
      <c r="B473" s="66"/>
      <c r="C473" s="101"/>
      <c r="D473" s="101"/>
      <c r="E473" s="66"/>
      <c r="F473" s="66"/>
      <c r="G473" s="66"/>
      <c r="H473" s="66"/>
      <c r="I473" s="66"/>
    </row>
    <row r="474" spans="1:9" x14ac:dyDescent="0.25">
      <c r="A474" s="66"/>
      <c r="B474" s="66"/>
      <c r="C474" s="101"/>
      <c r="D474" s="101"/>
      <c r="E474" s="66"/>
      <c r="F474" s="66"/>
      <c r="G474" s="66"/>
      <c r="H474" s="66"/>
      <c r="I474" s="66"/>
    </row>
    <row r="475" spans="1:9" x14ac:dyDescent="0.25">
      <c r="A475" s="66"/>
      <c r="B475" s="66"/>
      <c r="C475" s="101"/>
      <c r="D475" s="101"/>
      <c r="E475" s="66"/>
      <c r="F475" s="66"/>
      <c r="G475" s="66"/>
      <c r="H475" s="66"/>
      <c r="I475" s="66"/>
    </row>
    <row r="476" spans="1:9" x14ac:dyDescent="0.25">
      <c r="A476" s="66"/>
      <c r="B476" s="66"/>
      <c r="C476" s="101"/>
      <c r="D476" s="101"/>
      <c r="E476" s="66"/>
      <c r="F476" s="66"/>
      <c r="G476" s="66"/>
      <c r="H476" s="66"/>
      <c r="I476" s="66"/>
    </row>
    <row r="477" spans="1:9" x14ac:dyDescent="0.25">
      <c r="A477" s="66"/>
      <c r="B477" s="66"/>
      <c r="C477" s="101"/>
      <c r="D477" s="101"/>
      <c r="E477" s="66"/>
      <c r="F477" s="66"/>
      <c r="G477" s="66"/>
      <c r="H477" s="66"/>
      <c r="I477" s="66"/>
    </row>
    <row r="478" spans="1:9" x14ac:dyDescent="0.25">
      <c r="A478" s="66"/>
      <c r="B478" s="66"/>
      <c r="C478" s="101"/>
      <c r="D478" s="101"/>
      <c r="E478" s="66"/>
      <c r="F478" s="66"/>
      <c r="G478" s="66"/>
      <c r="H478" s="66"/>
      <c r="I478" s="66"/>
    </row>
    <row r="479" spans="1:9" x14ac:dyDescent="0.25">
      <c r="A479" s="66"/>
      <c r="B479" s="66"/>
      <c r="C479" s="101"/>
      <c r="D479" s="101"/>
      <c r="E479" s="66"/>
      <c r="F479" s="66"/>
      <c r="G479" s="66"/>
      <c r="H479" s="66"/>
      <c r="I479" s="66"/>
    </row>
    <row r="480" spans="1:9" x14ac:dyDescent="0.25">
      <c r="A480" s="66"/>
      <c r="B480" s="66"/>
      <c r="C480" s="101"/>
      <c r="D480" s="101"/>
      <c r="E480" s="66"/>
      <c r="F480" s="66"/>
      <c r="G480" s="66"/>
      <c r="H480" s="66"/>
      <c r="I480" s="66"/>
    </row>
    <row r="481" spans="1:9" x14ac:dyDescent="0.25">
      <c r="A481" s="66"/>
      <c r="B481" s="66"/>
      <c r="C481" s="101"/>
      <c r="D481" s="101"/>
      <c r="E481" s="66"/>
      <c r="F481" s="66"/>
      <c r="G481" s="66"/>
      <c r="H481" s="66"/>
      <c r="I481" s="66"/>
    </row>
    <row r="482" spans="1:9" x14ac:dyDescent="0.25">
      <c r="A482" s="66"/>
      <c r="B482" s="66"/>
      <c r="C482" s="101"/>
      <c r="D482" s="101"/>
      <c r="E482" s="66"/>
      <c r="F482" s="66"/>
      <c r="G482" s="66"/>
      <c r="H482" s="66"/>
      <c r="I482" s="66"/>
    </row>
    <row r="483" spans="1:9" x14ac:dyDescent="0.25">
      <c r="A483" s="66"/>
      <c r="B483" s="66"/>
      <c r="C483" s="101"/>
      <c r="D483" s="101"/>
      <c r="E483" s="66"/>
      <c r="F483" s="66"/>
      <c r="G483" s="66"/>
      <c r="H483" s="66"/>
      <c r="I483" s="66"/>
    </row>
    <row r="484" spans="1:9" x14ac:dyDescent="0.25">
      <c r="A484" s="66"/>
      <c r="B484" s="66"/>
      <c r="C484" s="101"/>
      <c r="D484" s="101"/>
      <c r="E484" s="66"/>
      <c r="F484" s="66"/>
      <c r="G484" s="66"/>
      <c r="H484" s="66"/>
      <c r="I484" s="66"/>
    </row>
    <row r="485" spans="1:9" x14ac:dyDescent="0.25">
      <c r="A485" s="66"/>
      <c r="B485" s="66"/>
      <c r="C485" s="101"/>
      <c r="D485" s="101"/>
      <c r="E485" s="66"/>
      <c r="F485" s="66"/>
      <c r="G485" s="66"/>
      <c r="H485" s="66"/>
      <c r="I485" s="66"/>
    </row>
    <row r="486" spans="1:9" x14ac:dyDescent="0.25">
      <c r="A486" s="66"/>
      <c r="B486" s="66"/>
      <c r="C486" s="101"/>
      <c r="D486" s="101"/>
      <c r="E486" s="66"/>
      <c r="F486" s="66"/>
      <c r="G486" s="66"/>
      <c r="H486" s="66"/>
      <c r="I486" s="66"/>
    </row>
    <row r="487" spans="1:9" x14ac:dyDescent="0.25">
      <c r="A487" s="66"/>
      <c r="B487" s="66"/>
      <c r="C487" s="101"/>
      <c r="D487" s="101"/>
      <c r="E487" s="66"/>
      <c r="F487" s="66"/>
      <c r="G487" s="66"/>
      <c r="H487" s="66"/>
      <c r="I487" s="66"/>
    </row>
    <row r="488" spans="1:9" x14ac:dyDescent="0.25">
      <c r="A488" s="66"/>
      <c r="B488" s="66"/>
      <c r="C488" s="101"/>
      <c r="D488" s="101"/>
      <c r="E488" s="66"/>
      <c r="F488" s="66"/>
      <c r="G488" s="66"/>
      <c r="H488" s="66"/>
      <c r="I488" s="66"/>
    </row>
    <row r="489" spans="1:9" x14ac:dyDescent="0.25">
      <c r="A489" s="66"/>
      <c r="B489" s="66"/>
      <c r="C489" s="101"/>
      <c r="D489" s="101"/>
      <c r="E489" s="66"/>
      <c r="F489" s="66"/>
      <c r="G489" s="66"/>
      <c r="H489" s="66"/>
      <c r="I489" s="66"/>
    </row>
    <row r="490" spans="1:9" x14ac:dyDescent="0.25">
      <c r="A490" s="66"/>
      <c r="B490" s="66"/>
      <c r="C490" s="101"/>
      <c r="D490" s="101"/>
      <c r="E490" s="66"/>
      <c r="F490" s="66"/>
      <c r="G490" s="66"/>
      <c r="H490" s="66"/>
      <c r="I490" s="66"/>
    </row>
    <row r="491" spans="1:9" x14ac:dyDescent="0.25">
      <c r="A491" s="66"/>
      <c r="B491" s="66"/>
      <c r="C491" s="101"/>
      <c r="D491" s="101"/>
      <c r="E491" s="66"/>
      <c r="F491" s="66"/>
      <c r="G491" s="66"/>
      <c r="H491" s="66"/>
      <c r="I491" s="66"/>
    </row>
    <row r="492" spans="1:9" x14ac:dyDescent="0.25">
      <c r="A492" s="66"/>
      <c r="B492" s="66"/>
      <c r="C492" s="101"/>
      <c r="D492" s="101"/>
      <c r="E492" s="66"/>
      <c r="F492" s="66"/>
      <c r="G492" s="66"/>
      <c r="H492" s="66"/>
      <c r="I492" s="66"/>
    </row>
    <row r="493" spans="1:9" x14ac:dyDescent="0.25">
      <c r="A493" s="66"/>
      <c r="B493" s="66"/>
      <c r="C493" s="101"/>
      <c r="D493" s="101"/>
      <c r="E493" s="66"/>
      <c r="F493" s="66"/>
      <c r="G493" s="66"/>
      <c r="H493" s="66"/>
      <c r="I493" s="66"/>
    </row>
    <row r="494" spans="1:9" x14ac:dyDescent="0.25">
      <c r="A494" s="66"/>
      <c r="B494" s="66"/>
      <c r="C494" s="101"/>
      <c r="D494" s="101"/>
      <c r="E494" s="66"/>
      <c r="F494" s="66"/>
      <c r="G494" s="66"/>
      <c r="H494" s="66"/>
      <c r="I494" s="66"/>
    </row>
    <row r="495" spans="1:9" x14ac:dyDescent="0.25">
      <c r="A495" s="66"/>
      <c r="B495" s="66"/>
      <c r="C495" s="101"/>
      <c r="D495" s="101"/>
      <c r="E495" s="66"/>
      <c r="F495" s="66"/>
      <c r="G495" s="66"/>
      <c r="H495" s="66"/>
      <c r="I495" s="66"/>
    </row>
    <row r="496" spans="1:9" x14ac:dyDescent="0.25">
      <c r="A496" s="66"/>
      <c r="B496" s="66"/>
      <c r="C496" s="101"/>
      <c r="D496" s="101"/>
      <c r="E496" s="66"/>
      <c r="F496" s="66"/>
      <c r="G496" s="66"/>
      <c r="H496" s="66"/>
      <c r="I496" s="66"/>
    </row>
    <row r="497" spans="1:9" x14ac:dyDescent="0.25">
      <c r="A497" s="66"/>
      <c r="B497" s="66"/>
      <c r="C497" s="101"/>
      <c r="D497" s="101"/>
      <c r="E497" s="66"/>
      <c r="F497" s="66"/>
      <c r="G497" s="66"/>
      <c r="H497" s="66"/>
      <c r="I497" s="66"/>
    </row>
    <row r="498" spans="1:9" x14ac:dyDescent="0.25">
      <c r="A498" s="66"/>
      <c r="B498" s="66"/>
      <c r="C498" s="101"/>
      <c r="D498" s="101"/>
      <c r="E498" s="66"/>
      <c r="F498" s="66"/>
      <c r="G498" s="66"/>
      <c r="H498" s="66"/>
      <c r="I498" s="66"/>
    </row>
    <row r="499" spans="1:9" x14ac:dyDescent="0.25">
      <c r="A499" s="66"/>
      <c r="B499" s="66"/>
      <c r="C499" s="101"/>
      <c r="D499" s="101"/>
      <c r="E499" s="66"/>
      <c r="F499" s="66"/>
      <c r="G499" s="66"/>
      <c r="H499" s="66"/>
      <c r="I499" s="66"/>
    </row>
    <row r="500" spans="1:9" x14ac:dyDescent="0.25">
      <c r="A500" s="66"/>
      <c r="B500" s="66"/>
      <c r="C500" s="101"/>
      <c r="D500" s="101"/>
      <c r="E500" s="66"/>
      <c r="F500" s="66"/>
      <c r="G500" s="66"/>
      <c r="H500" s="66"/>
      <c r="I500" s="66"/>
    </row>
    <row r="501" spans="1:9" x14ac:dyDescent="0.25">
      <c r="A501" s="66"/>
      <c r="B501" s="66"/>
      <c r="C501" s="101"/>
      <c r="D501" s="101"/>
      <c r="E501" s="66"/>
      <c r="F501" s="66"/>
      <c r="G501" s="66"/>
      <c r="H501" s="66"/>
      <c r="I501" s="66"/>
    </row>
    <row r="502" spans="1:9" x14ac:dyDescent="0.25">
      <c r="A502" s="66"/>
      <c r="B502" s="66"/>
      <c r="C502" s="101"/>
      <c r="D502" s="101"/>
      <c r="E502" s="66"/>
      <c r="F502" s="66"/>
      <c r="G502" s="66"/>
      <c r="H502" s="66"/>
      <c r="I502" s="66"/>
    </row>
    <row r="503" spans="1:9" x14ac:dyDescent="0.25">
      <c r="A503" s="66"/>
      <c r="B503" s="66"/>
      <c r="C503" s="101"/>
      <c r="D503" s="101"/>
      <c r="E503" s="66"/>
      <c r="F503" s="66"/>
      <c r="G503" s="66"/>
      <c r="H503" s="66"/>
      <c r="I503" s="66"/>
    </row>
    <row r="504" spans="1:9" x14ac:dyDescent="0.25">
      <c r="A504" s="66"/>
      <c r="B504" s="66"/>
      <c r="C504" s="101"/>
      <c r="D504" s="101"/>
      <c r="E504" s="66"/>
      <c r="F504" s="66"/>
      <c r="G504" s="66"/>
      <c r="H504" s="66"/>
      <c r="I504" s="66"/>
    </row>
    <row r="505" spans="1:9" x14ac:dyDescent="0.25">
      <c r="A505" s="66"/>
      <c r="B505" s="66"/>
      <c r="C505" s="101"/>
      <c r="D505" s="101"/>
      <c r="E505" s="66"/>
      <c r="F505" s="66"/>
      <c r="G505" s="66"/>
      <c r="H505" s="66"/>
      <c r="I505" s="66"/>
    </row>
    <row r="506" spans="1:9" x14ac:dyDescent="0.25">
      <c r="A506" s="66"/>
      <c r="B506" s="66"/>
      <c r="C506" s="101"/>
      <c r="D506" s="101"/>
      <c r="E506" s="66"/>
      <c r="F506" s="66"/>
      <c r="G506" s="66"/>
      <c r="H506" s="66"/>
      <c r="I506" s="66"/>
    </row>
    <row r="507" spans="1:9" x14ac:dyDescent="0.25">
      <c r="A507" s="66"/>
      <c r="B507" s="66"/>
      <c r="C507" s="101"/>
      <c r="D507" s="101"/>
      <c r="E507" s="66"/>
      <c r="F507" s="66"/>
      <c r="G507" s="66"/>
      <c r="H507" s="66"/>
      <c r="I507" s="66"/>
    </row>
    <row r="508" spans="1:9" x14ac:dyDescent="0.25">
      <c r="A508" s="66"/>
      <c r="B508" s="66"/>
      <c r="C508" s="101"/>
      <c r="D508" s="101"/>
      <c r="E508" s="66"/>
      <c r="F508" s="66"/>
      <c r="G508" s="66"/>
      <c r="H508" s="66"/>
      <c r="I508" s="66"/>
    </row>
    <row r="509" spans="1:9" x14ac:dyDescent="0.25">
      <c r="A509" s="66"/>
      <c r="B509" s="66"/>
      <c r="C509" s="101"/>
      <c r="D509" s="101"/>
      <c r="E509" s="66"/>
      <c r="F509" s="66"/>
      <c r="G509" s="66"/>
      <c r="H509" s="66"/>
      <c r="I509" s="66"/>
    </row>
    <row r="510" spans="1:9" x14ac:dyDescent="0.25">
      <c r="A510" s="66"/>
      <c r="B510" s="66"/>
      <c r="C510" s="101"/>
      <c r="D510" s="101"/>
      <c r="E510" s="66"/>
      <c r="F510" s="66"/>
      <c r="G510" s="66"/>
      <c r="H510" s="66"/>
      <c r="I510" s="66"/>
    </row>
    <row r="511" spans="1:9" x14ac:dyDescent="0.25">
      <c r="A511" s="66"/>
      <c r="B511" s="66"/>
      <c r="C511" s="101"/>
      <c r="D511" s="101"/>
      <c r="E511" s="66"/>
      <c r="F511" s="66"/>
      <c r="G511" s="66"/>
      <c r="H511" s="66"/>
      <c r="I511" s="66"/>
    </row>
    <row r="512" spans="1:9" x14ac:dyDescent="0.25">
      <c r="A512" s="66"/>
      <c r="B512" s="66"/>
      <c r="C512" s="101"/>
      <c r="D512" s="101"/>
      <c r="E512" s="66"/>
      <c r="F512" s="66"/>
      <c r="G512" s="66"/>
      <c r="H512" s="66"/>
      <c r="I512" s="66"/>
    </row>
    <row r="513" spans="1:9" x14ac:dyDescent="0.25">
      <c r="A513" s="66"/>
      <c r="B513" s="66"/>
      <c r="C513" s="101"/>
      <c r="D513" s="101"/>
      <c r="E513" s="66"/>
      <c r="F513" s="66"/>
      <c r="G513" s="66"/>
      <c r="H513" s="66"/>
      <c r="I513" s="66"/>
    </row>
    <row r="514" spans="1:9" x14ac:dyDescent="0.25">
      <c r="A514" s="66"/>
      <c r="B514" s="66"/>
      <c r="C514" s="101"/>
      <c r="D514" s="101"/>
      <c r="E514" s="66"/>
      <c r="F514" s="66"/>
      <c r="G514" s="66"/>
      <c r="H514" s="66"/>
      <c r="I514" s="66"/>
    </row>
    <row r="515" spans="1:9" x14ac:dyDescent="0.25">
      <c r="A515" s="66"/>
      <c r="B515" s="66"/>
      <c r="C515" s="101"/>
      <c r="D515" s="101"/>
      <c r="E515" s="66"/>
      <c r="F515" s="66"/>
      <c r="G515" s="66"/>
      <c r="H515" s="66"/>
      <c r="I515" s="66"/>
    </row>
    <row r="516" spans="1:9" x14ac:dyDescent="0.25">
      <c r="A516" s="66"/>
      <c r="B516" s="66"/>
      <c r="C516" s="101"/>
      <c r="D516" s="101"/>
      <c r="E516" s="66"/>
      <c r="F516" s="66"/>
      <c r="G516" s="66"/>
      <c r="H516" s="66"/>
      <c r="I516" s="66"/>
    </row>
    <row r="517" spans="1:9" x14ac:dyDescent="0.25">
      <c r="A517" s="66"/>
      <c r="B517" s="66"/>
      <c r="C517" s="101"/>
      <c r="D517" s="101"/>
      <c r="E517" s="66"/>
      <c r="F517" s="66"/>
      <c r="G517" s="66"/>
      <c r="H517" s="66"/>
      <c r="I517" s="66"/>
    </row>
    <row r="518" spans="1:9" x14ac:dyDescent="0.25">
      <c r="A518" s="66"/>
      <c r="B518" s="66"/>
      <c r="C518" s="101"/>
      <c r="D518" s="101"/>
      <c r="E518" s="66"/>
      <c r="F518" s="66"/>
      <c r="G518" s="66"/>
      <c r="H518" s="66"/>
      <c r="I518" s="66"/>
    </row>
    <row r="519" spans="1:9" x14ac:dyDescent="0.25">
      <c r="A519" s="66"/>
      <c r="B519" s="66"/>
      <c r="C519" s="101"/>
      <c r="D519" s="101"/>
      <c r="E519" s="66"/>
      <c r="F519" s="66"/>
      <c r="G519" s="66"/>
      <c r="H519" s="66"/>
      <c r="I519" s="66"/>
    </row>
    <row r="520" spans="1:9" x14ac:dyDescent="0.25">
      <c r="A520" s="66"/>
      <c r="B520" s="66"/>
      <c r="C520" s="101"/>
      <c r="D520" s="101"/>
      <c r="E520" s="66"/>
      <c r="F520" s="66"/>
      <c r="G520" s="66"/>
      <c r="H520" s="66"/>
      <c r="I520" s="66"/>
    </row>
    <row r="521" spans="1:9" x14ac:dyDescent="0.25">
      <c r="A521" s="66"/>
      <c r="B521" s="66"/>
      <c r="C521" s="101"/>
      <c r="D521" s="101"/>
      <c r="E521" s="66"/>
      <c r="F521" s="66"/>
      <c r="G521" s="66"/>
      <c r="H521" s="66"/>
      <c r="I521" s="66"/>
    </row>
    <row r="522" spans="1:9" x14ac:dyDescent="0.25">
      <c r="A522" s="66"/>
      <c r="B522" s="66"/>
      <c r="C522" s="101"/>
      <c r="D522" s="101"/>
      <c r="E522" s="66"/>
      <c r="F522" s="66"/>
      <c r="G522" s="66"/>
      <c r="H522" s="66"/>
      <c r="I522" s="66"/>
    </row>
    <row r="523" spans="1:9" x14ac:dyDescent="0.25">
      <c r="A523" s="66"/>
      <c r="B523" s="66"/>
      <c r="C523" s="101"/>
      <c r="D523" s="101"/>
      <c r="E523" s="66"/>
      <c r="F523" s="66"/>
      <c r="G523" s="66"/>
      <c r="H523" s="66"/>
      <c r="I523" s="66"/>
    </row>
    <row r="524" spans="1:9" x14ac:dyDescent="0.25">
      <c r="A524" s="66"/>
      <c r="B524" s="66"/>
      <c r="C524" s="101"/>
      <c r="D524" s="101"/>
      <c r="E524" s="66"/>
      <c r="F524" s="66"/>
      <c r="G524" s="66"/>
      <c r="H524" s="66"/>
      <c r="I524" s="66"/>
    </row>
    <row r="525" spans="1:9" x14ac:dyDescent="0.25">
      <c r="A525" s="66"/>
      <c r="B525" s="66"/>
      <c r="C525" s="101"/>
      <c r="D525" s="101"/>
      <c r="E525" s="66"/>
      <c r="F525" s="66"/>
      <c r="G525" s="66"/>
      <c r="H525" s="66"/>
      <c r="I525" s="66"/>
    </row>
    <row r="526" spans="1:9" x14ac:dyDescent="0.25">
      <c r="A526" s="66"/>
      <c r="B526" s="66"/>
      <c r="C526" s="101"/>
      <c r="D526" s="101"/>
      <c r="E526" s="66"/>
      <c r="F526" s="66"/>
      <c r="G526" s="66"/>
      <c r="H526" s="66"/>
      <c r="I526" s="66"/>
    </row>
    <row r="527" spans="1:9" x14ac:dyDescent="0.25">
      <c r="A527" s="66"/>
      <c r="B527" s="66"/>
      <c r="C527" s="101"/>
      <c r="D527" s="101"/>
      <c r="E527" s="66"/>
      <c r="F527" s="66"/>
      <c r="G527" s="66"/>
      <c r="H527" s="66"/>
      <c r="I527" s="66"/>
    </row>
    <row r="528" spans="1:9" x14ac:dyDescent="0.25">
      <c r="A528" s="66"/>
      <c r="B528" s="66"/>
      <c r="C528" s="101"/>
      <c r="D528" s="101"/>
      <c r="E528" s="66"/>
      <c r="F528" s="66"/>
      <c r="G528" s="66"/>
      <c r="H528" s="66"/>
      <c r="I528" s="66"/>
    </row>
    <row r="529" spans="1:9" x14ac:dyDescent="0.25">
      <c r="A529" s="66"/>
      <c r="B529" s="66"/>
      <c r="C529" s="101"/>
      <c r="D529" s="101"/>
      <c r="E529" s="66"/>
      <c r="F529" s="66"/>
      <c r="G529" s="66"/>
      <c r="H529" s="66"/>
      <c r="I529" s="66"/>
    </row>
    <row r="530" spans="1:9" x14ac:dyDescent="0.25">
      <c r="A530" s="66"/>
      <c r="B530" s="66"/>
      <c r="C530" s="101"/>
      <c r="D530" s="101"/>
      <c r="E530" s="66"/>
      <c r="F530" s="66"/>
      <c r="G530" s="66"/>
      <c r="H530" s="66"/>
      <c r="I530" s="66"/>
    </row>
    <row r="531" spans="1:9" x14ac:dyDescent="0.25">
      <c r="A531" s="66"/>
      <c r="B531" s="66"/>
      <c r="C531" s="101"/>
      <c r="D531" s="101"/>
      <c r="E531" s="66"/>
      <c r="F531" s="66"/>
      <c r="G531" s="66"/>
      <c r="H531" s="66"/>
      <c r="I531" s="66"/>
    </row>
    <row r="532" spans="1:9" x14ac:dyDescent="0.25">
      <c r="A532" s="66"/>
      <c r="B532" s="66"/>
      <c r="C532" s="101"/>
      <c r="D532" s="101"/>
      <c r="E532" s="66"/>
      <c r="F532" s="66"/>
      <c r="G532" s="66"/>
      <c r="H532" s="66"/>
      <c r="I532" s="66"/>
    </row>
    <row r="533" spans="1:9" x14ac:dyDescent="0.25">
      <c r="A533" s="66"/>
      <c r="B533" s="66"/>
      <c r="C533" s="101"/>
      <c r="D533" s="101"/>
      <c r="E533" s="66"/>
      <c r="F533" s="66"/>
      <c r="G533" s="66"/>
      <c r="H533" s="66"/>
      <c r="I533" s="66"/>
    </row>
    <row r="534" spans="1:9" x14ac:dyDescent="0.25">
      <c r="A534" s="66"/>
      <c r="B534" s="66"/>
      <c r="C534" s="101"/>
      <c r="D534" s="101"/>
      <c r="E534" s="66"/>
      <c r="F534" s="66"/>
      <c r="G534" s="66"/>
      <c r="H534" s="66"/>
      <c r="I534" s="66"/>
    </row>
    <row r="535" spans="1:9" x14ac:dyDescent="0.25">
      <c r="A535" s="66"/>
      <c r="B535" s="66"/>
      <c r="C535" s="101"/>
      <c r="D535" s="101"/>
      <c r="E535" s="66"/>
      <c r="F535" s="66"/>
      <c r="G535" s="66"/>
      <c r="H535" s="66"/>
      <c r="I535" s="66"/>
    </row>
    <row r="536" spans="1:9" x14ac:dyDescent="0.25">
      <c r="A536" s="66"/>
      <c r="B536" s="66"/>
      <c r="C536" s="101"/>
      <c r="D536" s="101"/>
      <c r="E536" s="66"/>
      <c r="F536" s="66"/>
      <c r="G536" s="66"/>
      <c r="H536" s="66"/>
      <c r="I536" s="66"/>
    </row>
    <row r="537" spans="1:9" x14ac:dyDescent="0.25">
      <c r="A537" s="66"/>
      <c r="B537" s="66"/>
      <c r="C537" s="101"/>
      <c r="D537" s="101"/>
      <c r="E537" s="66"/>
      <c r="F537" s="66"/>
      <c r="G537" s="66"/>
      <c r="H537" s="66"/>
      <c r="I537" s="66"/>
    </row>
    <row r="538" spans="1:9" x14ac:dyDescent="0.25">
      <c r="A538" s="66"/>
      <c r="B538" s="66"/>
      <c r="C538" s="101"/>
      <c r="D538" s="101"/>
      <c r="E538" s="66"/>
      <c r="F538" s="66"/>
      <c r="G538" s="66"/>
      <c r="H538" s="66"/>
      <c r="I538" s="66"/>
    </row>
    <row r="539" spans="1:9" x14ac:dyDescent="0.25">
      <c r="A539" s="66"/>
      <c r="B539" s="66"/>
      <c r="C539" s="101"/>
      <c r="D539" s="101"/>
      <c r="E539" s="66"/>
      <c r="F539" s="66"/>
      <c r="G539" s="66"/>
      <c r="H539" s="66"/>
      <c r="I539" s="66"/>
    </row>
    <row r="540" spans="1:9" x14ac:dyDescent="0.25">
      <c r="A540" s="66"/>
      <c r="B540" s="66"/>
      <c r="C540" s="101"/>
      <c r="D540" s="101"/>
      <c r="E540" s="66"/>
      <c r="F540" s="66"/>
      <c r="G540" s="66"/>
      <c r="H540" s="66"/>
      <c r="I540" s="66"/>
    </row>
    <row r="541" spans="1:9" x14ac:dyDescent="0.25">
      <c r="A541" s="66"/>
      <c r="B541" s="66"/>
      <c r="C541" s="101"/>
      <c r="D541" s="101"/>
      <c r="E541" s="66"/>
      <c r="F541" s="66"/>
      <c r="G541" s="66"/>
      <c r="H541" s="66"/>
      <c r="I541" s="66"/>
    </row>
    <row r="542" spans="1:9" x14ac:dyDescent="0.25">
      <c r="A542" s="66"/>
      <c r="B542" s="66"/>
      <c r="C542" s="101"/>
      <c r="D542" s="101"/>
      <c r="E542" s="66"/>
      <c r="F542" s="66"/>
      <c r="G542" s="66"/>
      <c r="H542" s="66"/>
      <c r="I542" s="66"/>
    </row>
    <row r="543" spans="1:9" x14ac:dyDescent="0.25">
      <c r="A543" s="66"/>
      <c r="B543" s="66"/>
      <c r="C543" s="101"/>
      <c r="D543" s="101"/>
      <c r="E543" s="66"/>
      <c r="F543" s="66"/>
      <c r="G543" s="66"/>
      <c r="H543" s="66"/>
      <c r="I543" s="66"/>
    </row>
    <row r="544" spans="1:9" x14ac:dyDescent="0.25">
      <c r="A544" s="66"/>
      <c r="B544" s="66"/>
      <c r="C544" s="101"/>
      <c r="D544" s="101"/>
      <c r="E544" s="66"/>
      <c r="F544" s="66"/>
      <c r="G544" s="66"/>
      <c r="H544" s="66"/>
      <c r="I544" s="66"/>
    </row>
    <row r="545" spans="1:9" x14ac:dyDescent="0.25">
      <c r="A545" s="66"/>
      <c r="B545" s="66"/>
      <c r="C545" s="101"/>
      <c r="D545" s="101"/>
      <c r="E545" s="66"/>
      <c r="F545" s="66"/>
      <c r="G545" s="66"/>
      <c r="H545" s="66"/>
      <c r="I545" s="66"/>
    </row>
    <row r="546" spans="1:9" x14ac:dyDescent="0.25">
      <c r="A546" s="66"/>
      <c r="B546" s="66"/>
      <c r="C546" s="101"/>
      <c r="D546" s="101"/>
      <c r="E546" s="66"/>
      <c r="F546" s="66"/>
      <c r="G546" s="66"/>
      <c r="H546" s="66"/>
      <c r="I546" s="66"/>
    </row>
    <row r="547" spans="1:9" x14ac:dyDescent="0.25">
      <c r="A547" s="66"/>
      <c r="B547" s="66"/>
      <c r="C547" s="101"/>
      <c r="D547" s="101"/>
      <c r="E547" s="66"/>
      <c r="F547" s="66"/>
      <c r="G547" s="66"/>
      <c r="H547" s="66"/>
      <c r="I547" s="66"/>
    </row>
    <row r="548" spans="1:9" x14ac:dyDescent="0.25">
      <c r="A548" s="66"/>
      <c r="B548" s="66"/>
      <c r="C548" s="101"/>
      <c r="D548" s="101"/>
      <c r="E548" s="66"/>
      <c r="F548" s="66"/>
      <c r="G548" s="66"/>
      <c r="H548" s="66"/>
      <c r="I548" s="66"/>
    </row>
    <row r="549" spans="1:9" x14ac:dyDescent="0.25">
      <c r="A549" s="66"/>
      <c r="B549" s="66"/>
      <c r="C549" s="101"/>
      <c r="D549" s="101"/>
      <c r="E549" s="66"/>
      <c r="F549" s="66"/>
      <c r="G549" s="66"/>
      <c r="H549" s="66"/>
      <c r="I549" s="66"/>
    </row>
    <row r="550" spans="1:9" x14ac:dyDescent="0.25">
      <c r="A550" s="66"/>
      <c r="B550" s="66"/>
      <c r="C550" s="101"/>
      <c r="D550" s="101"/>
      <c r="E550" s="66"/>
      <c r="F550" s="66"/>
      <c r="G550" s="66"/>
      <c r="H550" s="66"/>
      <c r="I550" s="66"/>
    </row>
    <row r="551" spans="1:9" x14ac:dyDescent="0.25">
      <c r="A551" s="66"/>
      <c r="B551" s="66"/>
      <c r="C551" s="101"/>
      <c r="D551" s="101"/>
      <c r="E551" s="66"/>
      <c r="F551" s="66"/>
      <c r="G551" s="66"/>
      <c r="H551" s="66"/>
      <c r="I551" s="66"/>
    </row>
    <row r="552" spans="1:9" x14ac:dyDescent="0.25">
      <c r="A552" s="66"/>
      <c r="B552" s="66"/>
      <c r="C552" s="101"/>
      <c r="D552" s="101"/>
      <c r="E552" s="66"/>
      <c r="F552" s="66"/>
      <c r="G552" s="66"/>
      <c r="H552" s="66"/>
      <c r="I552" s="66"/>
    </row>
    <row r="553" spans="1:9" x14ac:dyDescent="0.25">
      <c r="A553" s="66"/>
      <c r="B553" s="66"/>
      <c r="C553" s="101"/>
      <c r="D553" s="101"/>
      <c r="E553" s="66"/>
      <c r="F553" s="66"/>
      <c r="G553" s="66"/>
      <c r="H553" s="66"/>
      <c r="I553" s="66"/>
    </row>
    <row r="554" spans="1:9" x14ac:dyDescent="0.25">
      <c r="A554" s="66"/>
      <c r="B554" s="66"/>
      <c r="C554" s="101"/>
      <c r="D554" s="101"/>
      <c r="E554" s="66"/>
      <c r="F554" s="66"/>
      <c r="G554" s="66"/>
      <c r="H554" s="66"/>
      <c r="I554" s="66"/>
    </row>
    <row r="555" spans="1:9" x14ac:dyDescent="0.25">
      <c r="A555" s="66"/>
      <c r="B555" s="66"/>
      <c r="C555" s="101"/>
      <c r="D555" s="101"/>
      <c r="E555" s="66"/>
      <c r="F555" s="66"/>
      <c r="G555" s="66"/>
      <c r="H555" s="66"/>
      <c r="I555" s="66"/>
    </row>
    <row r="556" spans="1:9" x14ac:dyDescent="0.25">
      <c r="A556" s="66"/>
      <c r="B556" s="66"/>
      <c r="C556" s="101"/>
      <c r="D556" s="101"/>
      <c r="E556" s="66"/>
      <c r="F556" s="66"/>
      <c r="G556" s="66"/>
      <c r="H556" s="66"/>
      <c r="I556" s="66"/>
    </row>
    <row r="557" spans="1:9" x14ac:dyDescent="0.25">
      <c r="A557" s="66"/>
      <c r="B557" s="66"/>
      <c r="C557" s="101"/>
      <c r="D557" s="101"/>
      <c r="E557" s="66"/>
      <c r="F557" s="66"/>
      <c r="G557" s="66"/>
      <c r="H557" s="66"/>
      <c r="I557" s="66"/>
    </row>
    <row r="558" spans="1:9" x14ac:dyDescent="0.25">
      <c r="A558" s="66"/>
      <c r="B558" s="66"/>
      <c r="C558" s="101"/>
      <c r="D558" s="101"/>
      <c r="E558" s="66"/>
      <c r="F558" s="66"/>
      <c r="G558" s="66"/>
      <c r="H558" s="66"/>
      <c r="I558" s="66"/>
    </row>
    <row r="559" spans="1:9" x14ac:dyDescent="0.25">
      <c r="A559" s="66"/>
      <c r="B559" s="66"/>
      <c r="C559" s="101"/>
      <c r="D559" s="101"/>
      <c r="E559" s="66"/>
      <c r="F559" s="66"/>
      <c r="G559" s="66"/>
      <c r="H559" s="66"/>
      <c r="I559" s="66"/>
    </row>
    <row r="560" spans="1:9" x14ac:dyDescent="0.25">
      <c r="A560" s="66"/>
      <c r="B560" s="66"/>
      <c r="C560" s="101"/>
      <c r="D560" s="101"/>
      <c r="E560" s="66"/>
      <c r="F560" s="66"/>
      <c r="G560" s="66"/>
      <c r="H560" s="66"/>
      <c r="I560" s="66"/>
    </row>
    <row r="561" spans="1:9" x14ac:dyDescent="0.25">
      <c r="A561" s="66"/>
      <c r="B561" s="66"/>
      <c r="C561" s="101"/>
      <c r="D561" s="101"/>
      <c r="E561" s="66"/>
      <c r="F561" s="66"/>
      <c r="G561" s="66"/>
      <c r="H561" s="66"/>
      <c r="I561" s="66"/>
    </row>
    <row r="562" spans="1:9" x14ac:dyDescent="0.25">
      <c r="A562" s="66"/>
      <c r="B562" s="66"/>
      <c r="C562" s="101"/>
      <c r="D562" s="101"/>
      <c r="E562" s="66"/>
      <c r="F562" s="66"/>
      <c r="G562" s="66"/>
      <c r="H562" s="66"/>
      <c r="I562" s="66"/>
    </row>
    <row r="563" spans="1:9" x14ac:dyDescent="0.25">
      <c r="A563" s="66"/>
      <c r="B563" s="66"/>
      <c r="C563" s="101"/>
      <c r="D563" s="101"/>
      <c r="E563" s="66"/>
      <c r="F563" s="66"/>
      <c r="G563" s="66"/>
      <c r="H563" s="66"/>
      <c r="I563" s="66"/>
    </row>
    <row r="564" spans="1:9" x14ac:dyDescent="0.25">
      <c r="A564" s="66"/>
      <c r="B564" s="66"/>
      <c r="C564" s="101"/>
      <c r="D564" s="101"/>
      <c r="E564" s="66"/>
      <c r="F564" s="66"/>
      <c r="G564" s="66"/>
      <c r="H564" s="66"/>
      <c r="I564" s="66"/>
    </row>
    <row r="565" spans="1:9" x14ac:dyDescent="0.25">
      <c r="A565" s="66"/>
      <c r="B565" s="66"/>
      <c r="C565" s="101"/>
      <c r="D565" s="101"/>
      <c r="E565" s="66"/>
      <c r="F565" s="66"/>
      <c r="G565" s="66"/>
      <c r="H565" s="66"/>
      <c r="I565" s="66"/>
    </row>
    <row r="566" spans="1:9" x14ac:dyDescent="0.25">
      <c r="A566" s="66"/>
      <c r="B566" s="66"/>
      <c r="C566" s="101"/>
      <c r="D566" s="101"/>
      <c r="E566" s="66"/>
      <c r="F566" s="66"/>
      <c r="G566" s="66"/>
      <c r="H566" s="66"/>
      <c r="I566" s="66"/>
    </row>
    <row r="567" spans="1:9" x14ac:dyDescent="0.25">
      <c r="A567" s="66"/>
      <c r="B567" s="66"/>
      <c r="C567" s="101"/>
      <c r="D567" s="101"/>
      <c r="E567" s="66"/>
      <c r="F567" s="66"/>
      <c r="G567" s="66"/>
      <c r="H567" s="66"/>
      <c r="I567" s="66"/>
    </row>
    <row r="568" spans="1:9" x14ac:dyDescent="0.25">
      <c r="A568" s="66"/>
      <c r="B568" s="66"/>
      <c r="C568" s="101"/>
      <c r="D568" s="101"/>
      <c r="E568" s="66"/>
      <c r="F568" s="66"/>
      <c r="G568" s="66"/>
      <c r="H568" s="66"/>
      <c r="I568" s="66"/>
    </row>
    <row r="569" spans="1:9" x14ac:dyDescent="0.25">
      <c r="A569" s="66"/>
      <c r="B569" s="66"/>
      <c r="C569" s="101"/>
      <c r="D569" s="101"/>
      <c r="E569" s="66"/>
      <c r="F569" s="66"/>
      <c r="G569" s="66"/>
      <c r="H569" s="66"/>
      <c r="I569" s="66"/>
    </row>
    <row r="570" spans="1:9" x14ac:dyDescent="0.25">
      <c r="A570" s="66"/>
      <c r="B570" s="66"/>
      <c r="C570" s="101"/>
      <c r="D570" s="101"/>
      <c r="E570" s="66"/>
      <c r="F570" s="66"/>
      <c r="G570" s="66"/>
      <c r="H570" s="66"/>
      <c r="I570" s="66"/>
    </row>
    <row r="571" spans="1:9" x14ac:dyDescent="0.25">
      <c r="A571" s="66"/>
      <c r="B571" s="66"/>
      <c r="C571" s="101"/>
      <c r="D571" s="101"/>
      <c r="E571" s="66"/>
      <c r="F571" s="66"/>
      <c r="G571" s="66"/>
      <c r="H571" s="66"/>
      <c r="I571" s="66"/>
    </row>
    <row r="572" spans="1:9" x14ac:dyDescent="0.25">
      <c r="A572" s="66"/>
      <c r="B572" s="66"/>
      <c r="C572" s="101"/>
      <c r="D572" s="101"/>
      <c r="E572" s="66"/>
      <c r="F572" s="66"/>
      <c r="G572" s="66"/>
      <c r="H572" s="66"/>
      <c r="I572" s="66"/>
    </row>
    <row r="573" spans="1:9" x14ac:dyDescent="0.25">
      <c r="A573" s="66"/>
      <c r="B573" s="66"/>
      <c r="C573" s="101"/>
      <c r="D573" s="101"/>
      <c r="E573" s="66"/>
      <c r="F573" s="66"/>
      <c r="G573" s="66"/>
      <c r="H573" s="66"/>
      <c r="I573" s="66"/>
    </row>
    <row r="574" spans="1:9" x14ac:dyDescent="0.25">
      <c r="A574" s="66"/>
      <c r="B574" s="66"/>
      <c r="C574" s="101"/>
      <c r="D574" s="101"/>
      <c r="E574" s="66"/>
      <c r="F574" s="66"/>
      <c r="G574" s="66"/>
      <c r="H574" s="66"/>
      <c r="I574" s="66"/>
    </row>
    <row r="575" spans="1:9" x14ac:dyDescent="0.25">
      <c r="A575" s="66"/>
      <c r="B575" s="66"/>
      <c r="C575" s="101"/>
      <c r="D575" s="101"/>
      <c r="E575" s="66"/>
      <c r="F575" s="66"/>
      <c r="G575" s="66"/>
      <c r="H575" s="66"/>
      <c r="I575" s="66"/>
    </row>
    <row r="576" spans="1:9" x14ac:dyDescent="0.25">
      <c r="A576" s="66"/>
      <c r="B576" s="66"/>
      <c r="C576" s="101"/>
      <c r="D576" s="101"/>
      <c r="E576" s="66"/>
      <c r="F576" s="66"/>
      <c r="G576" s="66"/>
      <c r="H576" s="66"/>
      <c r="I576" s="66"/>
    </row>
    <row r="577" spans="1:9" x14ac:dyDescent="0.25">
      <c r="A577" s="66"/>
      <c r="B577" s="66"/>
      <c r="C577" s="101"/>
      <c r="D577" s="101"/>
      <c r="E577" s="66"/>
      <c r="F577" s="66"/>
      <c r="G577" s="66"/>
      <c r="H577" s="66"/>
      <c r="I577" s="66"/>
    </row>
    <row r="578" spans="1:9" x14ac:dyDescent="0.25">
      <c r="A578" s="66"/>
      <c r="B578" s="66"/>
      <c r="C578" s="101"/>
      <c r="D578" s="101"/>
      <c r="E578" s="66"/>
      <c r="F578" s="66"/>
      <c r="G578" s="66"/>
      <c r="H578" s="66"/>
      <c r="I578" s="66"/>
    </row>
    <row r="579" spans="1:9" x14ac:dyDescent="0.25">
      <c r="A579" s="66"/>
      <c r="B579" s="66"/>
      <c r="C579" s="101"/>
      <c r="D579" s="101"/>
      <c r="E579" s="66"/>
      <c r="F579" s="66"/>
      <c r="G579" s="66"/>
      <c r="H579" s="66"/>
      <c r="I579" s="66"/>
    </row>
    <row r="580" spans="1:9" x14ac:dyDescent="0.25">
      <c r="A580" s="66"/>
      <c r="B580" s="66"/>
      <c r="C580" s="101"/>
      <c r="D580" s="101"/>
      <c r="E580" s="66"/>
      <c r="F580" s="66"/>
      <c r="G580" s="66"/>
      <c r="H580" s="66"/>
      <c r="I580" s="66"/>
    </row>
    <row r="581" spans="1:9" x14ac:dyDescent="0.25">
      <c r="A581" s="66"/>
      <c r="B581" s="66"/>
      <c r="C581" s="101"/>
      <c r="D581" s="101"/>
      <c r="E581" s="66"/>
      <c r="F581" s="66"/>
      <c r="G581" s="66"/>
      <c r="H581" s="66"/>
      <c r="I581" s="66"/>
    </row>
    <row r="582" spans="1:9" x14ac:dyDescent="0.25">
      <c r="A582" s="66"/>
      <c r="B582" s="66"/>
      <c r="C582" s="101"/>
      <c r="D582" s="101"/>
      <c r="E582" s="66"/>
      <c r="F582" s="66"/>
      <c r="G582" s="66"/>
      <c r="H582" s="66"/>
      <c r="I582" s="66"/>
    </row>
    <row r="583" spans="1:9" x14ac:dyDescent="0.25">
      <c r="A583" s="66"/>
      <c r="B583" s="66"/>
      <c r="C583" s="101"/>
      <c r="D583" s="101"/>
      <c r="E583" s="66"/>
      <c r="F583" s="66"/>
      <c r="G583" s="66"/>
      <c r="H583" s="66"/>
      <c r="I583" s="66"/>
    </row>
    <row r="584" spans="1:9" x14ac:dyDescent="0.25">
      <c r="A584" s="66"/>
      <c r="B584" s="66"/>
      <c r="C584" s="101"/>
      <c r="D584" s="101"/>
      <c r="E584" s="66"/>
      <c r="F584" s="66"/>
      <c r="G584" s="66"/>
      <c r="H584" s="66"/>
      <c r="I584" s="66"/>
    </row>
    <row r="585" spans="1:9" x14ac:dyDescent="0.25">
      <c r="A585" s="66"/>
      <c r="B585" s="66"/>
      <c r="C585" s="101"/>
      <c r="D585" s="101"/>
      <c r="E585" s="66"/>
      <c r="F585" s="66"/>
      <c r="G585" s="66"/>
      <c r="H585" s="66"/>
      <c r="I585" s="66"/>
    </row>
    <row r="586" spans="1:9" x14ac:dyDescent="0.25">
      <c r="A586" s="66"/>
      <c r="B586" s="66"/>
      <c r="C586" s="101"/>
      <c r="D586" s="101"/>
      <c r="E586" s="66"/>
      <c r="F586" s="66"/>
      <c r="G586" s="66"/>
      <c r="H586" s="66"/>
      <c r="I586" s="66"/>
    </row>
    <row r="587" spans="1:9" x14ac:dyDescent="0.25">
      <c r="A587" s="66"/>
      <c r="B587" s="66"/>
      <c r="C587" s="101"/>
      <c r="D587" s="101"/>
      <c r="E587" s="66"/>
      <c r="F587" s="66"/>
      <c r="G587" s="66"/>
      <c r="H587" s="66"/>
      <c r="I587" s="66"/>
    </row>
    <row r="588" spans="1:9" x14ac:dyDescent="0.25">
      <c r="A588" s="66"/>
      <c r="B588" s="66"/>
      <c r="C588" s="101"/>
      <c r="D588" s="101"/>
      <c r="E588" s="66"/>
      <c r="F588" s="66"/>
      <c r="G588" s="66"/>
      <c r="H588" s="66"/>
      <c r="I588" s="66"/>
    </row>
    <row r="589" spans="1:9" x14ac:dyDescent="0.25">
      <c r="A589" s="66"/>
      <c r="B589" s="66"/>
      <c r="C589" s="101"/>
      <c r="D589" s="101"/>
      <c r="E589" s="66"/>
      <c r="F589" s="66"/>
      <c r="G589" s="66"/>
      <c r="H589" s="66"/>
      <c r="I589" s="66"/>
    </row>
    <row r="590" spans="1:9" x14ac:dyDescent="0.25">
      <c r="A590" s="66"/>
      <c r="B590" s="66"/>
      <c r="C590" s="101"/>
      <c r="D590" s="101"/>
      <c r="E590" s="66"/>
      <c r="F590" s="66"/>
      <c r="G590" s="66"/>
      <c r="H590" s="66"/>
      <c r="I590" s="66"/>
    </row>
    <row r="591" spans="1:9" x14ac:dyDescent="0.25">
      <c r="A591" s="66"/>
      <c r="B591" s="66"/>
      <c r="C591" s="101"/>
      <c r="D591" s="101"/>
      <c r="E591" s="66"/>
      <c r="F591" s="66"/>
      <c r="G591" s="66"/>
      <c r="H591" s="66"/>
      <c r="I591" s="66"/>
    </row>
    <row r="592" spans="1:9" x14ac:dyDescent="0.25">
      <c r="A592" s="66"/>
      <c r="B592" s="66"/>
      <c r="C592" s="101"/>
      <c r="D592" s="101"/>
      <c r="E592" s="66"/>
      <c r="F592" s="66"/>
      <c r="G592" s="66"/>
      <c r="H592" s="66"/>
      <c r="I592" s="66"/>
    </row>
    <row r="593" spans="1:9" x14ac:dyDescent="0.25">
      <c r="A593" s="66"/>
      <c r="B593" s="66"/>
      <c r="C593" s="101"/>
      <c r="D593" s="101"/>
      <c r="E593" s="66"/>
      <c r="F593" s="66"/>
      <c r="G593" s="66"/>
      <c r="H593" s="66"/>
      <c r="I593" s="66"/>
    </row>
    <row r="594" spans="1:9" x14ac:dyDescent="0.25">
      <c r="A594" s="66"/>
      <c r="B594" s="66"/>
      <c r="C594" s="101"/>
      <c r="D594" s="101"/>
      <c r="E594" s="66"/>
      <c r="F594" s="66"/>
      <c r="G594" s="66"/>
      <c r="H594" s="66"/>
      <c r="I594" s="66"/>
    </row>
    <row r="595" spans="1:9" x14ac:dyDescent="0.25">
      <c r="A595" s="66"/>
      <c r="B595" s="66"/>
      <c r="C595" s="101"/>
      <c r="D595" s="101"/>
      <c r="E595" s="66"/>
      <c r="F595" s="66"/>
      <c r="G595" s="66"/>
      <c r="H595" s="66"/>
      <c r="I595" s="66"/>
    </row>
    <row r="596" spans="1:9" x14ac:dyDescent="0.25">
      <c r="A596" s="66"/>
      <c r="B596" s="66"/>
      <c r="C596" s="101"/>
      <c r="D596" s="101"/>
      <c r="E596" s="66"/>
      <c r="F596" s="66"/>
      <c r="G596" s="66"/>
      <c r="H596" s="66"/>
      <c r="I596" s="66"/>
    </row>
    <row r="597" spans="1:9" x14ac:dyDescent="0.25">
      <c r="A597" s="66"/>
      <c r="B597" s="66"/>
      <c r="C597" s="101"/>
      <c r="D597" s="101"/>
      <c r="E597" s="66"/>
      <c r="F597" s="66"/>
      <c r="G597" s="66"/>
      <c r="H597" s="66"/>
      <c r="I597" s="66"/>
    </row>
    <row r="598" spans="1:9" x14ac:dyDescent="0.25">
      <c r="A598" s="66"/>
      <c r="B598" s="66"/>
      <c r="C598" s="101"/>
      <c r="D598" s="101"/>
      <c r="E598" s="66"/>
      <c r="F598" s="66"/>
      <c r="G598" s="66"/>
      <c r="H598" s="66"/>
      <c r="I598" s="66"/>
    </row>
    <row r="599" spans="1:9" x14ac:dyDescent="0.25">
      <c r="A599" s="66"/>
      <c r="B599" s="66"/>
      <c r="C599" s="101"/>
      <c r="D599" s="101"/>
      <c r="E599" s="66"/>
      <c r="F599" s="66"/>
      <c r="G599" s="66"/>
      <c r="H599" s="66"/>
      <c r="I599" s="66"/>
    </row>
    <row r="600" spans="1:9" x14ac:dyDescent="0.25">
      <c r="A600" s="66"/>
      <c r="B600" s="66"/>
      <c r="C600" s="101"/>
      <c r="D600" s="101"/>
      <c r="E600" s="66"/>
      <c r="F600" s="66"/>
      <c r="G600" s="66"/>
      <c r="H600" s="66"/>
      <c r="I600" s="66"/>
    </row>
    <row r="601" spans="1:9" x14ac:dyDescent="0.25">
      <c r="A601" s="66"/>
      <c r="B601" s="66"/>
      <c r="C601" s="101"/>
      <c r="D601" s="101"/>
      <c r="E601" s="66"/>
      <c r="F601" s="66"/>
      <c r="G601" s="66"/>
      <c r="H601" s="66"/>
      <c r="I601" s="66"/>
    </row>
    <row r="602" spans="1:9" x14ac:dyDescent="0.25">
      <c r="A602" s="66"/>
      <c r="B602" s="66"/>
      <c r="C602" s="101"/>
      <c r="D602" s="101"/>
      <c r="E602" s="66"/>
      <c r="F602" s="66"/>
      <c r="G602" s="66"/>
      <c r="H602" s="66"/>
      <c r="I602" s="66"/>
    </row>
    <row r="603" spans="1:9" x14ac:dyDescent="0.25">
      <c r="A603" s="66"/>
      <c r="B603" s="66"/>
      <c r="C603" s="101"/>
      <c r="D603" s="101"/>
      <c r="E603" s="66"/>
      <c r="F603" s="66"/>
      <c r="G603" s="66"/>
      <c r="H603" s="66"/>
      <c r="I603" s="66"/>
    </row>
    <row r="604" spans="1:9" x14ac:dyDescent="0.25">
      <c r="A604" s="66"/>
      <c r="B604" s="66"/>
      <c r="C604" s="101"/>
      <c r="D604" s="101"/>
      <c r="E604" s="66"/>
      <c r="F604" s="66"/>
      <c r="G604" s="66"/>
      <c r="H604" s="66"/>
      <c r="I604" s="66"/>
    </row>
    <row r="605" spans="1:9" x14ac:dyDescent="0.25">
      <c r="A605" s="66"/>
      <c r="B605" s="66"/>
      <c r="C605" s="101"/>
      <c r="D605" s="101"/>
      <c r="E605" s="66"/>
      <c r="F605" s="66"/>
      <c r="G605" s="66"/>
      <c r="H605" s="66"/>
      <c r="I605" s="66"/>
    </row>
    <row r="606" spans="1:9" x14ac:dyDescent="0.25">
      <c r="A606" s="66"/>
      <c r="B606" s="66"/>
      <c r="C606" s="101"/>
      <c r="D606" s="101"/>
      <c r="E606" s="66"/>
      <c r="F606" s="66"/>
      <c r="G606" s="66"/>
      <c r="H606" s="66"/>
      <c r="I606" s="66"/>
    </row>
    <row r="607" spans="1:9" x14ac:dyDescent="0.25">
      <c r="A607" s="66"/>
      <c r="B607" s="66"/>
      <c r="C607" s="101"/>
      <c r="D607" s="101"/>
      <c r="E607" s="66"/>
      <c r="F607" s="66"/>
      <c r="G607" s="66"/>
      <c r="H607" s="66"/>
      <c r="I607" s="66"/>
    </row>
    <row r="608" spans="1:9" x14ac:dyDescent="0.25">
      <c r="A608" s="66"/>
      <c r="B608" s="66"/>
      <c r="C608" s="101"/>
      <c r="D608" s="101"/>
      <c r="E608" s="66"/>
      <c r="F608" s="66"/>
      <c r="G608" s="66"/>
      <c r="H608" s="66"/>
      <c r="I608" s="66"/>
    </row>
    <row r="609" spans="1:9" x14ac:dyDescent="0.25">
      <c r="A609" s="66"/>
      <c r="B609" s="66"/>
      <c r="C609" s="101"/>
      <c r="D609" s="101"/>
      <c r="E609" s="66"/>
      <c r="F609" s="66"/>
      <c r="G609" s="66"/>
      <c r="H609" s="66"/>
      <c r="I609" s="66"/>
    </row>
    <row r="610" spans="1:9" x14ac:dyDescent="0.25">
      <c r="A610" s="66"/>
      <c r="B610" s="66"/>
      <c r="C610" s="101"/>
      <c r="D610" s="101"/>
      <c r="E610" s="66"/>
      <c r="F610" s="66"/>
      <c r="G610" s="66"/>
      <c r="H610" s="66"/>
      <c r="I610" s="66"/>
    </row>
    <row r="611" spans="1:9" x14ac:dyDescent="0.25">
      <c r="A611" s="66"/>
      <c r="B611" s="66"/>
      <c r="C611" s="101"/>
      <c r="D611" s="101"/>
      <c r="E611" s="66"/>
      <c r="F611" s="66"/>
      <c r="G611" s="66"/>
      <c r="H611" s="66"/>
      <c r="I611" s="66"/>
    </row>
    <row r="612" spans="1:9" x14ac:dyDescent="0.25">
      <c r="A612" s="66"/>
      <c r="B612" s="66"/>
      <c r="C612" s="101"/>
      <c r="D612" s="101"/>
      <c r="E612" s="66"/>
      <c r="F612" s="66"/>
      <c r="G612" s="66"/>
      <c r="H612" s="66"/>
      <c r="I612" s="66"/>
    </row>
    <row r="613" spans="1:9" x14ac:dyDescent="0.25">
      <c r="A613" s="66"/>
      <c r="B613" s="66"/>
      <c r="C613" s="101"/>
      <c r="D613" s="101"/>
      <c r="E613" s="66"/>
      <c r="F613" s="66"/>
      <c r="G613" s="66"/>
      <c r="H613" s="66"/>
      <c r="I613" s="66"/>
    </row>
    <row r="614" spans="1:9" x14ac:dyDescent="0.25">
      <c r="A614" s="66"/>
      <c r="B614" s="66"/>
      <c r="C614" s="101"/>
      <c r="D614" s="101"/>
      <c r="E614" s="66"/>
      <c r="F614" s="66"/>
      <c r="G614" s="66"/>
      <c r="H614" s="66"/>
      <c r="I614" s="66"/>
    </row>
    <row r="615" spans="1:9" x14ac:dyDescent="0.25">
      <c r="A615" s="66"/>
      <c r="B615" s="66"/>
      <c r="C615" s="101"/>
      <c r="D615" s="101"/>
      <c r="E615" s="66"/>
      <c r="F615" s="66"/>
      <c r="G615" s="66"/>
      <c r="H615" s="66"/>
      <c r="I615" s="66"/>
    </row>
    <row r="616" spans="1:9" x14ac:dyDescent="0.25">
      <c r="A616" s="66"/>
      <c r="B616" s="66"/>
      <c r="C616" s="101"/>
      <c r="D616" s="101"/>
      <c r="E616" s="66"/>
      <c r="F616" s="66"/>
      <c r="G616" s="66"/>
      <c r="H616" s="66"/>
      <c r="I616" s="66"/>
    </row>
    <row r="617" spans="1:9" x14ac:dyDescent="0.25">
      <c r="A617" s="66"/>
      <c r="B617" s="66"/>
      <c r="C617" s="101"/>
      <c r="D617" s="101"/>
      <c r="E617" s="66"/>
      <c r="F617" s="66"/>
      <c r="G617" s="66"/>
      <c r="H617" s="66"/>
      <c r="I617" s="66"/>
    </row>
    <row r="618" spans="1:9" x14ac:dyDescent="0.25">
      <c r="A618" s="66"/>
      <c r="B618" s="66"/>
      <c r="C618" s="101"/>
      <c r="D618" s="101"/>
      <c r="E618" s="66"/>
      <c r="F618" s="66"/>
      <c r="G618" s="66"/>
      <c r="H618" s="66"/>
      <c r="I618" s="66"/>
    </row>
    <row r="619" spans="1:9" x14ac:dyDescent="0.25">
      <c r="A619" s="66"/>
      <c r="B619" s="66"/>
      <c r="C619" s="101"/>
      <c r="D619" s="101"/>
      <c r="E619" s="66"/>
      <c r="F619" s="66"/>
      <c r="G619" s="66"/>
      <c r="H619" s="66"/>
      <c r="I619" s="66"/>
    </row>
    <row r="620" spans="1:9" x14ac:dyDescent="0.25">
      <c r="A620" s="66"/>
      <c r="B620" s="66"/>
      <c r="C620" s="101"/>
      <c r="D620" s="101"/>
      <c r="E620" s="66"/>
      <c r="F620" s="66"/>
      <c r="G620" s="66"/>
      <c r="H620" s="66"/>
      <c r="I620" s="66"/>
    </row>
    <row r="621" spans="1:9" x14ac:dyDescent="0.25">
      <c r="A621" s="66"/>
      <c r="B621" s="66"/>
      <c r="C621" s="101"/>
      <c r="D621" s="101"/>
      <c r="E621" s="66"/>
      <c r="F621" s="66"/>
      <c r="G621" s="66"/>
      <c r="H621" s="66"/>
      <c r="I621" s="66"/>
    </row>
    <row r="622" spans="1:9" x14ac:dyDescent="0.25">
      <c r="A622" s="66"/>
      <c r="B622" s="66"/>
      <c r="C622" s="101"/>
      <c r="D622" s="101"/>
      <c r="E622" s="66"/>
      <c r="F622" s="66"/>
      <c r="G622" s="66"/>
      <c r="H622" s="66"/>
      <c r="I622" s="66"/>
    </row>
    <row r="623" spans="1:9" x14ac:dyDescent="0.25">
      <c r="A623" s="66"/>
      <c r="B623" s="66"/>
      <c r="C623" s="101"/>
      <c r="D623" s="101"/>
      <c r="E623" s="66"/>
      <c r="F623" s="66"/>
      <c r="G623" s="66"/>
      <c r="H623" s="66"/>
      <c r="I623" s="66"/>
    </row>
    <row r="624" spans="1:9" x14ac:dyDescent="0.25">
      <c r="A624" s="66"/>
      <c r="B624" s="66"/>
      <c r="C624" s="101"/>
      <c r="D624" s="101"/>
      <c r="E624" s="66"/>
      <c r="F624" s="66"/>
      <c r="G624" s="66"/>
      <c r="H624" s="66"/>
      <c r="I624" s="66"/>
    </row>
    <row r="625" spans="1:9" x14ac:dyDescent="0.25">
      <c r="A625" s="66"/>
      <c r="B625" s="66"/>
      <c r="C625" s="101"/>
      <c r="D625" s="101"/>
      <c r="E625" s="66"/>
      <c r="F625" s="66"/>
      <c r="G625" s="66"/>
      <c r="H625" s="66"/>
      <c r="I625" s="66"/>
    </row>
    <row r="626" spans="1:9" x14ac:dyDescent="0.25">
      <c r="A626" s="66"/>
      <c r="B626" s="66"/>
      <c r="C626" s="101"/>
      <c r="D626" s="101"/>
      <c r="E626" s="66"/>
      <c r="F626" s="66"/>
      <c r="G626" s="66"/>
      <c r="H626" s="66"/>
      <c r="I626" s="66"/>
    </row>
    <row r="627" spans="1:9" x14ac:dyDescent="0.25">
      <c r="A627" s="66"/>
      <c r="B627" s="66"/>
      <c r="C627" s="101"/>
      <c r="D627" s="101"/>
      <c r="E627" s="66"/>
      <c r="F627" s="66"/>
      <c r="G627" s="66"/>
      <c r="H627" s="66"/>
      <c r="I627" s="66"/>
    </row>
    <row r="628" spans="1:9" x14ac:dyDescent="0.25">
      <c r="A628" s="66"/>
      <c r="B628" s="66"/>
      <c r="C628" s="101"/>
      <c r="D628" s="101"/>
      <c r="E628" s="66"/>
      <c r="F628" s="66"/>
      <c r="G628" s="66"/>
      <c r="H628" s="66"/>
      <c r="I628" s="66"/>
    </row>
    <row r="629" spans="1:9" x14ac:dyDescent="0.25">
      <c r="A629" s="66"/>
      <c r="B629" s="66"/>
      <c r="C629" s="101"/>
      <c r="D629" s="101"/>
      <c r="E629" s="66"/>
      <c r="F629" s="66"/>
      <c r="G629" s="66"/>
      <c r="H629" s="66"/>
      <c r="I629" s="66"/>
    </row>
    <row r="630" spans="1:9" x14ac:dyDescent="0.25">
      <c r="A630" s="66"/>
      <c r="B630" s="66"/>
      <c r="C630" s="101"/>
      <c r="D630" s="101"/>
      <c r="E630" s="66"/>
      <c r="F630" s="66"/>
      <c r="G630" s="66"/>
      <c r="H630" s="66"/>
      <c r="I630" s="66"/>
    </row>
    <row r="631" spans="1:9" x14ac:dyDescent="0.25">
      <c r="A631" s="66"/>
      <c r="B631" s="66"/>
      <c r="C631" s="101"/>
      <c r="D631" s="101"/>
      <c r="E631" s="66"/>
      <c r="F631" s="66"/>
      <c r="G631" s="66"/>
      <c r="H631" s="66"/>
      <c r="I631" s="66"/>
    </row>
    <row r="632" spans="1:9" x14ac:dyDescent="0.25">
      <c r="A632" s="66"/>
      <c r="B632" s="66"/>
      <c r="C632" s="101"/>
      <c r="D632" s="101"/>
      <c r="E632" s="66"/>
      <c r="F632" s="66"/>
      <c r="G632" s="66"/>
      <c r="H632" s="66"/>
      <c r="I632" s="66"/>
    </row>
    <row r="633" spans="1:9" x14ac:dyDescent="0.25">
      <c r="A633" s="66"/>
      <c r="B633" s="66"/>
      <c r="C633" s="101"/>
      <c r="D633" s="101"/>
      <c r="E633" s="66"/>
      <c r="F633" s="66"/>
      <c r="G633" s="66"/>
      <c r="H633" s="66"/>
      <c r="I633" s="66"/>
    </row>
    <row r="634" spans="1:9" x14ac:dyDescent="0.25">
      <c r="A634" s="66"/>
      <c r="B634" s="66"/>
      <c r="C634" s="101"/>
      <c r="D634" s="101"/>
      <c r="E634" s="66"/>
      <c r="F634" s="66"/>
      <c r="G634" s="66"/>
      <c r="H634" s="66"/>
      <c r="I634" s="66"/>
    </row>
    <row r="635" spans="1:9" x14ac:dyDescent="0.25">
      <c r="A635" s="66"/>
      <c r="B635" s="66"/>
      <c r="C635" s="101"/>
      <c r="D635" s="101"/>
      <c r="E635" s="66"/>
      <c r="F635" s="66"/>
      <c r="G635" s="66"/>
      <c r="H635" s="66"/>
      <c r="I635" s="66"/>
    </row>
    <row r="636" spans="1:9" x14ac:dyDescent="0.25">
      <c r="A636" s="66"/>
      <c r="B636" s="66"/>
      <c r="C636" s="101"/>
      <c r="D636" s="101"/>
      <c r="E636" s="66"/>
      <c r="F636" s="66"/>
      <c r="G636" s="66"/>
      <c r="H636" s="66"/>
      <c r="I636" s="66"/>
    </row>
    <row r="637" spans="1:9" x14ac:dyDescent="0.25">
      <c r="A637" s="66"/>
      <c r="B637" s="66"/>
      <c r="C637" s="101"/>
      <c r="D637" s="101"/>
      <c r="E637" s="66"/>
      <c r="F637" s="66"/>
      <c r="G637" s="66"/>
      <c r="H637" s="66"/>
      <c r="I637" s="66"/>
    </row>
    <row r="638" spans="1:9" x14ac:dyDescent="0.25">
      <c r="A638" s="66"/>
      <c r="B638" s="66"/>
      <c r="C638" s="101"/>
      <c r="D638" s="101"/>
      <c r="E638" s="66"/>
      <c r="F638" s="66"/>
      <c r="G638" s="66"/>
      <c r="H638" s="66"/>
      <c r="I638" s="66"/>
    </row>
    <row r="639" spans="1:9" x14ac:dyDescent="0.25">
      <c r="A639" s="66"/>
      <c r="B639" s="66"/>
      <c r="C639" s="101"/>
      <c r="D639" s="101"/>
      <c r="E639" s="66"/>
      <c r="F639" s="66"/>
      <c r="G639" s="66"/>
      <c r="H639" s="66"/>
      <c r="I639" s="66"/>
    </row>
    <row r="640" spans="1:9" x14ac:dyDescent="0.25">
      <c r="A640" s="66"/>
      <c r="B640" s="66"/>
      <c r="C640" s="101"/>
      <c r="D640" s="101"/>
      <c r="E640" s="66"/>
      <c r="F640" s="66"/>
      <c r="G640" s="66"/>
      <c r="H640" s="66"/>
      <c r="I640" s="66"/>
    </row>
    <row r="641" spans="1:9" x14ac:dyDescent="0.25">
      <c r="A641" s="66"/>
      <c r="B641" s="66"/>
      <c r="C641" s="101"/>
      <c r="D641" s="101"/>
      <c r="E641" s="66"/>
      <c r="F641" s="66"/>
      <c r="G641" s="66"/>
      <c r="H641" s="66"/>
      <c r="I641" s="66"/>
    </row>
    <row r="642" spans="1:9" x14ac:dyDescent="0.25">
      <c r="A642" s="66"/>
      <c r="B642" s="66"/>
      <c r="C642" s="101"/>
      <c r="D642" s="101"/>
      <c r="E642" s="66"/>
      <c r="F642" s="66"/>
      <c r="G642" s="66"/>
      <c r="H642" s="66"/>
      <c r="I642" s="66"/>
    </row>
    <row r="643" spans="1:9" x14ac:dyDescent="0.25">
      <c r="A643" s="66"/>
      <c r="B643" s="66"/>
      <c r="C643" s="101"/>
      <c r="D643" s="101"/>
      <c r="E643" s="66"/>
      <c r="F643" s="66"/>
      <c r="G643" s="66"/>
      <c r="H643" s="66"/>
      <c r="I643" s="66"/>
    </row>
    <row r="644" spans="1:9" x14ac:dyDescent="0.25">
      <c r="A644" s="66"/>
      <c r="B644" s="66"/>
      <c r="C644" s="101"/>
      <c r="D644" s="101"/>
      <c r="E644" s="66"/>
      <c r="F644" s="66"/>
      <c r="G644" s="66"/>
      <c r="H644" s="66"/>
      <c r="I644" s="66"/>
    </row>
    <row r="645" spans="1:9" x14ac:dyDescent="0.25">
      <c r="A645" s="66"/>
      <c r="B645" s="66"/>
      <c r="C645" s="101"/>
      <c r="D645" s="101"/>
      <c r="E645" s="66"/>
      <c r="F645" s="66"/>
      <c r="G645" s="66"/>
      <c r="H645" s="66"/>
      <c r="I645" s="66"/>
    </row>
    <row r="646" spans="1:9" x14ac:dyDescent="0.25">
      <c r="A646" s="66"/>
      <c r="B646" s="66"/>
      <c r="C646" s="101"/>
      <c r="D646" s="101"/>
      <c r="E646" s="66"/>
      <c r="F646" s="66"/>
      <c r="G646" s="66"/>
      <c r="H646" s="66"/>
      <c r="I646" s="66"/>
    </row>
    <row r="647" spans="1:9" x14ac:dyDescent="0.25">
      <c r="A647" s="66"/>
      <c r="B647" s="66"/>
      <c r="C647" s="101"/>
      <c r="D647" s="101"/>
      <c r="E647" s="66"/>
      <c r="F647" s="66"/>
      <c r="G647" s="66"/>
      <c r="H647" s="66"/>
      <c r="I647" s="66"/>
    </row>
    <row r="648" spans="1:9" x14ac:dyDescent="0.25">
      <c r="A648" s="66"/>
      <c r="B648" s="66"/>
      <c r="C648" s="101"/>
      <c r="D648" s="101"/>
      <c r="E648" s="66"/>
      <c r="F648" s="66"/>
      <c r="G648" s="66"/>
      <c r="H648" s="66"/>
      <c r="I648" s="66"/>
    </row>
    <row r="649" spans="1:9" x14ac:dyDescent="0.25">
      <c r="A649" s="66"/>
      <c r="B649" s="66"/>
      <c r="C649" s="101"/>
      <c r="D649" s="101"/>
      <c r="E649" s="66"/>
      <c r="F649" s="66"/>
      <c r="G649" s="66"/>
      <c r="H649" s="66"/>
      <c r="I649" s="66"/>
    </row>
    <row r="650" spans="1:9" x14ac:dyDescent="0.25">
      <c r="A650" s="66"/>
      <c r="B650" s="66"/>
      <c r="C650" s="101"/>
      <c r="D650" s="101"/>
      <c r="E650" s="66"/>
      <c r="F650" s="66"/>
      <c r="G650" s="66"/>
      <c r="H650" s="66"/>
      <c r="I650" s="66"/>
    </row>
    <row r="651" spans="1:9" x14ac:dyDescent="0.25">
      <c r="A651" s="66"/>
      <c r="B651" s="66"/>
      <c r="C651" s="101"/>
      <c r="D651" s="101"/>
      <c r="E651" s="66"/>
      <c r="F651" s="66"/>
      <c r="G651" s="66"/>
      <c r="H651" s="66"/>
      <c r="I651" s="66"/>
    </row>
    <row r="652" spans="1:9" x14ac:dyDescent="0.25">
      <c r="A652" s="66"/>
      <c r="B652" s="66"/>
      <c r="C652" s="101"/>
      <c r="D652" s="101"/>
      <c r="E652" s="66"/>
      <c r="F652" s="66"/>
      <c r="G652" s="66"/>
      <c r="H652" s="66"/>
      <c r="I652" s="66"/>
    </row>
    <row r="653" spans="1:9" x14ac:dyDescent="0.25">
      <c r="A653" s="66"/>
      <c r="B653" s="66"/>
      <c r="C653" s="101"/>
      <c r="D653" s="101"/>
      <c r="E653" s="66"/>
      <c r="F653" s="66"/>
      <c r="G653" s="66"/>
      <c r="H653" s="66"/>
      <c r="I653" s="66"/>
    </row>
    <row r="654" spans="1:9" x14ac:dyDescent="0.25">
      <c r="A654" s="66"/>
      <c r="B654" s="66"/>
      <c r="C654" s="101"/>
      <c r="D654" s="101"/>
      <c r="E654" s="66"/>
      <c r="F654" s="66"/>
      <c r="G654" s="66"/>
      <c r="H654" s="66"/>
      <c r="I654" s="66"/>
    </row>
    <row r="655" spans="1:9" x14ac:dyDescent="0.25">
      <c r="A655" s="66"/>
      <c r="B655" s="66"/>
      <c r="C655" s="101"/>
      <c r="D655" s="101"/>
      <c r="E655" s="66"/>
      <c r="F655" s="66"/>
      <c r="G655" s="66"/>
      <c r="H655" s="66"/>
      <c r="I655" s="66"/>
    </row>
    <row r="656" spans="1:9" x14ac:dyDescent="0.25">
      <c r="A656" s="66"/>
      <c r="B656" s="66"/>
      <c r="C656" s="101"/>
      <c r="D656" s="101"/>
      <c r="E656" s="66"/>
      <c r="F656" s="66"/>
      <c r="G656" s="66"/>
      <c r="H656" s="66"/>
      <c r="I656" s="66"/>
    </row>
    <row r="657" spans="1:9" x14ac:dyDescent="0.25">
      <c r="A657" s="66"/>
      <c r="B657" s="66"/>
      <c r="C657" s="101"/>
      <c r="D657" s="101"/>
      <c r="E657" s="66"/>
      <c r="F657" s="66"/>
      <c r="G657" s="66"/>
      <c r="H657" s="66"/>
      <c r="I657" s="66"/>
    </row>
    <row r="658" spans="1:9" x14ac:dyDescent="0.25">
      <c r="A658" s="66"/>
      <c r="B658" s="66"/>
      <c r="C658" s="101"/>
      <c r="D658" s="101"/>
      <c r="E658" s="66"/>
      <c r="F658" s="66"/>
      <c r="G658" s="66"/>
      <c r="H658" s="66"/>
      <c r="I658" s="66"/>
    </row>
    <row r="659" spans="1:9" x14ac:dyDescent="0.25">
      <c r="A659" s="66"/>
      <c r="B659" s="66"/>
      <c r="C659" s="101"/>
      <c r="D659" s="101"/>
      <c r="E659" s="66"/>
      <c r="F659" s="66"/>
      <c r="G659" s="66"/>
      <c r="H659" s="66"/>
      <c r="I659" s="66"/>
    </row>
    <row r="660" spans="1:9" x14ac:dyDescent="0.25">
      <c r="A660" s="66"/>
      <c r="B660" s="66"/>
      <c r="C660" s="101"/>
      <c r="D660" s="101"/>
      <c r="E660" s="66"/>
      <c r="F660" s="66"/>
      <c r="G660" s="66"/>
      <c r="H660" s="66"/>
      <c r="I660" s="66"/>
    </row>
    <row r="661" spans="1:9" x14ac:dyDescent="0.25">
      <c r="A661" s="66"/>
      <c r="B661" s="66"/>
      <c r="C661" s="101"/>
      <c r="D661" s="101"/>
      <c r="E661" s="66"/>
      <c r="F661" s="66"/>
      <c r="G661" s="66"/>
      <c r="H661" s="66"/>
      <c r="I661" s="66"/>
    </row>
    <row r="662" spans="1:9" x14ac:dyDescent="0.25">
      <c r="A662" s="66"/>
      <c r="B662" s="66"/>
      <c r="C662" s="101"/>
      <c r="D662" s="101"/>
      <c r="E662" s="66"/>
      <c r="F662" s="66"/>
      <c r="G662" s="66"/>
      <c r="H662" s="66"/>
      <c r="I662" s="66"/>
    </row>
    <row r="663" spans="1:9" x14ac:dyDescent="0.25">
      <c r="A663" s="66"/>
      <c r="B663" s="66"/>
      <c r="C663" s="101"/>
      <c r="D663" s="101"/>
      <c r="E663" s="66"/>
      <c r="F663" s="66"/>
      <c r="G663" s="66"/>
      <c r="H663" s="66"/>
      <c r="I663" s="66"/>
    </row>
    <row r="664" spans="1:9" x14ac:dyDescent="0.25">
      <c r="A664" s="66"/>
      <c r="B664" s="66"/>
      <c r="C664" s="101"/>
      <c r="D664" s="101"/>
      <c r="E664" s="66"/>
      <c r="F664" s="66"/>
      <c r="G664" s="66"/>
      <c r="H664" s="66"/>
      <c r="I664" s="66"/>
    </row>
    <row r="665" spans="1:9" x14ac:dyDescent="0.25">
      <c r="A665" s="66"/>
      <c r="B665" s="66"/>
      <c r="C665" s="101"/>
      <c r="D665" s="101"/>
      <c r="E665" s="66"/>
      <c r="F665" s="66"/>
      <c r="G665" s="66"/>
      <c r="H665" s="66"/>
      <c r="I665" s="66"/>
    </row>
    <row r="666" spans="1:9" x14ac:dyDescent="0.25">
      <c r="A666" s="66"/>
      <c r="B666" s="66"/>
      <c r="C666" s="101"/>
      <c r="D666" s="101"/>
      <c r="E666" s="66"/>
      <c r="F666" s="66"/>
      <c r="G666" s="66"/>
      <c r="H666" s="66"/>
      <c r="I666" s="66"/>
    </row>
    <row r="667" spans="1:9" x14ac:dyDescent="0.25">
      <c r="A667" s="66"/>
      <c r="B667" s="66"/>
      <c r="C667" s="101"/>
      <c r="D667" s="101"/>
      <c r="E667" s="66"/>
      <c r="F667" s="66"/>
      <c r="G667" s="66"/>
      <c r="H667" s="66"/>
      <c r="I667" s="66"/>
    </row>
    <row r="668" spans="1:9" x14ac:dyDescent="0.25">
      <c r="A668" s="66"/>
      <c r="B668" s="66"/>
      <c r="C668" s="101"/>
      <c r="D668" s="101"/>
      <c r="E668" s="66"/>
      <c r="F668" s="66"/>
      <c r="G668" s="66"/>
      <c r="H668" s="66"/>
      <c r="I668" s="66"/>
    </row>
    <row r="669" spans="1:9" x14ac:dyDescent="0.25">
      <c r="A669" s="66"/>
      <c r="B669" s="66"/>
      <c r="C669" s="101"/>
      <c r="D669" s="101"/>
      <c r="E669" s="66"/>
      <c r="F669" s="66"/>
      <c r="G669" s="66"/>
      <c r="H669" s="66"/>
      <c r="I669" s="66"/>
    </row>
    <row r="670" spans="1:9" x14ac:dyDescent="0.25">
      <c r="A670" s="66"/>
      <c r="B670" s="66"/>
      <c r="C670" s="101"/>
      <c r="D670" s="101"/>
      <c r="E670" s="66"/>
      <c r="F670" s="66"/>
      <c r="G670" s="66"/>
      <c r="H670" s="66"/>
      <c r="I670" s="66"/>
    </row>
    <row r="671" spans="1:9" x14ac:dyDescent="0.25">
      <c r="A671" s="66"/>
      <c r="B671" s="66"/>
      <c r="C671" s="101"/>
      <c r="D671" s="101"/>
      <c r="E671" s="66"/>
      <c r="F671" s="66"/>
      <c r="G671" s="66"/>
      <c r="H671" s="66"/>
      <c r="I671" s="66"/>
    </row>
    <row r="672" spans="1:9" x14ac:dyDescent="0.25">
      <c r="A672" s="66"/>
      <c r="B672" s="66"/>
      <c r="C672" s="101"/>
      <c r="D672" s="101"/>
      <c r="E672" s="66"/>
      <c r="F672" s="66"/>
      <c r="G672" s="66"/>
      <c r="H672" s="66"/>
      <c r="I672" s="66"/>
    </row>
    <row r="673" spans="1:9" x14ac:dyDescent="0.25">
      <c r="A673" s="66"/>
      <c r="B673" s="66"/>
      <c r="C673" s="101"/>
      <c r="D673" s="101"/>
      <c r="E673" s="66"/>
      <c r="F673" s="66"/>
      <c r="G673" s="66"/>
      <c r="H673" s="66"/>
      <c r="I673" s="66"/>
    </row>
    <row r="674" spans="1:9" x14ac:dyDescent="0.25">
      <c r="A674" s="66"/>
      <c r="B674" s="66"/>
      <c r="C674" s="101"/>
      <c r="D674" s="101"/>
      <c r="E674" s="66"/>
      <c r="F674" s="66"/>
      <c r="G674" s="66"/>
      <c r="H674" s="66"/>
      <c r="I674" s="66"/>
    </row>
    <row r="675" spans="1:9" x14ac:dyDescent="0.25">
      <c r="A675" s="66"/>
      <c r="B675" s="66"/>
      <c r="C675" s="101"/>
      <c r="D675" s="101"/>
      <c r="E675" s="66"/>
      <c r="F675" s="66"/>
      <c r="G675" s="66"/>
      <c r="H675" s="66"/>
      <c r="I675" s="66"/>
    </row>
    <row r="676" spans="1:9" x14ac:dyDescent="0.25">
      <c r="A676" s="66"/>
      <c r="B676" s="66"/>
      <c r="C676" s="101"/>
      <c r="D676" s="101"/>
      <c r="E676" s="66"/>
      <c r="F676" s="66"/>
      <c r="G676" s="66"/>
      <c r="H676" s="66"/>
      <c r="I676" s="66"/>
    </row>
    <row r="677" spans="1:9" x14ac:dyDescent="0.25">
      <c r="A677" s="66"/>
      <c r="B677" s="66"/>
      <c r="C677" s="101"/>
      <c r="D677" s="101"/>
      <c r="E677" s="66"/>
      <c r="F677" s="66"/>
      <c r="G677" s="66"/>
      <c r="H677" s="66"/>
      <c r="I677" s="66"/>
    </row>
    <row r="678" spans="1:9" x14ac:dyDescent="0.25">
      <c r="A678" s="66"/>
      <c r="B678" s="66"/>
      <c r="C678" s="101"/>
      <c r="D678" s="101"/>
      <c r="E678" s="66"/>
      <c r="F678" s="66"/>
      <c r="G678" s="66"/>
      <c r="H678" s="66"/>
      <c r="I678" s="66"/>
    </row>
    <row r="679" spans="1:9" x14ac:dyDescent="0.25">
      <c r="A679" s="66"/>
      <c r="B679" s="66"/>
      <c r="C679" s="101"/>
      <c r="D679" s="101"/>
      <c r="E679" s="66"/>
      <c r="F679" s="66"/>
      <c r="G679" s="66"/>
      <c r="H679" s="66"/>
      <c r="I679" s="66"/>
    </row>
    <row r="680" spans="1:9" x14ac:dyDescent="0.25">
      <c r="A680" s="66"/>
      <c r="B680" s="66"/>
      <c r="C680" s="101"/>
      <c r="D680" s="101"/>
      <c r="E680" s="66"/>
      <c r="F680" s="66"/>
      <c r="G680" s="66"/>
      <c r="H680" s="66"/>
      <c r="I680" s="66"/>
    </row>
    <row r="681" spans="1:9" x14ac:dyDescent="0.25">
      <c r="A681" s="66"/>
      <c r="B681" s="66"/>
      <c r="C681" s="101"/>
      <c r="D681" s="101"/>
      <c r="E681" s="66"/>
      <c r="F681" s="66"/>
      <c r="G681" s="66"/>
      <c r="H681" s="66"/>
      <c r="I681" s="66"/>
    </row>
    <row r="682" spans="1:9" x14ac:dyDescent="0.25">
      <c r="A682" s="66"/>
      <c r="B682" s="66"/>
      <c r="C682" s="101"/>
      <c r="D682" s="101"/>
      <c r="E682" s="66"/>
      <c r="F682" s="66"/>
      <c r="G682" s="66"/>
      <c r="H682" s="66"/>
      <c r="I682" s="66"/>
    </row>
    <row r="683" spans="1:9" x14ac:dyDescent="0.25">
      <c r="A683" s="66"/>
      <c r="B683" s="66"/>
      <c r="C683" s="101"/>
      <c r="D683" s="101"/>
      <c r="E683" s="66"/>
      <c r="F683" s="66"/>
      <c r="G683" s="66"/>
      <c r="H683" s="66"/>
      <c r="I683" s="66"/>
    </row>
    <row r="684" spans="1:9" x14ac:dyDescent="0.25">
      <c r="A684" s="66"/>
      <c r="B684" s="66"/>
      <c r="C684" s="101"/>
      <c r="D684" s="101"/>
      <c r="E684" s="66"/>
      <c r="F684" s="66"/>
      <c r="G684" s="66"/>
      <c r="H684" s="66"/>
      <c r="I684" s="66"/>
    </row>
    <row r="685" spans="1:9" x14ac:dyDescent="0.25">
      <c r="A685" s="66"/>
      <c r="B685" s="66"/>
      <c r="C685" s="101"/>
      <c r="D685" s="101"/>
      <c r="E685" s="66"/>
      <c r="F685" s="66"/>
      <c r="G685" s="66"/>
      <c r="H685" s="66"/>
      <c r="I685" s="66"/>
    </row>
    <row r="686" spans="1:9" x14ac:dyDescent="0.25">
      <c r="A686" s="66"/>
      <c r="B686" s="66"/>
      <c r="C686" s="101"/>
      <c r="D686" s="101"/>
      <c r="E686" s="66"/>
      <c r="F686" s="66"/>
      <c r="G686" s="66"/>
      <c r="H686" s="66"/>
      <c r="I686" s="66"/>
    </row>
    <row r="687" spans="1:9" x14ac:dyDescent="0.25">
      <c r="A687" s="66"/>
      <c r="B687" s="66"/>
      <c r="C687" s="101"/>
      <c r="D687" s="101"/>
      <c r="E687" s="66"/>
      <c r="F687" s="66"/>
      <c r="G687" s="66"/>
      <c r="H687" s="66"/>
      <c r="I687" s="66"/>
    </row>
    <row r="688" spans="1:9" x14ac:dyDescent="0.25">
      <c r="A688" s="66"/>
      <c r="B688" s="66"/>
      <c r="C688" s="101"/>
      <c r="D688" s="101"/>
      <c r="E688" s="66"/>
      <c r="F688" s="66"/>
      <c r="G688" s="66"/>
      <c r="H688" s="66"/>
      <c r="I688" s="66"/>
    </row>
    <row r="689" spans="1:9" x14ac:dyDescent="0.25">
      <c r="A689" s="66"/>
      <c r="B689" s="66"/>
      <c r="C689" s="101"/>
      <c r="D689" s="101"/>
      <c r="E689" s="66"/>
      <c r="F689" s="66"/>
      <c r="G689" s="66"/>
      <c r="H689" s="66"/>
      <c r="I689" s="66"/>
    </row>
    <row r="690" spans="1:9" x14ac:dyDescent="0.25">
      <c r="A690" s="66"/>
      <c r="B690" s="66"/>
      <c r="C690" s="101"/>
      <c r="D690" s="101"/>
      <c r="E690" s="66"/>
      <c r="F690" s="66"/>
      <c r="G690" s="66"/>
      <c r="H690" s="66"/>
      <c r="I690" s="66"/>
    </row>
    <row r="691" spans="1:9" x14ac:dyDescent="0.25">
      <c r="A691" s="66"/>
      <c r="B691" s="66"/>
      <c r="C691" s="101"/>
      <c r="D691" s="101"/>
      <c r="E691" s="66"/>
      <c r="F691" s="66"/>
      <c r="G691" s="66"/>
      <c r="H691" s="66"/>
      <c r="I691" s="66"/>
    </row>
    <row r="692" spans="1:9" x14ac:dyDescent="0.25">
      <c r="A692" s="66"/>
      <c r="B692" s="66"/>
      <c r="C692" s="101"/>
      <c r="D692" s="101"/>
      <c r="E692" s="66"/>
      <c r="F692" s="66"/>
      <c r="G692" s="66"/>
      <c r="H692" s="66"/>
      <c r="I692" s="66"/>
    </row>
    <row r="693" spans="1:9" x14ac:dyDescent="0.25">
      <c r="A693" s="66"/>
      <c r="B693" s="66"/>
      <c r="C693" s="101"/>
      <c r="D693" s="101"/>
      <c r="E693" s="66"/>
      <c r="F693" s="66"/>
      <c r="G693" s="66"/>
      <c r="H693" s="66"/>
      <c r="I693" s="66"/>
    </row>
    <row r="694" spans="1:9" x14ac:dyDescent="0.25">
      <c r="A694" s="66"/>
      <c r="B694" s="66"/>
      <c r="C694" s="101"/>
      <c r="D694" s="101"/>
      <c r="E694" s="66"/>
      <c r="F694" s="66"/>
      <c r="G694" s="66"/>
      <c r="H694" s="66"/>
      <c r="I694" s="66"/>
    </row>
    <row r="695" spans="1:9" x14ac:dyDescent="0.25">
      <c r="A695" s="66"/>
      <c r="B695" s="66"/>
      <c r="C695" s="101"/>
      <c r="D695" s="101"/>
      <c r="E695" s="66"/>
      <c r="F695" s="66"/>
      <c r="G695" s="66"/>
      <c r="H695" s="66"/>
      <c r="I695" s="66"/>
    </row>
    <row r="696" spans="1:9" x14ac:dyDescent="0.25">
      <c r="A696" s="66"/>
      <c r="B696" s="66"/>
      <c r="C696" s="101"/>
      <c r="D696" s="101"/>
      <c r="E696" s="66"/>
      <c r="F696" s="66"/>
      <c r="G696" s="66"/>
      <c r="H696" s="66"/>
      <c r="I696" s="66"/>
    </row>
    <row r="697" spans="1:9" x14ac:dyDescent="0.25">
      <c r="A697" s="66"/>
      <c r="B697" s="66"/>
      <c r="C697" s="101"/>
      <c r="D697" s="101"/>
      <c r="E697" s="66"/>
      <c r="F697" s="66"/>
      <c r="G697" s="66"/>
      <c r="H697" s="66"/>
      <c r="I697" s="66"/>
    </row>
    <row r="698" spans="1:9" x14ac:dyDescent="0.25">
      <c r="A698" s="66"/>
      <c r="B698" s="66"/>
      <c r="C698" s="101"/>
      <c r="D698" s="101"/>
      <c r="E698" s="66"/>
      <c r="F698" s="66"/>
      <c r="G698" s="66"/>
      <c r="H698" s="66"/>
      <c r="I698" s="66"/>
    </row>
    <row r="699" spans="1:9" x14ac:dyDescent="0.25">
      <c r="A699" s="66"/>
      <c r="B699" s="66"/>
      <c r="C699" s="101"/>
      <c r="D699" s="101"/>
      <c r="E699" s="66"/>
      <c r="F699" s="66"/>
      <c r="G699" s="66"/>
      <c r="H699" s="66"/>
      <c r="I699" s="66"/>
    </row>
    <row r="700" spans="1:9" x14ac:dyDescent="0.25">
      <c r="A700" s="66"/>
      <c r="B700" s="66"/>
      <c r="C700" s="101"/>
      <c r="D700" s="101"/>
      <c r="E700" s="66"/>
      <c r="F700" s="66"/>
      <c r="G700" s="66"/>
      <c r="H700" s="66"/>
      <c r="I700" s="66"/>
    </row>
    <row r="701" spans="1:9" x14ac:dyDescent="0.25">
      <c r="A701" s="66"/>
      <c r="B701" s="66"/>
      <c r="C701" s="101"/>
      <c r="D701" s="101"/>
      <c r="E701" s="66"/>
      <c r="F701" s="66"/>
      <c r="G701" s="66"/>
      <c r="H701" s="66"/>
      <c r="I701" s="66"/>
    </row>
    <row r="702" spans="1:9" x14ac:dyDescent="0.25">
      <c r="A702" s="66"/>
      <c r="B702" s="66"/>
      <c r="C702" s="101"/>
      <c r="D702" s="101"/>
      <c r="E702" s="66"/>
      <c r="F702" s="66"/>
      <c r="G702" s="66"/>
      <c r="H702" s="66"/>
      <c r="I702" s="66"/>
    </row>
    <row r="703" spans="1:9" x14ac:dyDescent="0.25">
      <c r="A703" s="66"/>
      <c r="B703" s="66"/>
      <c r="C703" s="101"/>
      <c r="D703" s="101"/>
      <c r="E703" s="66"/>
      <c r="F703" s="66"/>
      <c r="G703" s="66"/>
      <c r="H703" s="66"/>
      <c r="I703" s="66"/>
    </row>
    <row r="704" spans="1:9" x14ac:dyDescent="0.25">
      <c r="A704" s="66"/>
      <c r="B704" s="66"/>
      <c r="C704" s="101"/>
      <c r="D704" s="101"/>
      <c r="E704" s="66"/>
      <c r="F704" s="66"/>
      <c r="G704" s="66"/>
      <c r="H704" s="66"/>
      <c r="I704" s="66"/>
    </row>
    <row r="705" spans="1:9" x14ac:dyDescent="0.25">
      <c r="A705" s="66"/>
      <c r="B705" s="66"/>
      <c r="C705" s="101"/>
      <c r="D705" s="101"/>
      <c r="E705" s="66"/>
      <c r="F705" s="66"/>
      <c r="G705" s="66"/>
      <c r="H705" s="66"/>
      <c r="I705" s="66"/>
    </row>
    <row r="706" spans="1:9" x14ac:dyDescent="0.25">
      <c r="A706" s="66"/>
      <c r="B706" s="66"/>
      <c r="C706" s="101"/>
      <c r="D706" s="101"/>
      <c r="E706" s="66"/>
      <c r="F706" s="66"/>
      <c r="G706" s="66"/>
      <c r="H706" s="66"/>
      <c r="I706" s="66"/>
    </row>
    <row r="707" spans="1:9" x14ac:dyDescent="0.25">
      <c r="A707" s="66"/>
      <c r="B707" s="66"/>
      <c r="C707" s="101"/>
      <c r="D707" s="101"/>
      <c r="E707" s="66"/>
      <c r="F707" s="66"/>
      <c r="G707" s="66"/>
      <c r="H707" s="66"/>
      <c r="I707" s="66"/>
    </row>
    <row r="708" spans="1:9" x14ac:dyDescent="0.25">
      <c r="A708" s="66"/>
      <c r="B708" s="66"/>
      <c r="C708" s="101"/>
      <c r="D708" s="101"/>
      <c r="E708" s="66"/>
      <c r="F708" s="66"/>
      <c r="G708" s="66"/>
      <c r="H708" s="66"/>
      <c r="I708" s="66"/>
    </row>
    <row r="709" spans="1:9" x14ac:dyDescent="0.25">
      <c r="A709" s="66"/>
      <c r="B709" s="66"/>
      <c r="C709" s="101"/>
      <c r="D709" s="101"/>
      <c r="E709" s="66"/>
      <c r="F709" s="66"/>
      <c r="G709" s="66"/>
      <c r="H709" s="66"/>
      <c r="I709" s="66"/>
    </row>
    <row r="710" spans="1:9" x14ac:dyDescent="0.25">
      <c r="A710" s="66"/>
      <c r="B710" s="66"/>
      <c r="C710" s="101"/>
      <c r="D710" s="101"/>
      <c r="E710" s="66"/>
      <c r="F710" s="66"/>
      <c r="G710" s="66"/>
      <c r="H710" s="66"/>
      <c r="I710" s="66"/>
    </row>
    <row r="711" spans="1:9" x14ac:dyDescent="0.25">
      <c r="A711" s="66"/>
      <c r="B711" s="66"/>
      <c r="C711" s="101"/>
      <c r="D711" s="101"/>
      <c r="E711" s="66"/>
      <c r="F711" s="66"/>
      <c r="G711" s="66"/>
      <c r="H711" s="66"/>
      <c r="I711" s="66"/>
    </row>
    <row r="712" spans="1:9" x14ac:dyDescent="0.25">
      <c r="A712" s="66"/>
      <c r="B712" s="66"/>
      <c r="C712" s="101"/>
      <c r="D712" s="101"/>
      <c r="E712" s="66"/>
      <c r="F712" s="66"/>
      <c r="G712" s="66"/>
      <c r="H712" s="66"/>
      <c r="I712" s="66"/>
    </row>
    <row r="713" spans="1:9" x14ac:dyDescent="0.25">
      <c r="A713" s="66"/>
      <c r="B713" s="66"/>
      <c r="C713" s="101"/>
      <c r="D713" s="101"/>
      <c r="E713" s="66"/>
      <c r="F713" s="66"/>
      <c r="G713" s="66"/>
      <c r="H713" s="66"/>
      <c r="I713" s="66"/>
    </row>
    <row r="714" spans="1:9" x14ac:dyDescent="0.25">
      <c r="A714" s="66"/>
      <c r="B714" s="66"/>
      <c r="C714" s="101"/>
      <c r="D714" s="101"/>
      <c r="E714" s="66"/>
      <c r="F714" s="66"/>
      <c r="G714" s="66"/>
      <c r="H714" s="66"/>
      <c r="I714" s="66"/>
    </row>
    <row r="715" spans="1:9" x14ac:dyDescent="0.25">
      <c r="A715" s="66"/>
      <c r="B715" s="66"/>
      <c r="C715" s="101"/>
      <c r="D715" s="101"/>
      <c r="E715" s="66"/>
      <c r="F715" s="66"/>
      <c r="G715" s="66"/>
      <c r="H715" s="66"/>
      <c r="I715" s="66"/>
    </row>
    <row r="716" spans="1:9" x14ac:dyDescent="0.25">
      <c r="A716" s="66"/>
      <c r="B716" s="66"/>
      <c r="C716" s="101"/>
      <c r="D716" s="101"/>
      <c r="E716" s="66"/>
      <c r="F716" s="66"/>
      <c r="G716" s="66"/>
      <c r="H716" s="66"/>
      <c r="I716" s="66"/>
    </row>
    <row r="717" spans="1:9" x14ac:dyDescent="0.25">
      <c r="A717" s="66"/>
      <c r="B717" s="66"/>
      <c r="C717" s="101"/>
      <c r="D717" s="101"/>
      <c r="E717" s="66"/>
      <c r="F717" s="66"/>
      <c r="G717" s="66"/>
      <c r="H717" s="66"/>
      <c r="I717" s="66"/>
    </row>
    <row r="718" spans="1:9" x14ac:dyDescent="0.25">
      <c r="A718" s="66"/>
      <c r="B718" s="66"/>
      <c r="C718" s="101"/>
      <c r="D718" s="101"/>
      <c r="E718" s="66"/>
      <c r="F718" s="66"/>
      <c r="G718" s="66"/>
      <c r="H718" s="66"/>
      <c r="I718" s="66"/>
    </row>
    <row r="719" spans="1:9" x14ac:dyDescent="0.25">
      <c r="A719" s="66"/>
      <c r="B719" s="66"/>
      <c r="C719" s="101"/>
      <c r="D719" s="101"/>
      <c r="E719" s="66"/>
      <c r="F719" s="66"/>
      <c r="G719" s="66"/>
      <c r="H719" s="66"/>
      <c r="I719" s="66"/>
    </row>
    <row r="720" spans="1:9" x14ac:dyDescent="0.25">
      <c r="A720" s="66"/>
      <c r="B720" s="66"/>
      <c r="C720" s="101"/>
      <c r="D720" s="101"/>
      <c r="E720" s="66"/>
      <c r="F720" s="66"/>
      <c r="G720" s="66"/>
      <c r="H720" s="66"/>
      <c r="I720" s="66"/>
    </row>
    <row r="721" spans="1:9" x14ac:dyDescent="0.25">
      <c r="A721" s="66"/>
      <c r="B721" s="66"/>
      <c r="C721" s="101"/>
      <c r="D721" s="101"/>
      <c r="E721" s="66"/>
      <c r="F721" s="66"/>
      <c r="G721" s="66"/>
      <c r="H721" s="66"/>
      <c r="I721" s="66"/>
    </row>
    <row r="722" spans="1:9" x14ac:dyDescent="0.25">
      <c r="A722" s="66"/>
      <c r="B722" s="66"/>
      <c r="C722" s="101"/>
      <c r="D722" s="101"/>
      <c r="E722" s="66"/>
      <c r="F722" s="66"/>
      <c r="G722" s="66"/>
      <c r="H722" s="66"/>
      <c r="I722" s="66"/>
    </row>
    <row r="723" spans="1:9" x14ac:dyDescent="0.25">
      <c r="A723" s="66"/>
      <c r="B723" s="66"/>
      <c r="C723" s="101"/>
      <c r="D723" s="101"/>
      <c r="E723" s="66"/>
      <c r="F723" s="66"/>
      <c r="G723" s="66"/>
      <c r="H723" s="66"/>
      <c r="I723" s="66"/>
    </row>
    <row r="724" spans="1:9" x14ac:dyDescent="0.25">
      <c r="A724" s="66"/>
      <c r="B724" s="66"/>
      <c r="C724" s="101"/>
      <c r="D724" s="101"/>
      <c r="E724" s="66"/>
      <c r="F724" s="66"/>
      <c r="G724" s="66"/>
      <c r="H724" s="66"/>
      <c r="I724" s="66"/>
    </row>
    <row r="725" spans="1:9" x14ac:dyDescent="0.25">
      <c r="A725" s="66"/>
      <c r="B725" s="66"/>
      <c r="C725" s="101"/>
      <c r="D725" s="101"/>
      <c r="E725" s="66"/>
      <c r="F725" s="66"/>
      <c r="G725" s="66"/>
      <c r="H725" s="66"/>
      <c r="I725" s="66"/>
    </row>
    <row r="726" spans="1:9" x14ac:dyDescent="0.25">
      <c r="A726" s="66"/>
      <c r="B726" s="66"/>
      <c r="C726" s="101"/>
      <c r="D726" s="101"/>
      <c r="E726" s="66"/>
      <c r="F726" s="66"/>
      <c r="G726" s="66"/>
      <c r="H726" s="66"/>
      <c r="I726" s="66"/>
    </row>
    <row r="727" spans="1:9" x14ac:dyDescent="0.25">
      <c r="A727" s="66"/>
      <c r="B727" s="66"/>
      <c r="C727" s="101"/>
      <c r="D727" s="101"/>
      <c r="E727" s="66"/>
      <c r="F727" s="66"/>
      <c r="G727" s="66"/>
      <c r="H727" s="66"/>
      <c r="I727" s="66"/>
    </row>
    <row r="728" spans="1:9" x14ac:dyDescent="0.25">
      <c r="A728" s="66"/>
      <c r="B728" s="66"/>
      <c r="C728" s="101"/>
      <c r="D728" s="101"/>
      <c r="E728" s="66"/>
      <c r="F728" s="66"/>
      <c r="G728" s="66"/>
      <c r="H728" s="66"/>
      <c r="I728" s="66"/>
    </row>
    <row r="729" spans="1:9" x14ac:dyDescent="0.25">
      <c r="A729" s="66"/>
      <c r="B729" s="66"/>
      <c r="C729" s="101"/>
      <c r="D729" s="101"/>
      <c r="E729" s="66"/>
      <c r="F729" s="66"/>
      <c r="G729" s="66"/>
      <c r="H729" s="66"/>
      <c r="I729" s="66"/>
    </row>
    <row r="730" spans="1:9" x14ac:dyDescent="0.25">
      <c r="A730" s="66"/>
      <c r="B730" s="66"/>
      <c r="C730" s="101"/>
      <c r="D730" s="101"/>
      <c r="E730" s="66"/>
      <c r="F730" s="66"/>
      <c r="G730" s="66"/>
      <c r="H730" s="66"/>
      <c r="I730" s="66"/>
    </row>
    <row r="731" spans="1:9" x14ac:dyDescent="0.25">
      <c r="A731" s="66"/>
      <c r="B731" s="66"/>
      <c r="C731" s="101"/>
      <c r="D731" s="101"/>
      <c r="E731" s="66"/>
      <c r="F731" s="66"/>
      <c r="G731" s="66"/>
      <c r="H731" s="66"/>
      <c r="I731" s="66"/>
    </row>
    <row r="732" spans="1:9" x14ac:dyDescent="0.25">
      <c r="A732" s="66"/>
      <c r="B732" s="66"/>
      <c r="C732" s="101"/>
      <c r="D732" s="101"/>
      <c r="E732" s="66"/>
      <c r="F732" s="66"/>
      <c r="G732" s="66"/>
      <c r="H732" s="66"/>
      <c r="I732" s="66"/>
    </row>
    <row r="733" spans="1:9" x14ac:dyDescent="0.25">
      <c r="A733" s="66"/>
      <c r="B733" s="66"/>
      <c r="C733" s="101"/>
      <c r="D733" s="101"/>
      <c r="E733" s="66"/>
      <c r="F733" s="66"/>
      <c r="G733" s="66"/>
      <c r="H733" s="66"/>
      <c r="I733" s="66"/>
    </row>
  </sheetData>
  <mergeCells count="12">
    <mergeCell ref="A12:C12"/>
    <mergeCell ref="D13:D37"/>
    <mergeCell ref="A38:C38"/>
    <mergeCell ref="B1:D2"/>
    <mergeCell ref="A3:D3"/>
    <mergeCell ref="A4:C5"/>
    <mergeCell ref="D4:D5"/>
    <mergeCell ref="A7:C7"/>
    <mergeCell ref="D7:D12"/>
    <mergeCell ref="A8:C8"/>
    <mergeCell ref="A9:C10"/>
    <mergeCell ref="A11:C11"/>
  </mergeCells>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732"/>
  <sheetViews>
    <sheetView showGridLines="0" zoomScale="85" zoomScaleNormal="85" workbookViewId="0">
      <selection activeCell="D6" sqref="D6"/>
    </sheetView>
  </sheetViews>
  <sheetFormatPr defaultRowHeight="15" outlineLevelRow="1" x14ac:dyDescent="0.25"/>
  <cols>
    <col min="1" max="2" width="45.7109375" customWidth="1"/>
    <col min="3" max="3" width="96.140625" style="94" customWidth="1"/>
    <col min="4" max="4" width="25.7109375" style="94" customWidth="1"/>
  </cols>
  <sheetData>
    <row r="1" spans="1:9" ht="15" customHeight="1" x14ac:dyDescent="0.25">
      <c r="A1" s="554" t="s">
        <v>839</v>
      </c>
      <c r="B1" s="1347" t="s">
        <v>1347</v>
      </c>
      <c r="C1" s="1347"/>
      <c r="D1" s="1348"/>
      <c r="E1" s="156"/>
      <c r="F1" s="95"/>
      <c r="G1" s="95"/>
      <c r="H1" s="95"/>
    </row>
    <row r="2" spans="1:9" x14ac:dyDescent="0.25">
      <c r="A2" s="555" t="s">
        <v>841</v>
      </c>
      <c r="B2" s="1349"/>
      <c r="C2" s="1349"/>
      <c r="D2" s="1350"/>
      <c r="E2" s="156"/>
      <c r="F2" s="95"/>
      <c r="G2" s="95"/>
      <c r="H2" s="95"/>
    </row>
    <row r="3" spans="1:9" ht="15" customHeight="1" x14ac:dyDescent="0.25">
      <c r="A3" s="1276" t="s">
        <v>186</v>
      </c>
      <c r="B3" s="1277"/>
      <c r="C3" s="1531"/>
      <c r="D3" s="1278" t="s">
        <v>1353</v>
      </c>
      <c r="E3" s="95"/>
      <c r="F3" s="95"/>
      <c r="G3" s="95"/>
      <c r="H3" s="95"/>
    </row>
    <row r="4" spans="1:9" ht="15.75" thickBot="1" x14ac:dyDescent="0.3">
      <c r="A4" s="1231"/>
      <c r="B4" s="1232"/>
      <c r="C4" s="1233"/>
      <c r="D4" s="1235"/>
      <c r="E4" s="95"/>
      <c r="F4" s="95"/>
      <c r="G4" s="95"/>
      <c r="H4" s="95"/>
    </row>
    <row r="5" spans="1:9" ht="15" customHeight="1" thickBot="1" x14ac:dyDescent="0.3">
      <c r="A5" s="678" t="s">
        <v>2065</v>
      </c>
      <c r="B5" s="210"/>
      <c r="C5" s="1180" t="e">
        <f>#REF!</f>
        <v>#REF!</v>
      </c>
      <c r="D5" s="679"/>
      <c r="E5" s="95"/>
      <c r="F5" s="95"/>
      <c r="G5" s="95"/>
      <c r="H5" s="95"/>
    </row>
    <row r="6" spans="1:9" ht="15" customHeight="1" x14ac:dyDescent="0.25">
      <c r="A6" s="1338" t="s">
        <v>187</v>
      </c>
      <c r="B6" s="1339"/>
      <c r="C6" s="1340"/>
      <c r="D6" s="1532" t="s">
        <v>681</v>
      </c>
      <c r="E6" s="95"/>
      <c r="F6" s="95"/>
      <c r="G6" s="95"/>
      <c r="H6" s="95"/>
    </row>
    <row r="7" spans="1:9" ht="15" customHeight="1" x14ac:dyDescent="0.25">
      <c r="A7" s="1565" t="s">
        <v>1354</v>
      </c>
      <c r="B7" s="1558"/>
      <c r="C7" s="1559"/>
      <c r="D7" s="1533"/>
      <c r="E7" s="68"/>
      <c r="F7" s="68"/>
      <c r="G7" s="68"/>
      <c r="H7" s="68"/>
      <c r="I7" s="66"/>
    </row>
    <row r="8" spans="1:9" ht="288" customHeight="1" x14ac:dyDescent="0.25">
      <c r="A8" s="1566" t="s">
        <v>1355</v>
      </c>
      <c r="B8" s="1567"/>
      <c r="C8" s="1568"/>
      <c r="D8" s="1533"/>
      <c r="E8" s="68"/>
      <c r="F8" s="68"/>
      <c r="G8" s="68"/>
      <c r="H8" s="68"/>
      <c r="I8" s="66"/>
    </row>
    <row r="9" spans="1:9" ht="288" customHeight="1" x14ac:dyDescent="0.25">
      <c r="A9" s="1566"/>
      <c r="B9" s="1567"/>
      <c r="C9" s="1568"/>
      <c r="D9" s="1533"/>
      <c r="E9" s="68"/>
      <c r="F9" s="68"/>
      <c r="G9" s="68"/>
      <c r="H9" s="68"/>
      <c r="I9" s="66"/>
    </row>
    <row r="10" spans="1:9" ht="288" customHeight="1" x14ac:dyDescent="0.25">
      <c r="A10" s="1566"/>
      <c r="B10" s="1567"/>
      <c r="C10" s="1568"/>
      <c r="D10" s="1533"/>
      <c r="E10" s="68"/>
      <c r="F10" s="68"/>
      <c r="G10" s="68"/>
      <c r="H10" s="68"/>
      <c r="I10" s="66"/>
    </row>
    <row r="11" spans="1:9" ht="177" customHeight="1" x14ac:dyDescent="0.25">
      <c r="A11" s="1569"/>
      <c r="B11" s="1570"/>
      <c r="C11" s="1571"/>
      <c r="D11" s="1534"/>
      <c r="E11" s="68"/>
      <c r="F11" s="68"/>
      <c r="G11" s="68"/>
      <c r="H11" s="68"/>
      <c r="I11" s="66"/>
    </row>
    <row r="12" spans="1:9" outlineLevel="1" x14ac:dyDescent="0.25">
      <c r="A12" s="1560" t="s">
        <v>1356</v>
      </c>
      <c r="B12" s="1561"/>
      <c r="C12" s="1562"/>
      <c r="D12" s="1537" t="s">
        <v>681</v>
      </c>
      <c r="E12" s="68"/>
      <c r="F12" s="68"/>
      <c r="G12" s="68"/>
      <c r="H12" s="68"/>
      <c r="I12" s="66"/>
    </row>
    <row r="13" spans="1:9" outlineLevel="1" x14ac:dyDescent="0.25">
      <c r="A13" s="686"/>
      <c r="B13" s="686"/>
      <c r="C13" s="686"/>
      <c r="D13" s="1563"/>
      <c r="E13" s="68"/>
      <c r="F13" s="68"/>
      <c r="G13" s="68"/>
      <c r="H13" s="68"/>
      <c r="I13" s="66"/>
    </row>
    <row r="14" spans="1:9" outlineLevel="1" x14ac:dyDescent="0.25">
      <c r="A14" s="686"/>
      <c r="B14" s="686"/>
      <c r="C14" s="686"/>
      <c r="D14" s="1563"/>
      <c r="E14" s="68"/>
      <c r="F14" s="68"/>
      <c r="G14" s="68"/>
      <c r="H14" s="68"/>
      <c r="I14" s="66"/>
    </row>
    <row r="15" spans="1:9" outlineLevel="1" x14ac:dyDescent="0.25">
      <c r="A15" s="686"/>
      <c r="B15" s="686"/>
      <c r="C15" s="686"/>
      <c r="D15" s="1563"/>
      <c r="E15" s="68"/>
      <c r="F15" s="68"/>
      <c r="G15" s="68"/>
      <c r="H15" s="68"/>
      <c r="I15" s="66"/>
    </row>
    <row r="16" spans="1:9" outlineLevel="1" x14ac:dyDescent="0.25">
      <c r="A16" s="686"/>
      <c r="B16" s="686"/>
      <c r="C16" s="686"/>
      <c r="D16" s="1563"/>
      <c r="E16" s="68"/>
      <c r="F16" s="68"/>
      <c r="G16" s="68"/>
      <c r="H16" s="68"/>
      <c r="I16" s="66"/>
    </row>
    <row r="17" spans="1:9" outlineLevel="1" x14ac:dyDescent="0.25">
      <c r="A17" s="686"/>
      <c r="B17" s="686"/>
      <c r="C17" s="686"/>
      <c r="D17" s="1563"/>
      <c r="E17" s="68"/>
      <c r="F17" s="68"/>
      <c r="G17" s="68"/>
      <c r="H17" s="68"/>
      <c r="I17" s="66"/>
    </row>
    <row r="18" spans="1:9" outlineLevel="1" x14ac:dyDescent="0.25">
      <c r="A18" s="686"/>
      <c r="B18" s="686"/>
      <c r="C18" s="686"/>
      <c r="D18" s="1563"/>
      <c r="E18" s="68"/>
      <c r="F18" s="68"/>
      <c r="G18" s="68"/>
      <c r="H18" s="68"/>
      <c r="I18" s="66"/>
    </row>
    <row r="19" spans="1:9" outlineLevel="1" x14ac:dyDescent="0.25">
      <c r="A19" s="686"/>
      <c r="B19" s="686"/>
      <c r="C19" s="686"/>
      <c r="D19" s="1563"/>
      <c r="E19" s="68"/>
      <c r="F19" s="68"/>
      <c r="G19" s="68"/>
      <c r="H19" s="68"/>
      <c r="I19" s="66"/>
    </row>
    <row r="20" spans="1:9" outlineLevel="1" x14ac:dyDescent="0.25">
      <c r="A20" s="686"/>
      <c r="B20" s="686"/>
      <c r="C20" s="686"/>
      <c r="D20" s="1563"/>
      <c r="E20" s="68"/>
      <c r="F20" s="68"/>
      <c r="G20" s="68"/>
      <c r="H20" s="68"/>
      <c r="I20" s="66"/>
    </row>
    <row r="21" spans="1:9" outlineLevel="1" x14ac:dyDescent="0.25">
      <c r="A21" s="686"/>
      <c r="B21" s="686"/>
      <c r="C21" s="686"/>
      <c r="D21" s="1563"/>
      <c r="E21" s="68"/>
      <c r="F21" s="68"/>
      <c r="G21" s="68"/>
      <c r="H21" s="68"/>
      <c r="I21" s="66"/>
    </row>
    <row r="22" spans="1:9" outlineLevel="1" x14ac:dyDescent="0.25">
      <c r="A22" s="686"/>
      <c r="B22" s="686"/>
      <c r="C22" s="686"/>
      <c r="D22" s="1563"/>
      <c r="E22" s="68"/>
      <c r="F22" s="68"/>
      <c r="G22" s="68"/>
      <c r="H22" s="68"/>
      <c r="I22" s="66"/>
    </row>
    <row r="23" spans="1:9" outlineLevel="1" x14ac:dyDescent="0.25">
      <c r="A23" s="686"/>
      <c r="B23" s="686"/>
      <c r="C23" s="686"/>
      <c r="D23" s="1563"/>
      <c r="E23" s="68"/>
      <c r="F23" s="68"/>
      <c r="G23" s="68"/>
      <c r="H23" s="68"/>
      <c r="I23" s="66"/>
    </row>
    <row r="24" spans="1:9" outlineLevel="1" x14ac:dyDescent="0.25">
      <c r="A24" s="686"/>
      <c r="B24" s="686"/>
      <c r="C24" s="686"/>
      <c r="D24" s="1563"/>
      <c r="E24" s="68"/>
      <c r="F24" s="68"/>
      <c r="G24" s="68"/>
      <c r="H24" s="68"/>
      <c r="I24" s="66"/>
    </row>
    <row r="25" spans="1:9" outlineLevel="1" x14ac:dyDescent="0.25">
      <c r="A25" s="686"/>
      <c r="B25" s="686"/>
      <c r="C25" s="686"/>
      <c r="D25" s="1563"/>
      <c r="E25" s="68"/>
      <c r="F25" s="68"/>
      <c r="G25" s="68"/>
      <c r="H25" s="68"/>
      <c r="I25" s="66"/>
    </row>
    <row r="26" spans="1:9" outlineLevel="1" x14ac:dyDescent="0.25">
      <c r="A26" s="686"/>
      <c r="B26" s="686"/>
      <c r="C26" s="686"/>
      <c r="D26" s="1563"/>
      <c r="E26" s="68"/>
      <c r="F26" s="68"/>
      <c r="G26" s="68"/>
      <c r="H26" s="68"/>
      <c r="I26" s="66"/>
    </row>
    <row r="27" spans="1:9" outlineLevel="1" x14ac:dyDescent="0.25">
      <c r="A27" s="686"/>
      <c r="B27" s="686"/>
      <c r="C27" s="686"/>
      <c r="D27" s="1563"/>
      <c r="E27" s="68"/>
      <c r="F27" s="68"/>
      <c r="G27" s="68"/>
      <c r="H27" s="68"/>
      <c r="I27" s="66"/>
    </row>
    <row r="28" spans="1:9" outlineLevel="1" x14ac:dyDescent="0.25">
      <c r="A28" s="686"/>
      <c r="B28" s="686"/>
      <c r="C28" s="686"/>
      <c r="D28" s="1563"/>
      <c r="E28" s="68"/>
      <c r="F28" s="68"/>
      <c r="G28" s="68"/>
      <c r="H28" s="68"/>
      <c r="I28" s="66"/>
    </row>
    <row r="29" spans="1:9" outlineLevel="1" x14ac:dyDescent="0.25">
      <c r="A29" s="686"/>
      <c r="B29" s="686"/>
      <c r="C29" s="686"/>
      <c r="D29" s="1563"/>
      <c r="E29" s="68"/>
      <c r="F29" s="68"/>
      <c r="G29" s="68"/>
      <c r="H29" s="68"/>
      <c r="I29" s="66"/>
    </row>
    <row r="30" spans="1:9" outlineLevel="1" x14ac:dyDescent="0.25">
      <c r="A30" s="686"/>
      <c r="B30" s="686"/>
      <c r="C30" s="686"/>
      <c r="D30" s="1563"/>
      <c r="E30" s="68"/>
      <c r="F30" s="68"/>
      <c r="G30" s="68"/>
      <c r="H30" s="68"/>
      <c r="I30" s="66"/>
    </row>
    <row r="31" spans="1:9" outlineLevel="1" x14ac:dyDescent="0.25">
      <c r="A31" s="686"/>
      <c r="B31" s="686"/>
      <c r="C31" s="686"/>
      <c r="D31" s="1563"/>
      <c r="E31" s="68"/>
      <c r="F31" s="68"/>
      <c r="G31" s="68"/>
      <c r="H31" s="68"/>
      <c r="I31" s="66"/>
    </row>
    <row r="32" spans="1:9" outlineLevel="1" x14ac:dyDescent="0.25">
      <c r="A32" s="686"/>
      <c r="B32" s="686"/>
      <c r="C32" s="686"/>
      <c r="D32" s="1563"/>
      <c r="E32" s="68"/>
      <c r="F32" s="68"/>
      <c r="G32" s="68"/>
      <c r="H32" s="68"/>
      <c r="I32" s="66"/>
    </row>
    <row r="33" spans="1:9" outlineLevel="1" x14ac:dyDescent="0.25">
      <c r="A33" s="686"/>
      <c r="B33" s="686"/>
      <c r="C33" s="686"/>
      <c r="D33" s="1563"/>
      <c r="E33" s="68"/>
      <c r="F33" s="68"/>
      <c r="G33" s="68"/>
      <c r="H33" s="68"/>
      <c r="I33" s="66"/>
    </row>
    <row r="34" spans="1:9" outlineLevel="1" x14ac:dyDescent="0.25">
      <c r="A34" s="686"/>
      <c r="B34" s="686"/>
      <c r="C34" s="686"/>
      <c r="D34" s="1563"/>
      <c r="E34" s="68"/>
      <c r="F34" s="68"/>
      <c r="G34" s="68"/>
      <c r="H34" s="68"/>
      <c r="I34" s="66"/>
    </row>
    <row r="35" spans="1:9" outlineLevel="1" x14ac:dyDescent="0.25">
      <c r="A35" s="686"/>
      <c r="B35" s="686"/>
      <c r="C35" s="686"/>
      <c r="D35" s="1563"/>
      <c r="E35" s="68"/>
      <c r="F35" s="68"/>
      <c r="G35" s="68"/>
      <c r="H35" s="68"/>
      <c r="I35" s="66"/>
    </row>
    <row r="36" spans="1:9" ht="13.5" customHeight="1" outlineLevel="1" thickBot="1" x14ac:dyDescent="0.3">
      <c r="A36" s="686"/>
      <c r="B36" s="686"/>
      <c r="C36" s="686"/>
      <c r="D36" s="1564"/>
      <c r="E36" s="68"/>
      <c r="F36" s="68"/>
      <c r="G36" s="68"/>
      <c r="H36" s="68"/>
      <c r="I36" s="66"/>
    </row>
    <row r="37" spans="1:9" ht="81" customHeight="1" thickBot="1" x14ac:dyDescent="0.3">
      <c r="A37" s="1529" t="s">
        <v>1357</v>
      </c>
      <c r="B37" s="1530"/>
      <c r="C37" s="1530"/>
      <c r="D37" s="158" t="s">
        <v>682</v>
      </c>
      <c r="E37" s="68"/>
      <c r="F37" s="68"/>
      <c r="G37" s="68"/>
      <c r="H37" s="68"/>
      <c r="I37" s="66"/>
    </row>
    <row r="38" spans="1:9" x14ac:dyDescent="0.25">
      <c r="A38" s="687"/>
      <c r="B38" s="64"/>
      <c r="C38" s="100"/>
      <c r="D38" s="100"/>
      <c r="E38" s="68"/>
      <c r="F38" s="68"/>
      <c r="G38" s="68"/>
      <c r="H38" s="68"/>
      <c r="I38" s="66"/>
    </row>
    <row r="39" spans="1:9" ht="393.75" customHeight="1" x14ac:dyDescent="0.25">
      <c r="C39"/>
      <c r="D39" s="100"/>
      <c r="E39" s="68"/>
      <c r="F39" s="68"/>
      <c r="G39" s="68"/>
      <c r="H39" s="68"/>
      <c r="I39" s="66"/>
    </row>
    <row r="40" spans="1:9" ht="318" customHeight="1" x14ac:dyDescent="0.25">
      <c r="C40"/>
      <c r="D40" s="100"/>
      <c r="E40" s="68"/>
      <c r="F40" s="68"/>
      <c r="G40" s="68"/>
      <c r="H40" s="68"/>
      <c r="I40" s="66"/>
    </row>
    <row r="41" spans="1:9" x14ac:dyDescent="0.25">
      <c r="A41" s="64"/>
      <c r="B41" s="64"/>
      <c r="C41" s="100"/>
      <c r="D41" s="100"/>
      <c r="E41" s="68"/>
      <c r="F41" s="68"/>
      <c r="G41" s="68"/>
      <c r="H41" s="68"/>
      <c r="I41" s="66"/>
    </row>
    <row r="42" spans="1:9" x14ac:dyDescent="0.25">
      <c r="A42" s="64"/>
      <c r="B42" s="64"/>
      <c r="C42" s="100"/>
      <c r="D42" s="100"/>
      <c r="E42" s="68"/>
      <c r="F42" s="68"/>
      <c r="G42" s="68"/>
      <c r="H42" s="68"/>
      <c r="I42" s="66"/>
    </row>
    <row r="43" spans="1:9" x14ac:dyDescent="0.25">
      <c r="A43" s="64"/>
      <c r="B43" s="64"/>
      <c r="C43" s="100"/>
      <c r="D43" s="100"/>
      <c r="E43" s="68"/>
      <c r="F43" s="68"/>
      <c r="G43" s="68"/>
      <c r="H43" s="68"/>
      <c r="I43" s="66"/>
    </row>
    <row r="44" spans="1:9" x14ac:dyDescent="0.25">
      <c r="A44" s="64"/>
      <c r="B44" s="64"/>
      <c r="C44" s="100"/>
      <c r="D44" s="100"/>
      <c r="E44" s="68"/>
      <c r="F44" s="68"/>
      <c r="G44" s="68"/>
      <c r="H44" s="68"/>
      <c r="I44" s="66"/>
    </row>
    <row r="45" spans="1:9" x14ac:dyDescent="0.25">
      <c r="A45" s="64"/>
      <c r="B45" s="64"/>
      <c r="C45" s="100"/>
      <c r="D45" s="100"/>
      <c r="E45" s="68"/>
      <c r="F45" s="68"/>
      <c r="G45" s="68"/>
      <c r="H45" s="68"/>
      <c r="I45" s="66"/>
    </row>
    <row r="46" spans="1:9" x14ac:dyDescent="0.25">
      <c r="A46" s="64"/>
      <c r="B46" s="64"/>
      <c r="C46" s="100"/>
      <c r="D46" s="100"/>
      <c r="E46" s="68"/>
      <c r="F46" s="68"/>
      <c r="G46" s="68"/>
      <c r="H46" s="68"/>
      <c r="I46" s="66"/>
    </row>
    <row r="47" spans="1:9" x14ac:dyDescent="0.25">
      <c r="A47" s="64"/>
      <c r="B47" s="64"/>
      <c r="C47" s="100"/>
      <c r="D47" s="100"/>
      <c r="E47" s="68"/>
      <c r="F47" s="68"/>
      <c r="G47" s="68"/>
      <c r="H47" s="68"/>
      <c r="I47" s="66"/>
    </row>
    <row r="48" spans="1:9" x14ac:dyDescent="0.25">
      <c r="A48" s="64"/>
      <c r="B48" s="64"/>
      <c r="C48" s="100"/>
      <c r="D48" s="100"/>
      <c r="E48" s="68"/>
      <c r="F48" s="68"/>
      <c r="G48" s="68"/>
      <c r="H48" s="68"/>
      <c r="I48" s="66"/>
    </row>
    <row r="49" spans="1:9" x14ac:dyDescent="0.25">
      <c r="A49" s="64"/>
      <c r="B49" s="64"/>
      <c r="C49" s="100"/>
      <c r="D49" s="100"/>
      <c r="E49" s="68"/>
      <c r="F49" s="68"/>
      <c r="G49" s="68"/>
      <c r="H49" s="68"/>
      <c r="I49" s="66"/>
    </row>
    <row r="50" spans="1:9" x14ac:dyDescent="0.25">
      <c r="A50" s="64"/>
      <c r="B50" s="64"/>
      <c r="C50" s="100"/>
      <c r="D50" s="100"/>
      <c r="E50" s="68"/>
      <c r="F50" s="68"/>
      <c r="G50" s="68"/>
      <c r="H50" s="68"/>
      <c r="I50" s="66"/>
    </row>
    <row r="51" spans="1:9" x14ac:dyDescent="0.25">
      <c r="A51" s="64"/>
      <c r="B51" s="64"/>
      <c r="C51" s="100"/>
      <c r="D51" s="100"/>
      <c r="E51" s="68"/>
      <c r="F51" s="68"/>
      <c r="G51" s="68"/>
      <c r="H51" s="68"/>
      <c r="I51" s="66"/>
    </row>
    <row r="52" spans="1:9" x14ac:dyDescent="0.25">
      <c r="A52" s="64"/>
      <c r="B52" s="64"/>
      <c r="C52" s="100"/>
      <c r="D52" s="100"/>
      <c r="E52" s="68"/>
      <c r="F52" s="68"/>
      <c r="G52" s="68"/>
      <c r="H52" s="68"/>
      <c r="I52" s="66"/>
    </row>
    <row r="53" spans="1:9" x14ac:dyDescent="0.25">
      <c r="A53" s="64"/>
      <c r="B53" s="64"/>
      <c r="C53" s="100"/>
      <c r="D53" s="100"/>
      <c r="E53" s="68"/>
      <c r="F53" s="68"/>
      <c r="G53" s="68"/>
      <c r="H53" s="68"/>
      <c r="I53" s="66"/>
    </row>
    <row r="54" spans="1:9" x14ac:dyDescent="0.25">
      <c r="A54" s="64"/>
      <c r="B54" s="64"/>
      <c r="C54" s="100"/>
      <c r="D54" s="100"/>
      <c r="E54" s="68"/>
      <c r="F54" s="68"/>
      <c r="G54" s="68"/>
      <c r="H54" s="68"/>
      <c r="I54" s="66"/>
    </row>
    <row r="55" spans="1:9" x14ac:dyDescent="0.25">
      <c r="A55" s="64"/>
      <c r="B55" s="64"/>
      <c r="C55" s="100"/>
      <c r="D55" s="100"/>
      <c r="E55" s="68"/>
      <c r="F55" s="68"/>
      <c r="G55" s="68"/>
      <c r="H55" s="68"/>
      <c r="I55" s="66"/>
    </row>
    <row r="56" spans="1:9" x14ac:dyDescent="0.25">
      <c r="A56" s="64"/>
      <c r="B56" s="64"/>
      <c r="C56" s="100"/>
      <c r="D56" s="100"/>
      <c r="E56" s="68"/>
      <c r="F56" s="68"/>
      <c r="G56" s="68"/>
      <c r="H56" s="68"/>
      <c r="I56" s="66"/>
    </row>
    <row r="57" spans="1:9" x14ac:dyDescent="0.25">
      <c r="A57" s="64"/>
      <c r="B57" s="64"/>
      <c r="C57" s="100"/>
      <c r="D57" s="100"/>
      <c r="E57" s="68"/>
      <c r="F57" s="68"/>
      <c r="G57" s="68"/>
      <c r="H57" s="68"/>
      <c r="I57" s="66"/>
    </row>
    <row r="58" spans="1:9" x14ac:dyDescent="0.25">
      <c r="A58" s="64"/>
      <c r="B58" s="64"/>
      <c r="C58" s="100"/>
      <c r="D58" s="100"/>
      <c r="E58" s="68"/>
      <c r="F58" s="68"/>
      <c r="G58" s="68"/>
      <c r="H58" s="68"/>
      <c r="I58" s="66"/>
    </row>
    <row r="59" spans="1:9" x14ac:dyDescent="0.25">
      <c r="A59" s="64"/>
      <c r="B59" s="64"/>
      <c r="C59" s="100"/>
      <c r="D59" s="100"/>
      <c r="E59" s="68"/>
      <c r="F59" s="68"/>
      <c r="G59" s="68"/>
      <c r="H59" s="68"/>
      <c r="I59" s="66"/>
    </row>
    <row r="60" spans="1:9" x14ac:dyDescent="0.25">
      <c r="A60" s="64"/>
      <c r="B60" s="64"/>
      <c r="C60" s="100"/>
      <c r="D60" s="100"/>
      <c r="E60" s="68"/>
      <c r="F60" s="68"/>
      <c r="G60" s="68"/>
      <c r="H60" s="68"/>
      <c r="I60" s="66"/>
    </row>
    <row r="61" spans="1:9" x14ac:dyDescent="0.25">
      <c r="A61" s="64"/>
      <c r="B61" s="64"/>
      <c r="C61" s="100"/>
      <c r="D61" s="100"/>
      <c r="E61" s="68"/>
      <c r="F61" s="68"/>
      <c r="G61" s="68"/>
      <c r="H61" s="68"/>
      <c r="I61" s="66"/>
    </row>
    <row r="62" spans="1:9" x14ac:dyDescent="0.25">
      <c r="A62" s="64"/>
      <c r="B62" s="64"/>
      <c r="C62" s="100"/>
      <c r="D62" s="100"/>
      <c r="E62" s="68"/>
      <c r="F62" s="68"/>
      <c r="G62" s="68"/>
      <c r="H62" s="68"/>
      <c r="I62" s="66"/>
    </row>
    <row r="63" spans="1:9" x14ac:dyDescent="0.25">
      <c r="A63" s="64"/>
      <c r="B63" s="64"/>
      <c r="C63" s="100"/>
      <c r="D63" s="100"/>
      <c r="E63" s="68"/>
      <c r="F63" s="68"/>
      <c r="G63" s="68"/>
      <c r="H63" s="68"/>
      <c r="I63" s="66"/>
    </row>
    <row r="64" spans="1:9" x14ac:dyDescent="0.25">
      <c r="A64" s="64"/>
      <c r="B64" s="64"/>
      <c r="C64" s="100"/>
      <c r="D64" s="100"/>
      <c r="E64" s="68"/>
      <c r="F64" s="68"/>
      <c r="G64" s="68"/>
      <c r="H64" s="68"/>
      <c r="I64" s="66"/>
    </row>
    <row r="65" spans="1:9" x14ac:dyDescent="0.25">
      <c r="A65" s="64"/>
      <c r="B65" s="64"/>
      <c r="C65" s="100"/>
      <c r="D65" s="100"/>
      <c r="E65" s="68"/>
      <c r="F65" s="68"/>
      <c r="G65" s="68"/>
      <c r="H65" s="68"/>
      <c r="I65" s="66"/>
    </row>
    <row r="66" spans="1:9" x14ac:dyDescent="0.25">
      <c r="A66" s="64"/>
      <c r="B66" s="64"/>
      <c r="C66" s="100"/>
      <c r="D66" s="100"/>
      <c r="E66" s="68"/>
      <c r="F66" s="68"/>
      <c r="G66" s="68"/>
      <c r="H66" s="68"/>
      <c r="I66" s="66"/>
    </row>
    <row r="67" spans="1:9" x14ac:dyDescent="0.25">
      <c r="A67" s="64"/>
      <c r="B67" s="64"/>
      <c r="C67" s="100"/>
      <c r="D67" s="100"/>
      <c r="E67" s="68"/>
      <c r="F67" s="68"/>
      <c r="G67" s="68"/>
      <c r="H67" s="68"/>
      <c r="I67" s="66"/>
    </row>
    <row r="68" spans="1:9" x14ac:dyDescent="0.25">
      <c r="A68" s="64"/>
      <c r="B68" s="64"/>
      <c r="C68" s="100"/>
      <c r="D68" s="100"/>
      <c r="E68" s="68"/>
      <c r="F68" s="68"/>
      <c r="G68" s="68"/>
      <c r="H68" s="68"/>
      <c r="I68" s="66"/>
    </row>
    <row r="69" spans="1:9" x14ac:dyDescent="0.25">
      <c r="A69" s="64"/>
      <c r="B69" s="64"/>
      <c r="C69" s="100"/>
      <c r="D69" s="100"/>
      <c r="E69" s="68"/>
      <c r="F69" s="68"/>
      <c r="G69" s="68"/>
      <c r="H69" s="68"/>
      <c r="I69" s="66"/>
    </row>
    <row r="70" spans="1:9" x14ac:dyDescent="0.25">
      <c r="A70" s="64"/>
      <c r="B70" s="64"/>
      <c r="C70" s="100"/>
      <c r="D70" s="100"/>
      <c r="E70" s="68"/>
      <c r="F70" s="68"/>
      <c r="G70" s="68"/>
      <c r="H70" s="68"/>
      <c r="I70" s="66"/>
    </row>
    <row r="71" spans="1:9" x14ac:dyDescent="0.25">
      <c r="A71" s="64"/>
      <c r="B71" s="64"/>
      <c r="C71" s="100"/>
      <c r="D71" s="100"/>
      <c r="E71" s="68"/>
      <c r="F71" s="68"/>
      <c r="G71" s="68"/>
      <c r="H71" s="68"/>
      <c r="I71" s="66"/>
    </row>
    <row r="72" spans="1:9" x14ac:dyDescent="0.25">
      <c r="A72" s="64"/>
      <c r="B72" s="64"/>
      <c r="C72" s="100"/>
      <c r="D72" s="100"/>
      <c r="E72" s="68"/>
      <c r="F72" s="68"/>
      <c r="G72" s="68"/>
      <c r="H72" s="68"/>
      <c r="I72" s="66"/>
    </row>
    <row r="73" spans="1:9" x14ac:dyDescent="0.25">
      <c r="A73" s="64"/>
      <c r="B73" s="64"/>
      <c r="C73" s="100"/>
      <c r="D73" s="100"/>
      <c r="E73" s="68"/>
      <c r="F73" s="68"/>
      <c r="G73" s="68"/>
      <c r="H73" s="68"/>
      <c r="I73" s="66"/>
    </row>
    <row r="74" spans="1:9" x14ac:dyDescent="0.25">
      <c r="A74" s="64"/>
      <c r="B74" s="64"/>
      <c r="C74" s="100"/>
      <c r="D74" s="100"/>
      <c r="E74" s="68"/>
      <c r="F74" s="68"/>
      <c r="G74" s="68"/>
      <c r="H74" s="68"/>
      <c r="I74" s="66"/>
    </row>
    <row r="75" spans="1:9" x14ac:dyDescent="0.25">
      <c r="A75" s="64"/>
      <c r="B75" s="64"/>
      <c r="C75" s="100"/>
      <c r="D75" s="100"/>
      <c r="E75" s="68"/>
      <c r="F75" s="68"/>
      <c r="G75" s="68"/>
      <c r="H75" s="68"/>
      <c r="I75" s="66"/>
    </row>
    <row r="76" spans="1:9" x14ac:dyDescent="0.25">
      <c r="A76" s="64"/>
      <c r="B76" s="64"/>
      <c r="C76" s="100"/>
      <c r="D76" s="100"/>
      <c r="E76" s="68"/>
      <c r="F76" s="68"/>
      <c r="G76" s="68"/>
      <c r="H76" s="68"/>
      <c r="I76" s="66"/>
    </row>
    <row r="77" spans="1:9" x14ac:dyDescent="0.25">
      <c r="A77" s="64"/>
      <c r="B77" s="64"/>
      <c r="C77" s="100"/>
      <c r="D77" s="100"/>
      <c r="E77" s="68"/>
      <c r="F77" s="68"/>
      <c r="G77" s="68"/>
      <c r="H77" s="68"/>
      <c r="I77" s="66"/>
    </row>
    <row r="78" spans="1:9" x14ac:dyDescent="0.25">
      <c r="A78" s="64"/>
      <c r="B78" s="64"/>
      <c r="C78" s="100"/>
      <c r="D78" s="100"/>
      <c r="E78" s="68"/>
      <c r="F78" s="68"/>
      <c r="G78" s="68"/>
      <c r="H78" s="68"/>
      <c r="I78" s="66"/>
    </row>
    <row r="79" spans="1:9" x14ac:dyDescent="0.25">
      <c r="A79" s="64"/>
      <c r="B79" s="64"/>
      <c r="C79" s="100"/>
      <c r="D79" s="100"/>
      <c r="E79" s="68"/>
      <c r="F79" s="68"/>
      <c r="G79" s="68"/>
      <c r="H79" s="68"/>
      <c r="I79" s="66"/>
    </row>
    <row r="80" spans="1:9" x14ac:dyDescent="0.25">
      <c r="A80" s="64"/>
      <c r="B80" s="64"/>
      <c r="C80" s="100"/>
      <c r="D80" s="100"/>
      <c r="E80" s="68"/>
      <c r="F80" s="68"/>
      <c r="G80" s="68"/>
      <c r="H80" s="68"/>
      <c r="I80" s="66"/>
    </row>
    <row r="81" spans="1:9" x14ac:dyDescent="0.25">
      <c r="A81" s="64"/>
      <c r="B81" s="64"/>
      <c r="C81" s="100"/>
      <c r="D81" s="100"/>
      <c r="E81" s="68"/>
      <c r="F81" s="68"/>
      <c r="G81" s="68"/>
      <c r="H81" s="68"/>
      <c r="I81" s="66"/>
    </row>
    <row r="82" spans="1:9" x14ac:dyDescent="0.25">
      <c r="A82" s="64"/>
      <c r="B82" s="64"/>
      <c r="C82" s="100"/>
      <c r="D82" s="100"/>
      <c r="E82" s="68"/>
      <c r="F82" s="68"/>
      <c r="G82" s="68"/>
      <c r="H82" s="68"/>
      <c r="I82" s="66"/>
    </row>
    <row r="83" spans="1:9" x14ac:dyDescent="0.25">
      <c r="A83" s="64"/>
      <c r="B83" s="64"/>
      <c r="C83" s="100"/>
      <c r="D83" s="100"/>
      <c r="E83" s="68"/>
      <c r="F83" s="68"/>
      <c r="G83" s="68"/>
      <c r="H83" s="68"/>
      <c r="I83" s="66"/>
    </row>
    <row r="84" spans="1:9" x14ac:dyDescent="0.25">
      <c r="A84" s="64"/>
      <c r="B84" s="64"/>
      <c r="C84" s="100"/>
      <c r="D84" s="100"/>
      <c r="E84" s="68"/>
      <c r="F84" s="68"/>
      <c r="G84" s="68"/>
      <c r="H84" s="68"/>
      <c r="I84" s="66"/>
    </row>
    <row r="85" spans="1:9" x14ac:dyDescent="0.25">
      <c r="A85" s="64"/>
      <c r="B85" s="64"/>
      <c r="C85" s="100"/>
      <c r="D85" s="100"/>
      <c r="E85" s="68"/>
      <c r="F85" s="68"/>
      <c r="G85" s="68"/>
      <c r="H85" s="68"/>
      <c r="I85" s="66"/>
    </row>
    <row r="86" spans="1:9" x14ac:dyDescent="0.25">
      <c r="A86" s="64"/>
      <c r="B86" s="64"/>
      <c r="C86" s="100"/>
      <c r="D86" s="100"/>
      <c r="E86" s="68"/>
      <c r="F86" s="68"/>
      <c r="G86" s="68"/>
      <c r="H86" s="68"/>
      <c r="I86" s="66"/>
    </row>
    <row r="87" spans="1:9" x14ac:dyDescent="0.25">
      <c r="A87" s="63"/>
      <c r="B87" s="63"/>
      <c r="C87" s="3"/>
      <c r="D87" s="3"/>
      <c r="E87" s="66"/>
      <c r="F87" s="66"/>
      <c r="G87" s="66"/>
      <c r="H87" s="66"/>
      <c r="I87" s="66"/>
    </row>
    <row r="88" spans="1:9" x14ac:dyDescent="0.25">
      <c r="A88" s="63"/>
      <c r="B88" s="63"/>
      <c r="C88" s="3"/>
      <c r="D88" s="3"/>
      <c r="E88" s="66"/>
      <c r="F88" s="66"/>
      <c r="G88" s="66"/>
      <c r="H88" s="66"/>
      <c r="I88" s="66"/>
    </row>
    <row r="89" spans="1:9" x14ac:dyDescent="0.25">
      <c r="A89" s="63"/>
      <c r="B89" s="63"/>
      <c r="C89" s="3"/>
      <c r="D89" s="3"/>
      <c r="E89" s="66"/>
      <c r="F89" s="66"/>
      <c r="G89" s="66"/>
      <c r="H89" s="66"/>
      <c r="I89" s="66"/>
    </row>
    <row r="90" spans="1:9" x14ac:dyDescent="0.25">
      <c r="A90" s="63"/>
      <c r="B90" s="63"/>
      <c r="C90" s="3"/>
      <c r="D90" s="3"/>
      <c r="E90" s="66"/>
      <c r="F90" s="66"/>
      <c r="G90" s="66"/>
      <c r="H90" s="66"/>
      <c r="I90" s="66"/>
    </row>
    <row r="91" spans="1:9" x14ac:dyDescent="0.25">
      <c r="A91" s="63"/>
      <c r="B91" s="63"/>
      <c r="C91" s="3"/>
      <c r="D91" s="3"/>
      <c r="E91" s="66"/>
      <c r="F91" s="66"/>
      <c r="G91" s="66"/>
      <c r="H91" s="66"/>
      <c r="I91" s="66"/>
    </row>
    <row r="92" spans="1:9" x14ac:dyDescent="0.25">
      <c r="A92" s="63"/>
      <c r="B92" s="63"/>
      <c r="C92" s="3"/>
      <c r="D92" s="3"/>
      <c r="E92" s="66"/>
      <c r="F92" s="66"/>
      <c r="G92" s="66"/>
      <c r="H92" s="66"/>
      <c r="I92" s="66"/>
    </row>
    <row r="93" spans="1:9" x14ac:dyDescent="0.25">
      <c r="A93" s="63"/>
      <c r="B93" s="63"/>
      <c r="C93" s="3"/>
      <c r="D93" s="3"/>
      <c r="E93" s="66"/>
      <c r="F93" s="66"/>
      <c r="G93" s="66"/>
      <c r="H93" s="66"/>
      <c r="I93" s="66"/>
    </row>
    <row r="94" spans="1:9" x14ac:dyDescent="0.25">
      <c r="A94" s="63"/>
      <c r="B94" s="63"/>
      <c r="C94" s="3"/>
      <c r="D94" s="3"/>
      <c r="E94" s="66"/>
      <c r="F94" s="66"/>
      <c r="G94" s="66"/>
      <c r="H94" s="66"/>
      <c r="I94" s="66"/>
    </row>
    <row r="95" spans="1:9" x14ac:dyDescent="0.25">
      <c r="A95" s="63"/>
      <c r="B95" s="63"/>
      <c r="C95" s="3"/>
      <c r="D95" s="3"/>
      <c r="E95" s="66"/>
      <c r="F95" s="66"/>
      <c r="G95" s="66"/>
      <c r="H95" s="66"/>
      <c r="I95" s="66"/>
    </row>
    <row r="96" spans="1:9" x14ac:dyDescent="0.25">
      <c r="A96" s="63"/>
      <c r="B96" s="63"/>
      <c r="C96" s="3"/>
      <c r="D96" s="3"/>
      <c r="E96" s="66"/>
      <c r="F96" s="66"/>
      <c r="G96" s="66"/>
      <c r="H96" s="66"/>
      <c r="I96" s="66"/>
    </row>
    <row r="97" spans="1:9" x14ac:dyDescent="0.25">
      <c r="A97" s="63"/>
      <c r="B97" s="63"/>
      <c r="C97" s="3"/>
      <c r="D97" s="3"/>
      <c r="E97" s="66"/>
      <c r="F97" s="66"/>
      <c r="G97" s="66"/>
      <c r="H97" s="66"/>
      <c r="I97" s="66"/>
    </row>
    <row r="98" spans="1:9" x14ac:dyDescent="0.25">
      <c r="A98" s="63"/>
      <c r="B98" s="63"/>
      <c r="C98" s="3"/>
      <c r="D98" s="3"/>
      <c r="E98" s="66"/>
      <c r="F98" s="66"/>
      <c r="G98" s="66"/>
      <c r="H98" s="66"/>
      <c r="I98" s="66"/>
    </row>
    <row r="99" spans="1:9" x14ac:dyDescent="0.25">
      <c r="A99" s="63"/>
      <c r="B99" s="63"/>
      <c r="C99" s="3"/>
      <c r="D99" s="3"/>
      <c r="E99" s="66"/>
      <c r="F99" s="66"/>
      <c r="G99" s="66"/>
      <c r="H99" s="66"/>
      <c r="I99" s="66"/>
    </row>
    <row r="100" spans="1:9" x14ac:dyDescent="0.25">
      <c r="A100" s="63"/>
      <c r="B100" s="63"/>
      <c r="C100" s="3"/>
      <c r="D100" s="3"/>
      <c r="E100" s="66"/>
      <c r="F100" s="66"/>
      <c r="G100" s="66"/>
      <c r="H100" s="66"/>
      <c r="I100" s="66"/>
    </row>
    <row r="101" spans="1:9" x14ac:dyDescent="0.25">
      <c r="A101" s="63"/>
      <c r="B101" s="63"/>
      <c r="C101" s="3"/>
      <c r="D101" s="3"/>
      <c r="E101" s="66"/>
      <c r="F101" s="66"/>
      <c r="G101" s="66"/>
      <c r="H101" s="66"/>
      <c r="I101" s="66"/>
    </row>
    <row r="102" spans="1:9" x14ac:dyDescent="0.25">
      <c r="A102" s="63"/>
      <c r="B102" s="63"/>
      <c r="C102" s="3"/>
      <c r="D102" s="3"/>
      <c r="E102" s="66"/>
      <c r="F102" s="66"/>
      <c r="G102" s="66"/>
      <c r="H102" s="66"/>
      <c r="I102" s="66"/>
    </row>
    <row r="103" spans="1:9" x14ac:dyDescent="0.25">
      <c r="A103" s="63"/>
      <c r="B103" s="63"/>
      <c r="C103" s="3"/>
      <c r="D103" s="3"/>
      <c r="E103" s="66"/>
      <c r="F103" s="66"/>
      <c r="G103" s="66"/>
      <c r="H103" s="66"/>
      <c r="I103" s="66"/>
    </row>
    <row r="104" spans="1:9" x14ac:dyDescent="0.25">
      <c r="A104" s="63"/>
      <c r="B104" s="63"/>
      <c r="C104" s="3"/>
      <c r="D104" s="3"/>
      <c r="E104" s="66"/>
      <c r="F104" s="66"/>
      <c r="G104" s="66"/>
      <c r="H104" s="66"/>
      <c r="I104" s="66"/>
    </row>
    <row r="105" spans="1:9" x14ac:dyDescent="0.25">
      <c r="A105" s="63"/>
      <c r="B105" s="63"/>
      <c r="C105" s="3"/>
      <c r="D105" s="3"/>
      <c r="E105" s="66"/>
      <c r="F105" s="66"/>
      <c r="G105" s="66"/>
      <c r="H105" s="66"/>
      <c r="I105" s="66"/>
    </row>
    <row r="106" spans="1:9" x14ac:dyDescent="0.25">
      <c r="A106" s="63"/>
      <c r="B106" s="63"/>
      <c r="C106" s="3"/>
      <c r="D106" s="3"/>
      <c r="E106" s="66"/>
      <c r="F106" s="66"/>
      <c r="G106" s="66"/>
      <c r="H106" s="66"/>
      <c r="I106" s="66"/>
    </row>
    <row r="107" spans="1:9" x14ac:dyDescent="0.25">
      <c r="A107" s="63"/>
      <c r="B107" s="63"/>
      <c r="C107" s="3"/>
      <c r="D107" s="3"/>
      <c r="E107" s="66"/>
      <c r="F107" s="66"/>
      <c r="G107" s="66"/>
      <c r="H107" s="66"/>
      <c r="I107" s="66"/>
    </row>
    <row r="108" spans="1:9" x14ac:dyDescent="0.25">
      <c r="A108" s="63"/>
      <c r="B108" s="63"/>
      <c r="C108" s="3"/>
      <c r="D108" s="3"/>
      <c r="E108" s="66"/>
      <c r="F108" s="66"/>
      <c r="G108" s="66"/>
      <c r="H108" s="66"/>
      <c r="I108" s="66"/>
    </row>
    <row r="109" spans="1:9" x14ac:dyDescent="0.25">
      <c r="A109" s="63"/>
      <c r="B109" s="63"/>
      <c r="C109" s="3"/>
      <c r="D109" s="3"/>
      <c r="E109" s="66"/>
      <c r="F109" s="66"/>
      <c r="G109" s="66"/>
      <c r="H109" s="66"/>
      <c r="I109" s="66"/>
    </row>
    <row r="110" spans="1:9" x14ac:dyDescent="0.25">
      <c r="A110" s="63"/>
      <c r="B110" s="63"/>
      <c r="C110" s="3"/>
      <c r="D110" s="3"/>
      <c r="E110" s="66"/>
      <c r="F110" s="66"/>
      <c r="G110" s="66"/>
      <c r="H110" s="66"/>
      <c r="I110" s="66"/>
    </row>
    <row r="111" spans="1:9" x14ac:dyDescent="0.25">
      <c r="A111" s="63"/>
      <c r="B111" s="63"/>
      <c r="C111" s="3"/>
      <c r="D111" s="3"/>
      <c r="E111" s="66"/>
      <c r="F111" s="66"/>
      <c r="G111" s="66"/>
      <c r="H111" s="66"/>
      <c r="I111" s="66"/>
    </row>
    <row r="112" spans="1:9" x14ac:dyDescent="0.25">
      <c r="A112" s="63"/>
      <c r="B112" s="63"/>
      <c r="C112" s="3"/>
      <c r="D112" s="3"/>
      <c r="E112" s="66"/>
      <c r="F112" s="66"/>
      <c r="G112" s="66"/>
      <c r="H112" s="66"/>
      <c r="I112" s="66"/>
    </row>
    <row r="113" spans="1:9" x14ac:dyDescent="0.25">
      <c r="A113" s="63"/>
      <c r="B113" s="63"/>
      <c r="C113" s="3"/>
      <c r="D113" s="3"/>
      <c r="E113" s="66"/>
      <c r="F113" s="66"/>
      <c r="G113" s="66"/>
      <c r="H113" s="66"/>
      <c r="I113" s="66"/>
    </row>
    <row r="114" spans="1:9" x14ac:dyDescent="0.25">
      <c r="A114" s="63"/>
      <c r="B114" s="63"/>
      <c r="C114" s="3"/>
      <c r="D114" s="3"/>
      <c r="E114" s="66"/>
      <c r="F114" s="66"/>
      <c r="G114" s="66"/>
      <c r="H114" s="66"/>
      <c r="I114" s="66"/>
    </row>
    <row r="115" spans="1:9" x14ac:dyDescent="0.25">
      <c r="A115" s="63"/>
      <c r="B115" s="63"/>
      <c r="C115" s="3"/>
      <c r="D115" s="3"/>
      <c r="E115" s="66"/>
      <c r="F115" s="66"/>
      <c r="G115" s="66"/>
      <c r="H115" s="66"/>
      <c r="I115" s="66"/>
    </row>
    <row r="116" spans="1:9" x14ac:dyDescent="0.25">
      <c r="A116" s="63"/>
      <c r="B116" s="63"/>
      <c r="C116" s="3"/>
      <c r="D116" s="3"/>
      <c r="E116" s="66"/>
      <c r="F116" s="66"/>
      <c r="G116" s="66"/>
      <c r="H116" s="66"/>
      <c r="I116" s="66"/>
    </row>
    <row r="117" spans="1:9" x14ac:dyDescent="0.25">
      <c r="A117" s="63"/>
      <c r="B117" s="63"/>
      <c r="C117" s="3"/>
      <c r="D117" s="3"/>
      <c r="E117" s="66"/>
      <c r="F117" s="66"/>
      <c r="G117" s="66"/>
      <c r="H117" s="66"/>
      <c r="I117" s="66"/>
    </row>
    <row r="118" spans="1:9" x14ac:dyDescent="0.25">
      <c r="A118" s="63"/>
      <c r="B118" s="63"/>
      <c r="C118" s="3"/>
      <c r="D118" s="3"/>
      <c r="E118" s="66"/>
      <c r="F118" s="66"/>
      <c r="G118" s="66"/>
      <c r="H118" s="66"/>
      <c r="I118" s="66"/>
    </row>
    <row r="119" spans="1:9" x14ac:dyDescent="0.25">
      <c r="A119" s="63"/>
      <c r="B119" s="63"/>
      <c r="C119" s="3"/>
      <c r="D119" s="3"/>
      <c r="E119" s="66"/>
      <c r="F119" s="66"/>
      <c r="G119" s="66"/>
      <c r="H119" s="66"/>
      <c r="I119" s="66"/>
    </row>
    <row r="120" spans="1:9" x14ac:dyDescent="0.25">
      <c r="A120" s="63"/>
      <c r="B120" s="63"/>
      <c r="C120" s="3"/>
      <c r="D120" s="3"/>
      <c r="E120" s="66"/>
      <c r="F120" s="66"/>
      <c r="G120" s="66"/>
      <c r="H120" s="66"/>
      <c r="I120" s="66"/>
    </row>
    <row r="121" spans="1:9" x14ac:dyDescent="0.25">
      <c r="A121" s="63"/>
      <c r="B121" s="63"/>
      <c r="C121" s="3"/>
      <c r="D121" s="3"/>
      <c r="E121" s="66"/>
      <c r="F121" s="66"/>
      <c r="G121" s="66"/>
      <c r="H121" s="66"/>
      <c r="I121" s="66"/>
    </row>
    <row r="122" spans="1:9" x14ac:dyDescent="0.25">
      <c r="A122" s="63"/>
      <c r="B122" s="63"/>
      <c r="C122" s="3"/>
      <c r="D122" s="3"/>
      <c r="E122" s="66"/>
      <c r="F122" s="66"/>
      <c r="G122" s="66"/>
      <c r="H122" s="66"/>
      <c r="I122" s="66"/>
    </row>
    <row r="123" spans="1:9" x14ac:dyDescent="0.25">
      <c r="A123" s="63"/>
      <c r="B123" s="63"/>
      <c r="C123" s="3"/>
      <c r="D123" s="3"/>
      <c r="E123" s="66"/>
      <c r="F123" s="66"/>
      <c r="G123" s="66"/>
      <c r="H123" s="66"/>
      <c r="I123" s="66"/>
    </row>
    <row r="124" spans="1:9" x14ac:dyDescent="0.25">
      <c r="A124" s="63"/>
      <c r="B124" s="63"/>
      <c r="C124" s="3"/>
      <c r="D124" s="3"/>
      <c r="E124" s="66"/>
      <c r="F124" s="66"/>
      <c r="G124" s="66"/>
      <c r="H124" s="66"/>
      <c r="I124" s="66"/>
    </row>
    <row r="125" spans="1:9" x14ac:dyDescent="0.25">
      <c r="A125" s="63"/>
      <c r="B125" s="63"/>
      <c r="C125" s="3"/>
      <c r="D125" s="3"/>
      <c r="E125" s="66"/>
      <c r="F125" s="66"/>
      <c r="G125" s="66"/>
      <c r="H125" s="66"/>
      <c r="I125" s="66"/>
    </row>
    <row r="126" spans="1:9" x14ac:dyDescent="0.25">
      <c r="A126" s="63"/>
      <c r="B126" s="63"/>
      <c r="C126" s="3"/>
      <c r="D126" s="3"/>
      <c r="E126" s="66"/>
      <c r="F126" s="66"/>
      <c r="G126" s="66"/>
      <c r="H126" s="66"/>
      <c r="I126" s="66"/>
    </row>
    <row r="127" spans="1:9" x14ac:dyDescent="0.25">
      <c r="A127" s="63"/>
      <c r="B127" s="63"/>
      <c r="C127" s="3"/>
      <c r="D127" s="3"/>
      <c r="E127" s="66"/>
      <c r="F127" s="66"/>
      <c r="G127" s="66"/>
      <c r="H127" s="66"/>
      <c r="I127" s="66"/>
    </row>
    <row r="128" spans="1:9" x14ac:dyDescent="0.25">
      <c r="A128" s="63"/>
      <c r="B128" s="63"/>
      <c r="C128" s="3"/>
      <c r="D128" s="3"/>
      <c r="E128" s="66"/>
      <c r="F128" s="66"/>
      <c r="G128" s="66"/>
      <c r="H128" s="66"/>
      <c r="I128" s="66"/>
    </row>
    <row r="129" spans="1:9" x14ac:dyDescent="0.25">
      <c r="A129" s="63"/>
      <c r="B129" s="63"/>
      <c r="C129" s="3"/>
      <c r="D129" s="3"/>
      <c r="E129" s="66"/>
      <c r="F129" s="66"/>
      <c r="G129" s="66"/>
      <c r="H129" s="66"/>
      <c r="I129" s="66"/>
    </row>
    <row r="130" spans="1:9" x14ac:dyDescent="0.25">
      <c r="A130" s="63"/>
      <c r="B130" s="63"/>
      <c r="C130" s="3"/>
      <c r="D130" s="3"/>
      <c r="E130" s="66"/>
      <c r="F130" s="66"/>
      <c r="G130" s="66"/>
      <c r="H130" s="66"/>
      <c r="I130" s="66"/>
    </row>
    <row r="131" spans="1:9" x14ac:dyDescent="0.25">
      <c r="A131" s="63"/>
      <c r="B131" s="63"/>
      <c r="C131" s="3"/>
      <c r="D131" s="3"/>
      <c r="E131" s="66"/>
      <c r="F131" s="66"/>
      <c r="G131" s="66"/>
      <c r="H131" s="66"/>
      <c r="I131" s="66"/>
    </row>
    <row r="132" spans="1:9" x14ac:dyDescent="0.25">
      <c r="A132" s="63"/>
      <c r="B132" s="63"/>
      <c r="C132" s="3"/>
      <c r="D132" s="3"/>
      <c r="E132" s="66"/>
      <c r="F132" s="66"/>
      <c r="G132" s="66"/>
      <c r="H132" s="66"/>
      <c r="I132" s="66"/>
    </row>
    <row r="133" spans="1:9" x14ac:dyDescent="0.25">
      <c r="A133" s="63"/>
      <c r="B133" s="63"/>
      <c r="C133" s="3"/>
      <c r="D133" s="3"/>
      <c r="E133" s="66"/>
      <c r="F133" s="66"/>
      <c r="G133" s="66"/>
      <c r="H133" s="66"/>
      <c r="I133" s="66"/>
    </row>
    <row r="134" spans="1:9" x14ac:dyDescent="0.25">
      <c r="A134" s="63"/>
      <c r="B134" s="63"/>
      <c r="C134" s="3"/>
      <c r="D134" s="3"/>
      <c r="E134" s="66"/>
      <c r="F134" s="66"/>
      <c r="G134" s="66"/>
      <c r="H134" s="66"/>
      <c r="I134" s="66"/>
    </row>
    <row r="135" spans="1:9" x14ac:dyDescent="0.25">
      <c r="A135" s="63"/>
      <c r="B135" s="63"/>
      <c r="C135" s="3"/>
      <c r="D135" s="3"/>
      <c r="E135" s="66"/>
      <c r="F135" s="66"/>
      <c r="G135" s="66"/>
      <c r="H135" s="66"/>
      <c r="I135" s="66"/>
    </row>
    <row r="136" spans="1:9" x14ac:dyDescent="0.25">
      <c r="A136" s="63"/>
      <c r="B136" s="63"/>
      <c r="C136" s="3"/>
      <c r="D136" s="3"/>
      <c r="E136" s="66"/>
      <c r="F136" s="66"/>
      <c r="G136" s="66"/>
      <c r="H136" s="66"/>
      <c r="I136" s="66"/>
    </row>
    <row r="137" spans="1:9" x14ac:dyDescent="0.25">
      <c r="A137" s="63"/>
      <c r="B137" s="63"/>
      <c r="C137" s="3"/>
      <c r="D137" s="3"/>
      <c r="E137" s="66"/>
      <c r="F137" s="66"/>
      <c r="G137" s="66"/>
      <c r="H137" s="66"/>
      <c r="I137" s="66"/>
    </row>
    <row r="138" spans="1:9" x14ac:dyDescent="0.25">
      <c r="A138" s="63"/>
      <c r="B138" s="63"/>
      <c r="C138" s="3"/>
      <c r="D138" s="3"/>
      <c r="E138" s="66"/>
      <c r="F138" s="66"/>
      <c r="G138" s="66"/>
      <c r="H138" s="66"/>
      <c r="I138" s="66"/>
    </row>
    <row r="139" spans="1:9" x14ac:dyDescent="0.25">
      <c r="A139" s="63"/>
      <c r="B139" s="63"/>
      <c r="C139" s="3"/>
      <c r="D139" s="3"/>
      <c r="E139" s="66"/>
      <c r="F139" s="66"/>
      <c r="G139" s="66"/>
      <c r="H139" s="66"/>
      <c r="I139" s="66"/>
    </row>
    <row r="140" spans="1:9" x14ac:dyDescent="0.25">
      <c r="A140" s="63"/>
      <c r="B140" s="63"/>
      <c r="C140" s="3"/>
      <c r="D140" s="3"/>
      <c r="E140" s="66"/>
      <c r="F140" s="66"/>
      <c r="G140" s="66"/>
      <c r="H140" s="66"/>
      <c r="I140" s="66"/>
    </row>
    <row r="141" spans="1:9" x14ac:dyDescent="0.25">
      <c r="A141" s="63"/>
      <c r="B141" s="63"/>
      <c r="C141" s="3"/>
      <c r="D141" s="3"/>
      <c r="E141" s="66"/>
      <c r="F141" s="66"/>
      <c r="G141" s="66"/>
      <c r="H141" s="66"/>
      <c r="I141" s="66"/>
    </row>
    <row r="142" spans="1:9" x14ac:dyDescent="0.25">
      <c r="A142" s="63"/>
      <c r="B142" s="63"/>
      <c r="C142" s="3"/>
      <c r="D142" s="3"/>
      <c r="E142" s="66"/>
      <c r="F142" s="66"/>
      <c r="G142" s="66"/>
      <c r="H142" s="66"/>
      <c r="I142" s="66"/>
    </row>
    <row r="143" spans="1:9" x14ac:dyDescent="0.25">
      <c r="A143" s="63"/>
      <c r="B143" s="63"/>
      <c r="C143" s="3"/>
      <c r="D143" s="3"/>
      <c r="E143" s="66"/>
      <c r="F143" s="66"/>
      <c r="G143" s="66"/>
      <c r="H143" s="66"/>
      <c r="I143" s="66"/>
    </row>
    <row r="144" spans="1:9" x14ac:dyDescent="0.25">
      <c r="A144" s="63"/>
      <c r="B144" s="63"/>
      <c r="C144" s="3"/>
      <c r="D144" s="3"/>
      <c r="E144" s="66"/>
      <c r="F144" s="66"/>
      <c r="G144" s="66"/>
      <c r="H144" s="66"/>
      <c r="I144" s="66"/>
    </row>
    <row r="145" spans="1:9" x14ac:dyDescent="0.25">
      <c r="A145" s="63"/>
      <c r="B145" s="63"/>
      <c r="C145" s="3"/>
      <c r="D145" s="3"/>
      <c r="E145" s="66"/>
      <c r="F145" s="66"/>
      <c r="G145" s="66"/>
      <c r="H145" s="66"/>
      <c r="I145" s="66"/>
    </row>
    <row r="146" spans="1:9" x14ac:dyDescent="0.25">
      <c r="A146" s="63"/>
      <c r="B146" s="63"/>
      <c r="C146" s="3"/>
      <c r="D146" s="3"/>
      <c r="E146" s="66"/>
      <c r="F146" s="66"/>
      <c r="G146" s="66"/>
      <c r="H146" s="66"/>
      <c r="I146" s="66"/>
    </row>
    <row r="147" spans="1:9" x14ac:dyDescent="0.25">
      <c r="A147" s="63"/>
      <c r="B147" s="63"/>
      <c r="C147" s="3"/>
      <c r="D147" s="3"/>
      <c r="E147" s="66"/>
      <c r="F147" s="66"/>
      <c r="G147" s="66"/>
      <c r="H147" s="66"/>
      <c r="I147" s="66"/>
    </row>
    <row r="148" spans="1:9" x14ac:dyDescent="0.25">
      <c r="A148" s="63"/>
      <c r="B148" s="63"/>
      <c r="C148" s="3"/>
      <c r="D148" s="3"/>
      <c r="E148" s="66"/>
      <c r="F148" s="66"/>
      <c r="G148" s="66"/>
      <c r="H148" s="66"/>
      <c r="I148" s="66"/>
    </row>
    <row r="149" spans="1:9" x14ac:dyDescent="0.25">
      <c r="A149" s="63"/>
      <c r="B149" s="63"/>
      <c r="C149" s="3"/>
      <c r="D149" s="3"/>
      <c r="E149" s="66"/>
      <c r="F149" s="66"/>
      <c r="G149" s="66"/>
      <c r="H149" s="66"/>
      <c r="I149" s="66"/>
    </row>
    <row r="150" spans="1:9" x14ac:dyDescent="0.25">
      <c r="A150" s="63"/>
      <c r="B150" s="63"/>
      <c r="C150" s="3"/>
      <c r="D150" s="3"/>
      <c r="E150" s="66"/>
      <c r="F150" s="66"/>
      <c r="G150" s="66"/>
      <c r="H150" s="66"/>
      <c r="I150" s="66"/>
    </row>
    <row r="151" spans="1:9" x14ac:dyDescent="0.25">
      <c r="A151" s="63"/>
      <c r="B151" s="63"/>
      <c r="C151" s="3"/>
      <c r="D151" s="3"/>
      <c r="E151" s="66"/>
      <c r="F151" s="66"/>
      <c r="G151" s="66"/>
      <c r="H151" s="66"/>
      <c r="I151" s="66"/>
    </row>
    <row r="152" spans="1:9" x14ac:dyDescent="0.25">
      <c r="A152" s="63"/>
      <c r="B152" s="63"/>
      <c r="C152" s="3"/>
      <c r="D152" s="3"/>
      <c r="E152" s="66"/>
      <c r="F152" s="66"/>
      <c r="G152" s="66"/>
      <c r="H152" s="66"/>
      <c r="I152" s="66"/>
    </row>
    <row r="153" spans="1:9" x14ac:dyDescent="0.25">
      <c r="A153" s="63"/>
      <c r="B153" s="63"/>
      <c r="C153" s="3"/>
      <c r="D153" s="3"/>
      <c r="E153" s="66"/>
      <c r="F153" s="66"/>
      <c r="G153" s="66"/>
      <c r="H153" s="66"/>
      <c r="I153" s="66"/>
    </row>
    <row r="154" spans="1:9" x14ac:dyDescent="0.25">
      <c r="A154" s="63"/>
      <c r="B154" s="63"/>
      <c r="C154" s="3"/>
      <c r="D154" s="3"/>
      <c r="E154" s="66"/>
      <c r="F154" s="66"/>
      <c r="G154" s="66"/>
      <c r="H154" s="66"/>
      <c r="I154" s="66"/>
    </row>
    <row r="155" spans="1:9" x14ac:dyDescent="0.25">
      <c r="A155" s="63"/>
      <c r="B155" s="63"/>
      <c r="C155" s="3"/>
      <c r="D155" s="3"/>
      <c r="E155" s="66"/>
      <c r="F155" s="66"/>
      <c r="G155" s="66"/>
      <c r="H155" s="66"/>
      <c r="I155" s="66"/>
    </row>
    <row r="156" spans="1:9" x14ac:dyDescent="0.25">
      <c r="A156" s="63"/>
      <c r="B156" s="63"/>
      <c r="C156" s="3"/>
      <c r="D156" s="3"/>
      <c r="E156" s="66"/>
      <c r="F156" s="66"/>
      <c r="G156" s="66"/>
      <c r="H156" s="66"/>
      <c r="I156" s="66"/>
    </row>
    <row r="157" spans="1:9" x14ac:dyDescent="0.25">
      <c r="A157" s="63"/>
      <c r="B157" s="63"/>
      <c r="C157" s="3"/>
      <c r="D157" s="3"/>
      <c r="E157" s="66"/>
      <c r="F157" s="66"/>
      <c r="G157" s="66"/>
      <c r="H157" s="66"/>
      <c r="I157" s="66"/>
    </row>
    <row r="158" spans="1:9" x14ac:dyDescent="0.25">
      <c r="A158" s="63"/>
      <c r="B158" s="63"/>
      <c r="C158" s="3"/>
      <c r="D158" s="3"/>
      <c r="E158" s="66"/>
      <c r="F158" s="66"/>
      <c r="G158" s="66"/>
      <c r="H158" s="66"/>
      <c r="I158" s="66"/>
    </row>
    <row r="159" spans="1:9" x14ac:dyDescent="0.25">
      <c r="A159" s="63"/>
      <c r="B159" s="63"/>
      <c r="C159" s="3"/>
      <c r="D159" s="3"/>
      <c r="E159" s="66"/>
      <c r="F159" s="66"/>
      <c r="G159" s="66"/>
      <c r="H159" s="66"/>
      <c r="I159" s="66"/>
    </row>
    <row r="160" spans="1:9" x14ac:dyDescent="0.25">
      <c r="A160" s="63"/>
      <c r="B160" s="63"/>
      <c r="C160" s="3"/>
      <c r="D160" s="3"/>
      <c r="E160" s="66"/>
      <c r="F160" s="66"/>
      <c r="G160" s="66"/>
      <c r="H160" s="66"/>
      <c r="I160" s="66"/>
    </row>
    <row r="161" spans="1:9" x14ac:dyDescent="0.25">
      <c r="A161" s="63"/>
      <c r="B161" s="63"/>
      <c r="C161" s="3"/>
      <c r="D161" s="3"/>
      <c r="E161" s="66"/>
      <c r="F161" s="66"/>
      <c r="G161" s="66"/>
      <c r="H161" s="66"/>
      <c r="I161" s="66"/>
    </row>
    <row r="162" spans="1:9" x14ac:dyDescent="0.25">
      <c r="A162" s="63"/>
      <c r="B162" s="63"/>
      <c r="C162" s="3"/>
      <c r="D162" s="3"/>
      <c r="E162" s="66"/>
      <c r="F162" s="66"/>
      <c r="G162" s="66"/>
      <c r="H162" s="66"/>
      <c r="I162" s="66"/>
    </row>
    <row r="163" spans="1:9" x14ac:dyDescent="0.25">
      <c r="A163" s="63"/>
      <c r="B163" s="63"/>
      <c r="C163" s="3"/>
      <c r="D163" s="3"/>
      <c r="E163" s="66"/>
      <c r="F163" s="66"/>
      <c r="G163" s="66"/>
      <c r="H163" s="66"/>
      <c r="I163" s="66"/>
    </row>
    <row r="164" spans="1:9" x14ac:dyDescent="0.25">
      <c r="A164" s="63"/>
      <c r="B164" s="63"/>
      <c r="C164" s="3"/>
      <c r="D164" s="3"/>
      <c r="E164" s="66"/>
      <c r="F164" s="66"/>
      <c r="G164" s="66"/>
      <c r="H164" s="66"/>
      <c r="I164" s="66"/>
    </row>
    <row r="165" spans="1:9" x14ac:dyDescent="0.25">
      <c r="A165" s="63"/>
      <c r="B165" s="63"/>
      <c r="C165" s="3"/>
      <c r="D165" s="3"/>
      <c r="E165" s="66"/>
      <c r="F165" s="66"/>
      <c r="G165" s="66"/>
      <c r="H165" s="66"/>
      <c r="I165" s="66"/>
    </row>
    <row r="166" spans="1:9" x14ac:dyDescent="0.25">
      <c r="A166" s="63"/>
      <c r="B166" s="63"/>
      <c r="C166" s="3"/>
      <c r="D166" s="3"/>
      <c r="E166" s="66"/>
      <c r="F166" s="66"/>
      <c r="G166" s="66"/>
      <c r="H166" s="66"/>
      <c r="I166" s="66"/>
    </row>
    <row r="167" spans="1:9" x14ac:dyDescent="0.25">
      <c r="A167" s="63"/>
      <c r="B167" s="63"/>
      <c r="C167" s="3"/>
      <c r="D167" s="3"/>
      <c r="E167" s="66"/>
      <c r="F167" s="66"/>
      <c r="G167" s="66"/>
      <c r="H167" s="66"/>
      <c r="I167" s="66"/>
    </row>
    <row r="168" spans="1:9" x14ac:dyDescent="0.25">
      <c r="A168" s="63"/>
      <c r="B168" s="63"/>
      <c r="C168" s="3"/>
      <c r="D168" s="3"/>
      <c r="E168" s="66"/>
      <c r="F168" s="66"/>
      <c r="G168" s="66"/>
      <c r="H168" s="66"/>
      <c r="I168" s="66"/>
    </row>
    <row r="169" spans="1:9" x14ac:dyDescent="0.25">
      <c r="A169" s="63"/>
      <c r="B169" s="63"/>
      <c r="C169" s="3"/>
      <c r="D169" s="3"/>
      <c r="E169" s="66"/>
      <c r="F169" s="66"/>
      <c r="G169" s="66"/>
      <c r="H169" s="66"/>
      <c r="I169" s="66"/>
    </row>
    <row r="170" spans="1:9" x14ac:dyDescent="0.25">
      <c r="A170" s="63"/>
      <c r="B170" s="63"/>
      <c r="C170" s="3"/>
      <c r="D170" s="3"/>
      <c r="E170" s="66"/>
      <c r="F170" s="66"/>
      <c r="G170" s="66"/>
      <c r="H170" s="66"/>
      <c r="I170" s="66"/>
    </row>
    <row r="171" spans="1:9" x14ac:dyDescent="0.25">
      <c r="A171" s="63"/>
      <c r="B171" s="63"/>
      <c r="C171" s="3"/>
      <c r="D171" s="3"/>
      <c r="E171" s="66"/>
      <c r="F171" s="66"/>
      <c r="G171" s="66"/>
      <c r="H171" s="66"/>
      <c r="I171" s="66"/>
    </row>
    <row r="172" spans="1:9" x14ac:dyDescent="0.25">
      <c r="A172" s="63"/>
      <c r="B172" s="63"/>
      <c r="C172" s="3"/>
      <c r="D172" s="3"/>
      <c r="E172" s="66"/>
      <c r="F172" s="66"/>
      <c r="G172" s="66"/>
      <c r="H172" s="66"/>
      <c r="I172" s="66"/>
    </row>
    <row r="173" spans="1:9" x14ac:dyDescent="0.25">
      <c r="A173" s="63"/>
      <c r="B173" s="63"/>
      <c r="C173" s="3"/>
      <c r="D173" s="3"/>
      <c r="E173" s="66"/>
      <c r="F173" s="66"/>
      <c r="G173" s="66"/>
      <c r="H173" s="66"/>
      <c r="I173" s="66"/>
    </row>
    <row r="174" spans="1:9" x14ac:dyDescent="0.25">
      <c r="A174" s="63"/>
      <c r="B174" s="63"/>
      <c r="C174" s="3"/>
      <c r="D174" s="3"/>
      <c r="E174" s="66"/>
      <c r="F174" s="66"/>
      <c r="G174" s="66"/>
      <c r="H174" s="66"/>
      <c r="I174" s="66"/>
    </row>
    <row r="175" spans="1:9" x14ac:dyDescent="0.25">
      <c r="A175" s="63"/>
      <c r="B175" s="63"/>
      <c r="C175" s="3"/>
      <c r="D175" s="3"/>
      <c r="E175" s="66"/>
      <c r="F175" s="66"/>
      <c r="G175" s="66"/>
      <c r="H175" s="66"/>
      <c r="I175" s="66"/>
    </row>
    <row r="176" spans="1:9" x14ac:dyDescent="0.25">
      <c r="A176" s="63"/>
      <c r="B176" s="63"/>
      <c r="C176" s="3"/>
      <c r="D176" s="3"/>
      <c r="E176" s="66"/>
      <c r="F176" s="66"/>
      <c r="G176" s="66"/>
      <c r="H176" s="66"/>
      <c r="I176" s="66"/>
    </row>
    <row r="177" spans="1:9" x14ac:dyDescent="0.25">
      <c r="A177" s="63"/>
      <c r="B177" s="63"/>
      <c r="C177" s="3"/>
      <c r="D177" s="3"/>
      <c r="E177" s="66"/>
      <c r="F177" s="66"/>
      <c r="G177" s="66"/>
      <c r="H177" s="66"/>
      <c r="I177" s="66"/>
    </row>
    <row r="178" spans="1:9" x14ac:dyDescent="0.25">
      <c r="A178" s="63"/>
      <c r="B178" s="63"/>
      <c r="C178" s="3"/>
      <c r="D178" s="3"/>
      <c r="E178" s="66"/>
      <c r="F178" s="66"/>
      <c r="G178" s="66"/>
      <c r="H178" s="66"/>
      <c r="I178" s="66"/>
    </row>
    <row r="179" spans="1:9" x14ac:dyDescent="0.25">
      <c r="A179" s="63"/>
      <c r="B179" s="63"/>
      <c r="C179" s="3"/>
      <c r="D179" s="3"/>
      <c r="E179" s="66"/>
      <c r="F179" s="66"/>
      <c r="G179" s="66"/>
      <c r="H179" s="66"/>
      <c r="I179" s="66"/>
    </row>
    <row r="180" spans="1:9" x14ac:dyDescent="0.25">
      <c r="A180" s="63"/>
      <c r="B180" s="63"/>
      <c r="C180" s="3"/>
      <c r="D180" s="3"/>
      <c r="E180" s="66"/>
      <c r="F180" s="66"/>
      <c r="G180" s="66"/>
      <c r="H180" s="66"/>
      <c r="I180" s="66"/>
    </row>
    <row r="181" spans="1:9" x14ac:dyDescent="0.25">
      <c r="A181" s="63"/>
      <c r="B181" s="63"/>
      <c r="C181" s="3"/>
      <c r="D181" s="3"/>
      <c r="E181" s="66"/>
      <c r="F181" s="66"/>
      <c r="G181" s="66"/>
      <c r="H181" s="66"/>
      <c r="I181" s="66"/>
    </row>
    <row r="182" spans="1:9" x14ac:dyDescent="0.25">
      <c r="A182" s="63"/>
      <c r="B182" s="63"/>
      <c r="C182" s="3"/>
      <c r="D182" s="3"/>
      <c r="E182" s="66"/>
      <c r="F182" s="66"/>
      <c r="G182" s="66"/>
      <c r="H182" s="66"/>
      <c r="I182" s="66"/>
    </row>
    <row r="183" spans="1:9" x14ac:dyDescent="0.25">
      <c r="A183" s="63"/>
      <c r="B183" s="63"/>
      <c r="C183" s="3"/>
      <c r="D183" s="3"/>
      <c r="E183" s="66"/>
      <c r="F183" s="66"/>
      <c r="G183" s="66"/>
      <c r="H183" s="66"/>
      <c r="I183" s="66"/>
    </row>
    <row r="184" spans="1:9" x14ac:dyDescent="0.25">
      <c r="A184" s="63"/>
      <c r="B184" s="63"/>
      <c r="C184" s="3"/>
      <c r="D184" s="3"/>
      <c r="E184" s="66"/>
      <c r="F184" s="66"/>
      <c r="G184" s="66"/>
      <c r="H184" s="66"/>
      <c r="I184" s="66"/>
    </row>
    <row r="185" spans="1:9" x14ac:dyDescent="0.25">
      <c r="A185" s="63"/>
      <c r="B185" s="63"/>
      <c r="C185" s="3"/>
      <c r="D185" s="3"/>
      <c r="E185" s="66"/>
      <c r="F185" s="66"/>
      <c r="G185" s="66"/>
      <c r="H185" s="66"/>
      <c r="I185" s="66"/>
    </row>
    <row r="186" spans="1:9" x14ac:dyDescent="0.25">
      <c r="A186" s="63"/>
      <c r="B186" s="63"/>
      <c r="C186" s="3"/>
      <c r="D186" s="3"/>
      <c r="E186" s="66"/>
      <c r="F186" s="66"/>
      <c r="G186" s="66"/>
      <c r="H186" s="66"/>
      <c r="I186" s="66"/>
    </row>
    <row r="187" spans="1:9" x14ac:dyDescent="0.25">
      <c r="A187" s="63"/>
      <c r="B187" s="63"/>
      <c r="C187" s="3"/>
      <c r="D187" s="3"/>
      <c r="E187" s="66"/>
      <c r="F187" s="66"/>
      <c r="G187" s="66"/>
      <c r="H187" s="66"/>
      <c r="I187" s="66"/>
    </row>
    <row r="188" spans="1:9" x14ac:dyDescent="0.25">
      <c r="A188" s="63"/>
      <c r="B188" s="63"/>
      <c r="C188" s="3"/>
      <c r="D188" s="3"/>
      <c r="E188" s="66"/>
      <c r="F188" s="66"/>
      <c r="G188" s="66"/>
      <c r="H188" s="66"/>
      <c r="I188" s="66"/>
    </row>
    <row r="189" spans="1:9" x14ac:dyDescent="0.25">
      <c r="A189" s="63"/>
      <c r="B189" s="63"/>
      <c r="C189" s="3"/>
      <c r="D189" s="3"/>
      <c r="E189" s="66"/>
      <c r="F189" s="66"/>
      <c r="G189" s="66"/>
      <c r="H189" s="66"/>
      <c r="I189" s="66"/>
    </row>
    <row r="190" spans="1:9" x14ac:dyDescent="0.25">
      <c r="A190" s="63"/>
      <c r="B190" s="63"/>
      <c r="C190" s="3"/>
      <c r="D190" s="3"/>
      <c r="E190" s="66"/>
      <c r="F190" s="66"/>
      <c r="G190" s="66"/>
      <c r="H190" s="66"/>
      <c r="I190" s="66"/>
    </row>
    <row r="191" spans="1:9" x14ac:dyDescent="0.25">
      <c r="A191" s="63"/>
      <c r="B191" s="63"/>
      <c r="C191" s="3"/>
      <c r="D191" s="3"/>
      <c r="E191" s="66"/>
      <c r="F191" s="66"/>
      <c r="G191" s="66"/>
      <c r="H191" s="66"/>
      <c r="I191" s="66"/>
    </row>
    <row r="192" spans="1:9" x14ac:dyDescent="0.25">
      <c r="A192" s="63"/>
      <c r="B192" s="63"/>
      <c r="C192" s="3"/>
      <c r="D192" s="3"/>
      <c r="E192" s="66"/>
      <c r="F192" s="66"/>
      <c r="G192" s="66"/>
      <c r="H192" s="66"/>
      <c r="I192" s="66"/>
    </row>
    <row r="193" spans="1:9" x14ac:dyDescent="0.25">
      <c r="A193" s="63"/>
      <c r="B193" s="63"/>
      <c r="C193" s="3"/>
      <c r="D193" s="3"/>
      <c r="E193" s="66"/>
      <c r="F193" s="66"/>
      <c r="G193" s="66"/>
      <c r="H193" s="66"/>
      <c r="I193" s="66"/>
    </row>
    <row r="194" spans="1:9" x14ac:dyDescent="0.25">
      <c r="A194" s="63"/>
      <c r="B194" s="63"/>
      <c r="C194" s="3"/>
      <c r="D194" s="3"/>
      <c r="E194" s="66"/>
      <c r="F194" s="66"/>
      <c r="G194" s="66"/>
      <c r="H194" s="66"/>
      <c r="I194" s="66"/>
    </row>
    <row r="195" spans="1:9" x14ac:dyDescent="0.25">
      <c r="A195" s="63"/>
      <c r="B195" s="63"/>
      <c r="C195" s="3"/>
      <c r="D195" s="3"/>
      <c r="E195" s="66"/>
      <c r="F195" s="66"/>
      <c r="G195" s="66"/>
      <c r="H195" s="66"/>
      <c r="I195" s="66"/>
    </row>
    <row r="196" spans="1:9" x14ac:dyDescent="0.25">
      <c r="A196" s="63"/>
      <c r="B196" s="63"/>
      <c r="C196" s="3"/>
      <c r="D196" s="3"/>
      <c r="E196" s="66"/>
      <c r="F196" s="66"/>
      <c r="G196" s="66"/>
      <c r="H196" s="66"/>
      <c r="I196" s="66"/>
    </row>
    <row r="197" spans="1:9" x14ac:dyDescent="0.25">
      <c r="A197" s="63"/>
      <c r="B197" s="63"/>
      <c r="C197" s="3"/>
      <c r="D197" s="3"/>
      <c r="E197" s="66"/>
      <c r="F197" s="66"/>
      <c r="G197" s="66"/>
      <c r="H197" s="66"/>
      <c r="I197" s="66"/>
    </row>
    <row r="198" spans="1:9" x14ac:dyDescent="0.25">
      <c r="A198" s="63"/>
      <c r="B198" s="63"/>
      <c r="C198" s="3"/>
      <c r="D198" s="3"/>
      <c r="E198" s="66"/>
      <c r="F198" s="66"/>
      <c r="G198" s="66"/>
      <c r="H198" s="66"/>
      <c r="I198" s="66"/>
    </row>
    <row r="199" spans="1:9" x14ac:dyDescent="0.25">
      <c r="A199" s="63"/>
      <c r="B199" s="63"/>
      <c r="C199" s="3"/>
      <c r="D199" s="3"/>
      <c r="E199" s="66"/>
      <c r="F199" s="66"/>
      <c r="G199" s="66"/>
      <c r="H199" s="66"/>
      <c r="I199" s="66"/>
    </row>
    <row r="200" spans="1:9" x14ac:dyDescent="0.25">
      <c r="A200" s="63"/>
      <c r="B200" s="63"/>
      <c r="C200" s="3"/>
      <c r="D200" s="3"/>
      <c r="E200" s="66"/>
      <c r="F200" s="66"/>
      <c r="G200" s="66"/>
      <c r="H200" s="66"/>
      <c r="I200" s="66"/>
    </row>
    <row r="201" spans="1:9" x14ac:dyDescent="0.25">
      <c r="A201" s="63"/>
      <c r="B201" s="63"/>
      <c r="C201" s="3"/>
      <c r="D201" s="3"/>
      <c r="E201" s="66"/>
      <c r="F201" s="66"/>
      <c r="G201" s="66"/>
      <c r="H201" s="66"/>
      <c r="I201" s="66"/>
    </row>
    <row r="202" spans="1:9" x14ac:dyDescent="0.25">
      <c r="A202" s="63"/>
      <c r="B202" s="63"/>
      <c r="C202" s="3"/>
      <c r="D202" s="3"/>
      <c r="E202" s="66"/>
      <c r="F202" s="66"/>
      <c r="G202" s="66"/>
      <c r="H202" s="66"/>
      <c r="I202" s="66"/>
    </row>
    <row r="203" spans="1:9" x14ac:dyDescent="0.25">
      <c r="A203" s="63"/>
      <c r="B203" s="63"/>
      <c r="C203" s="3"/>
      <c r="D203" s="3"/>
      <c r="E203" s="66"/>
      <c r="F203" s="66"/>
      <c r="G203" s="66"/>
      <c r="H203" s="66"/>
      <c r="I203" s="66"/>
    </row>
    <row r="204" spans="1:9" x14ac:dyDescent="0.25">
      <c r="A204" s="63"/>
      <c r="B204" s="63"/>
      <c r="C204" s="3"/>
      <c r="D204" s="3"/>
      <c r="E204" s="66"/>
      <c r="F204" s="66"/>
      <c r="G204" s="66"/>
      <c r="H204" s="66"/>
      <c r="I204" s="66"/>
    </row>
    <row r="205" spans="1:9" x14ac:dyDescent="0.25">
      <c r="A205" s="63"/>
      <c r="B205" s="63"/>
      <c r="C205" s="3"/>
      <c r="D205" s="3"/>
      <c r="E205" s="66"/>
      <c r="F205" s="66"/>
      <c r="G205" s="66"/>
      <c r="H205" s="66"/>
      <c r="I205" s="66"/>
    </row>
    <row r="206" spans="1:9" x14ac:dyDescent="0.25">
      <c r="A206" s="63"/>
      <c r="B206" s="63"/>
      <c r="C206" s="3"/>
      <c r="D206" s="3"/>
      <c r="E206" s="66"/>
      <c r="F206" s="66"/>
      <c r="G206" s="66"/>
      <c r="H206" s="66"/>
      <c r="I206" s="66"/>
    </row>
    <row r="207" spans="1:9" x14ac:dyDescent="0.25">
      <c r="A207" s="63"/>
      <c r="B207" s="63"/>
      <c r="C207" s="3"/>
      <c r="D207" s="3"/>
      <c r="E207" s="66"/>
      <c r="F207" s="66"/>
      <c r="G207" s="66"/>
      <c r="H207" s="66"/>
      <c r="I207" s="66"/>
    </row>
    <row r="208" spans="1:9" x14ac:dyDescent="0.25">
      <c r="A208" s="63"/>
      <c r="B208" s="63"/>
      <c r="C208" s="3"/>
      <c r="D208" s="3"/>
      <c r="E208" s="66"/>
      <c r="F208" s="66"/>
      <c r="G208" s="66"/>
      <c r="H208" s="66"/>
      <c r="I208" s="66"/>
    </row>
    <row r="209" spans="1:9" x14ac:dyDescent="0.25">
      <c r="A209" s="63"/>
      <c r="B209" s="63"/>
      <c r="C209" s="3"/>
      <c r="D209" s="3"/>
      <c r="E209" s="66"/>
      <c r="F209" s="66"/>
      <c r="G209" s="66"/>
      <c r="H209" s="66"/>
      <c r="I209" s="66"/>
    </row>
    <row r="210" spans="1:9" x14ac:dyDescent="0.25">
      <c r="A210" s="63"/>
      <c r="B210" s="63"/>
      <c r="C210" s="3"/>
      <c r="D210" s="3"/>
      <c r="E210" s="66"/>
      <c r="F210" s="66"/>
      <c r="G210" s="66"/>
      <c r="H210" s="66"/>
      <c r="I210" s="66"/>
    </row>
    <row r="211" spans="1:9" x14ac:dyDescent="0.25">
      <c r="A211" s="63"/>
      <c r="B211" s="63"/>
      <c r="C211" s="3"/>
      <c r="D211" s="3"/>
      <c r="E211" s="66"/>
      <c r="F211" s="66"/>
      <c r="G211" s="66"/>
      <c r="H211" s="66"/>
      <c r="I211" s="66"/>
    </row>
    <row r="212" spans="1:9" x14ac:dyDescent="0.25">
      <c r="A212" s="63"/>
      <c r="B212" s="63"/>
      <c r="C212" s="3"/>
      <c r="D212" s="3"/>
      <c r="E212" s="66"/>
      <c r="F212" s="66"/>
      <c r="G212" s="66"/>
      <c r="H212" s="66"/>
      <c r="I212" s="66"/>
    </row>
    <row r="213" spans="1:9" x14ac:dyDescent="0.25">
      <c r="A213" s="63"/>
      <c r="B213" s="63"/>
      <c r="C213" s="3"/>
      <c r="D213" s="3"/>
      <c r="E213" s="66"/>
      <c r="F213" s="66"/>
      <c r="G213" s="66"/>
      <c r="H213" s="66"/>
      <c r="I213" s="66"/>
    </row>
    <row r="214" spans="1:9" x14ac:dyDescent="0.25">
      <c r="A214" s="63"/>
      <c r="B214" s="63"/>
      <c r="C214" s="3"/>
      <c r="D214" s="3"/>
      <c r="E214" s="66"/>
      <c r="F214" s="66"/>
      <c r="G214" s="66"/>
      <c r="H214" s="66"/>
      <c r="I214" s="66"/>
    </row>
    <row r="215" spans="1:9" x14ac:dyDescent="0.25">
      <c r="A215" s="63"/>
      <c r="B215" s="63"/>
      <c r="C215" s="3"/>
      <c r="D215" s="3"/>
      <c r="E215" s="66"/>
      <c r="F215" s="66"/>
      <c r="G215" s="66"/>
      <c r="H215" s="66"/>
      <c r="I215" s="66"/>
    </row>
    <row r="216" spans="1:9" x14ac:dyDescent="0.25">
      <c r="A216" s="63"/>
      <c r="B216" s="63"/>
      <c r="C216" s="3"/>
      <c r="D216" s="3"/>
      <c r="E216" s="66"/>
      <c r="F216" s="66"/>
      <c r="G216" s="66"/>
      <c r="H216" s="66"/>
      <c r="I216" s="66"/>
    </row>
    <row r="217" spans="1:9" x14ac:dyDescent="0.25">
      <c r="A217" s="63"/>
      <c r="B217" s="63"/>
      <c r="C217" s="3"/>
      <c r="D217" s="3"/>
      <c r="E217" s="66"/>
      <c r="F217" s="66"/>
      <c r="G217" s="66"/>
      <c r="H217" s="66"/>
      <c r="I217" s="66"/>
    </row>
    <row r="218" spans="1:9" x14ac:dyDescent="0.25">
      <c r="A218" s="63"/>
      <c r="B218" s="63"/>
      <c r="C218" s="3"/>
      <c r="D218" s="3"/>
      <c r="E218" s="66"/>
      <c r="F218" s="66"/>
      <c r="G218" s="66"/>
      <c r="H218" s="66"/>
      <c r="I218" s="66"/>
    </row>
    <row r="219" spans="1:9" x14ac:dyDescent="0.25">
      <c r="A219" s="63"/>
      <c r="B219" s="63"/>
      <c r="C219" s="3"/>
      <c r="D219" s="3"/>
      <c r="E219" s="66"/>
      <c r="F219" s="66"/>
      <c r="G219" s="66"/>
      <c r="H219" s="66"/>
      <c r="I219" s="66"/>
    </row>
    <row r="220" spans="1:9" x14ac:dyDescent="0.25">
      <c r="A220" s="63"/>
      <c r="B220" s="63"/>
      <c r="C220" s="3"/>
      <c r="D220" s="3"/>
      <c r="E220" s="66"/>
      <c r="F220" s="66"/>
      <c r="G220" s="66"/>
      <c r="H220" s="66"/>
      <c r="I220" s="66"/>
    </row>
    <row r="221" spans="1:9" x14ac:dyDescent="0.25">
      <c r="A221" s="63"/>
      <c r="B221" s="63"/>
      <c r="C221" s="3"/>
      <c r="D221" s="3"/>
      <c r="E221" s="66"/>
      <c r="F221" s="66"/>
      <c r="G221" s="66"/>
      <c r="H221" s="66"/>
      <c r="I221" s="66"/>
    </row>
    <row r="222" spans="1:9" x14ac:dyDescent="0.25">
      <c r="A222" s="63"/>
      <c r="B222" s="63"/>
      <c r="C222" s="3"/>
      <c r="D222" s="3"/>
      <c r="E222" s="66"/>
      <c r="F222" s="66"/>
      <c r="G222" s="66"/>
      <c r="H222" s="66"/>
      <c r="I222" s="66"/>
    </row>
    <row r="223" spans="1:9" x14ac:dyDescent="0.25">
      <c r="A223" s="63"/>
      <c r="B223" s="63"/>
      <c r="C223" s="3"/>
      <c r="D223" s="3"/>
      <c r="E223" s="66"/>
      <c r="F223" s="66"/>
      <c r="G223" s="66"/>
      <c r="H223" s="66"/>
      <c r="I223" s="66"/>
    </row>
    <row r="224" spans="1:9" x14ac:dyDescent="0.25">
      <c r="A224" s="63"/>
      <c r="B224" s="63"/>
      <c r="C224" s="3"/>
      <c r="D224" s="3"/>
      <c r="E224" s="66"/>
      <c r="F224" s="66"/>
      <c r="G224" s="66"/>
      <c r="H224" s="66"/>
      <c r="I224" s="66"/>
    </row>
    <row r="225" spans="1:9" x14ac:dyDescent="0.25">
      <c r="A225" s="63"/>
      <c r="B225" s="63"/>
      <c r="C225" s="3"/>
      <c r="D225" s="3"/>
      <c r="E225" s="66"/>
      <c r="F225" s="66"/>
      <c r="G225" s="66"/>
      <c r="H225" s="66"/>
      <c r="I225" s="66"/>
    </row>
    <row r="226" spans="1:9" x14ac:dyDescent="0.25">
      <c r="A226" s="63"/>
      <c r="B226" s="63"/>
      <c r="C226" s="3"/>
      <c r="D226" s="3"/>
      <c r="E226" s="66"/>
      <c r="F226" s="66"/>
      <c r="G226" s="66"/>
      <c r="H226" s="66"/>
      <c r="I226" s="66"/>
    </row>
    <row r="227" spans="1:9" x14ac:dyDescent="0.25">
      <c r="A227" s="63"/>
      <c r="B227" s="63"/>
      <c r="C227" s="3"/>
      <c r="D227" s="3"/>
      <c r="E227" s="66"/>
      <c r="F227" s="66"/>
      <c r="G227" s="66"/>
      <c r="H227" s="66"/>
      <c r="I227" s="66"/>
    </row>
    <row r="228" spans="1:9" x14ac:dyDescent="0.25">
      <c r="A228" s="63"/>
      <c r="B228" s="63"/>
      <c r="C228" s="3"/>
      <c r="D228" s="3"/>
      <c r="E228" s="66"/>
      <c r="F228" s="66"/>
      <c r="G228" s="66"/>
      <c r="H228" s="66"/>
      <c r="I228" s="66"/>
    </row>
    <row r="229" spans="1:9" x14ac:dyDescent="0.25">
      <c r="A229" s="63"/>
      <c r="B229" s="63"/>
      <c r="C229" s="3"/>
      <c r="D229" s="3"/>
      <c r="E229" s="66"/>
      <c r="F229" s="66"/>
      <c r="G229" s="66"/>
      <c r="H229" s="66"/>
      <c r="I229" s="66"/>
    </row>
    <row r="230" spans="1:9" x14ac:dyDescent="0.25">
      <c r="A230" s="63"/>
      <c r="B230" s="63"/>
      <c r="C230" s="3"/>
      <c r="D230" s="3"/>
      <c r="E230" s="66"/>
      <c r="F230" s="66"/>
      <c r="G230" s="66"/>
      <c r="H230" s="66"/>
      <c r="I230" s="66"/>
    </row>
    <row r="231" spans="1:9" x14ac:dyDescent="0.25">
      <c r="A231" s="63"/>
      <c r="B231" s="63"/>
      <c r="C231" s="3"/>
      <c r="D231" s="3"/>
      <c r="E231" s="66"/>
      <c r="F231" s="66"/>
      <c r="G231" s="66"/>
      <c r="H231" s="66"/>
      <c r="I231" s="66"/>
    </row>
    <row r="232" spans="1:9" x14ac:dyDescent="0.25">
      <c r="A232" s="63"/>
      <c r="B232" s="63"/>
      <c r="C232" s="3"/>
      <c r="D232" s="3"/>
      <c r="E232" s="66"/>
      <c r="F232" s="66"/>
      <c r="G232" s="66"/>
      <c r="H232" s="66"/>
      <c r="I232" s="66"/>
    </row>
    <row r="233" spans="1:9" x14ac:dyDescent="0.25">
      <c r="A233" s="63"/>
      <c r="B233" s="63"/>
      <c r="C233" s="3"/>
      <c r="D233" s="3"/>
      <c r="E233" s="66"/>
      <c r="F233" s="66"/>
      <c r="G233" s="66"/>
      <c r="H233" s="66"/>
      <c r="I233" s="66"/>
    </row>
    <row r="234" spans="1:9" x14ac:dyDescent="0.25">
      <c r="A234" s="63"/>
      <c r="B234" s="63"/>
      <c r="C234" s="3"/>
      <c r="D234" s="3"/>
      <c r="E234" s="66"/>
      <c r="F234" s="66"/>
      <c r="G234" s="66"/>
      <c r="H234" s="66"/>
      <c r="I234" s="66"/>
    </row>
    <row r="235" spans="1:9" x14ac:dyDescent="0.25">
      <c r="A235" s="63"/>
      <c r="B235" s="63"/>
      <c r="C235" s="3"/>
      <c r="D235" s="3"/>
      <c r="E235" s="66"/>
      <c r="F235" s="66"/>
      <c r="G235" s="66"/>
      <c r="H235" s="66"/>
      <c r="I235" s="66"/>
    </row>
    <row r="236" spans="1:9" x14ac:dyDescent="0.25">
      <c r="A236" s="63"/>
      <c r="B236" s="63"/>
      <c r="C236" s="3"/>
      <c r="D236" s="3"/>
      <c r="E236" s="66"/>
      <c r="F236" s="66"/>
      <c r="G236" s="66"/>
      <c r="H236" s="66"/>
      <c r="I236" s="66"/>
    </row>
    <row r="237" spans="1:9" x14ac:dyDescent="0.25">
      <c r="A237" s="63"/>
      <c r="B237" s="63"/>
      <c r="C237" s="3"/>
      <c r="D237" s="3"/>
      <c r="E237" s="66"/>
      <c r="F237" s="66"/>
      <c r="G237" s="66"/>
      <c r="H237" s="66"/>
      <c r="I237" s="66"/>
    </row>
    <row r="238" spans="1:9" x14ac:dyDescent="0.25">
      <c r="A238" s="63"/>
      <c r="B238" s="63"/>
      <c r="C238" s="3"/>
      <c r="D238" s="3"/>
      <c r="E238" s="66"/>
      <c r="F238" s="66"/>
      <c r="G238" s="66"/>
      <c r="H238" s="66"/>
      <c r="I238" s="66"/>
    </row>
    <row r="239" spans="1:9" x14ac:dyDescent="0.25">
      <c r="A239" s="63"/>
      <c r="B239" s="63"/>
      <c r="C239" s="3"/>
      <c r="D239" s="3"/>
      <c r="E239" s="66"/>
      <c r="F239" s="66"/>
      <c r="G239" s="66"/>
      <c r="H239" s="66"/>
      <c r="I239" s="66"/>
    </row>
    <row r="240" spans="1:9" x14ac:dyDescent="0.25">
      <c r="A240" s="63"/>
      <c r="B240" s="63"/>
      <c r="C240" s="3"/>
      <c r="D240" s="3"/>
      <c r="E240" s="66"/>
      <c r="F240" s="66"/>
      <c r="G240" s="66"/>
      <c r="H240" s="66"/>
      <c r="I240" s="66"/>
    </row>
    <row r="241" spans="1:9" x14ac:dyDescent="0.25">
      <c r="A241" s="63"/>
      <c r="B241" s="63"/>
      <c r="C241" s="3"/>
      <c r="D241" s="3"/>
      <c r="E241" s="66"/>
      <c r="F241" s="66"/>
      <c r="G241" s="66"/>
      <c r="H241" s="66"/>
      <c r="I241" s="66"/>
    </row>
    <row r="242" spans="1:9" x14ac:dyDescent="0.25">
      <c r="A242" s="63"/>
      <c r="B242" s="63"/>
      <c r="C242" s="3"/>
      <c r="D242" s="3"/>
      <c r="E242" s="66"/>
      <c r="F242" s="66"/>
      <c r="G242" s="66"/>
      <c r="H242" s="66"/>
      <c r="I242" s="66"/>
    </row>
    <row r="243" spans="1:9" x14ac:dyDescent="0.25">
      <c r="A243" s="63"/>
      <c r="B243" s="63"/>
      <c r="C243" s="3"/>
      <c r="D243" s="3"/>
      <c r="E243" s="66"/>
      <c r="F243" s="66"/>
      <c r="G243" s="66"/>
      <c r="H243" s="66"/>
      <c r="I243" s="66"/>
    </row>
    <row r="244" spans="1:9" x14ac:dyDescent="0.25">
      <c r="A244" s="63"/>
      <c r="B244" s="63"/>
      <c r="C244" s="3"/>
      <c r="D244" s="3"/>
      <c r="E244" s="66"/>
      <c r="F244" s="66"/>
      <c r="G244" s="66"/>
      <c r="H244" s="66"/>
      <c r="I244" s="66"/>
    </row>
    <row r="245" spans="1:9" x14ac:dyDescent="0.25">
      <c r="A245" s="63"/>
      <c r="B245" s="63"/>
      <c r="C245" s="3"/>
      <c r="D245" s="3"/>
      <c r="E245" s="66"/>
      <c r="F245" s="66"/>
      <c r="G245" s="66"/>
      <c r="H245" s="66"/>
      <c r="I245" s="66"/>
    </row>
    <row r="246" spans="1:9" x14ac:dyDescent="0.25">
      <c r="A246" s="63"/>
      <c r="B246" s="63"/>
      <c r="C246" s="3"/>
      <c r="D246" s="3"/>
      <c r="E246" s="66"/>
      <c r="F246" s="66"/>
      <c r="G246" s="66"/>
      <c r="H246" s="66"/>
      <c r="I246" s="66"/>
    </row>
    <row r="247" spans="1:9" x14ac:dyDescent="0.25">
      <c r="A247" s="63"/>
      <c r="B247" s="63"/>
      <c r="C247" s="3"/>
      <c r="D247" s="3"/>
      <c r="E247" s="66"/>
      <c r="F247" s="66"/>
      <c r="G247" s="66"/>
      <c r="H247" s="66"/>
      <c r="I247" s="66"/>
    </row>
    <row r="248" spans="1:9" x14ac:dyDescent="0.25">
      <c r="A248" s="63"/>
      <c r="B248" s="63"/>
      <c r="C248" s="3"/>
      <c r="D248" s="3"/>
      <c r="E248" s="66"/>
      <c r="F248" s="66"/>
      <c r="G248" s="66"/>
      <c r="H248" s="66"/>
      <c r="I248" s="66"/>
    </row>
    <row r="249" spans="1:9" x14ac:dyDescent="0.25">
      <c r="A249" s="63"/>
      <c r="B249" s="63"/>
      <c r="C249" s="3"/>
      <c r="D249" s="3"/>
      <c r="E249" s="66"/>
      <c r="F249" s="66"/>
      <c r="G249" s="66"/>
      <c r="H249" s="66"/>
      <c r="I249" s="66"/>
    </row>
    <row r="250" spans="1:9" x14ac:dyDescent="0.25">
      <c r="A250" s="63"/>
      <c r="B250" s="63"/>
      <c r="C250" s="3"/>
      <c r="D250" s="3"/>
      <c r="E250" s="66"/>
      <c r="F250" s="66"/>
      <c r="G250" s="66"/>
      <c r="H250" s="66"/>
      <c r="I250" s="66"/>
    </row>
    <row r="251" spans="1:9" x14ac:dyDescent="0.25">
      <c r="A251" s="63"/>
      <c r="B251" s="63"/>
      <c r="C251" s="3"/>
      <c r="D251" s="3"/>
      <c r="E251" s="66"/>
      <c r="F251" s="66"/>
      <c r="G251" s="66"/>
      <c r="H251" s="66"/>
      <c r="I251" s="66"/>
    </row>
    <row r="252" spans="1:9" x14ac:dyDescent="0.25">
      <c r="A252" s="63"/>
      <c r="B252" s="63"/>
      <c r="C252" s="3"/>
      <c r="D252" s="3"/>
      <c r="E252" s="66"/>
      <c r="F252" s="66"/>
      <c r="G252" s="66"/>
      <c r="H252" s="66"/>
      <c r="I252" s="66"/>
    </row>
    <row r="253" spans="1:9" x14ac:dyDescent="0.25">
      <c r="A253" s="63"/>
      <c r="B253" s="63"/>
      <c r="C253" s="3"/>
      <c r="D253" s="3"/>
      <c r="E253" s="66"/>
      <c r="F253" s="66"/>
      <c r="G253" s="66"/>
      <c r="H253" s="66"/>
      <c r="I253" s="66"/>
    </row>
    <row r="254" spans="1:9" x14ac:dyDescent="0.25">
      <c r="A254" s="63"/>
      <c r="B254" s="63"/>
      <c r="C254" s="3"/>
      <c r="D254" s="3"/>
      <c r="E254" s="66"/>
      <c r="F254" s="66"/>
      <c r="G254" s="66"/>
      <c r="H254" s="66"/>
      <c r="I254" s="66"/>
    </row>
    <row r="255" spans="1:9" x14ac:dyDescent="0.25">
      <c r="A255" s="63"/>
      <c r="B255" s="63"/>
      <c r="C255" s="3"/>
      <c r="D255" s="3"/>
      <c r="E255" s="66"/>
      <c r="F255" s="66"/>
      <c r="G255" s="66"/>
      <c r="H255" s="66"/>
      <c r="I255" s="66"/>
    </row>
    <row r="256" spans="1:9" x14ac:dyDescent="0.25">
      <c r="A256" s="63"/>
      <c r="B256" s="63"/>
      <c r="C256" s="3"/>
      <c r="D256" s="3"/>
      <c r="E256" s="66"/>
      <c r="F256" s="66"/>
      <c r="G256" s="66"/>
      <c r="H256" s="66"/>
      <c r="I256" s="66"/>
    </row>
    <row r="257" spans="1:9" x14ac:dyDescent="0.25">
      <c r="A257" s="63"/>
      <c r="B257" s="63"/>
      <c r="C257" s="3"/>
      <c r="D257" s="3"/>
      <c r="E257" s="66"/>
      <c r="F257" s="66"/>
      <c r="G257" s="66"/>
      <c r="H257" s="66"/>
      <c r="I257" s="66"/>
    </row>
    <row r="258" spans="1:9" x14ac:dyDescent="0.25">
      <c r="A258" s="63"/>
      <c r="B258" s="63"/>
      <c r="C258" s="3"/>
      <c r="D258" s="3"/>
      <c r="E258" s="66"/>
      <c r="F258" s="66"/>
      <c r="G258" s="66"/>
      <c r="H258" s="66"/>
      <c r="I258" s="66"/>
    </row>
    <row r="259" spans="1:9" x14ac:dyDescent="0.25">
      <c r="A259" s="63"/>
      <c r="B259" s="63"/>
      <c r="C259" s="3"/>
      <c r="D259" s="3"/>
      <c r="E259" s="66"/>
      <c r="F259" s="66"/>
      <c r="G259" s="66"/>
      <c r="H259" s="66"/>
      <c r="I259" s="66"/>
    </row>
    <row r="260" spans="1:9" x14ac:dyDescent="0.25">
      <c r="A260" s="63"/>
      <c r="B260" s="63"/>
      <c r="C260" s="3"/>
      <c r="D260" s="3"/>
      <c r="E260" s="66"/>
      <c r="F260" s="66"/>
      <c r="G260" s="66"/>
      <c r="H260" s="66"/>
      <c r="I260" s="66"/>
    </row>
    <row r="261" spans="1:9" x14ac:dyDescent="0.25">
      <c r="A261" s="63"/>
      <c r="B261" s="63"/>
      <c r="C261" s="3"/>
      <c r="D261" s="3"/>
      <c r="E261" s="66"/>
      <c r="F261" s="66"/>
      <c r="G261" s="66"/>
      <c r="H261" s="66"/>
      <c r="I261" s="66"/>
    </row>
    <row r="262" spans="1:9" x14ac:dyDescent="0.25">
      <c r="A262" s="63"/>
      <c r="B262" s="63"/>
      <c r="C262" s="3"/>
      <c r="D262" s="3"/>
      <c r="E262" s="66"/>
      <c r="F262" s="66"/>
      <c r="G262" s="66"/>
      <c r="H262" s="66"/>
      <c r="I262" s="66"/>
    </row>
    <row r="263" spans="1:9" x14ac:dyDescent="0.25">
      <c r="A263" s="63"/>
      <c r="B263" s="63"/>
      <c r="C263" s="3"/>
      <c r="D263" s="3"/>
      <c r="E263" s="66"/>
      <c r="F263" s="66"/>
      <c r="G263" s="66"/>
      <c r="H263" s="66"/>
      <c r="I263" s="66"/>
    </row>
    <row r="264" spans="1:9" x14ac:dyDescent="0.25">
      <c r="A264" s="63"/>
      <c r="B264" s="63"/>
      <c r="C264" s="3"/>
      <c r="D264" s="3"/>
      <c r="E264" s="66"/>
      <c r="F264" s="66"/>
      <c r="G264" s="66"/>
      <c r="H264" s="66"/>
      <c r="I264" s="66"/>
    </row>
    <row r="265" spans="1:9" x14ac:dyDescent="0.25">
      <c r="A265" s="63"/>
      <c r="B265" s="63"/>
      <c r="C265" s="3"/>
      <c r="D265" s="3"/>
      <c r="E265" s="66"/>
      <c r="F265" s="66"/>
      <c r="G265" s="66"/>
      <c r="H265" s="66"/>
      <c r="I265" s="66"/>
    </row>
    <row r="266" spans="1:9" x14ac:dyDescent="0.25">
      <c r="A266" s="63"/>
      <c r="B266" s="63"/>
      <c r="C266" s="3"/>
      <c r="D266" s="3"/>
      <c r="E266" s="66"/>
      <c r="F266" s="66"/>
      <c r="G266" s="66"/>
      <c r="H266" s="66"/>
      <c r="I266" s="66"/>
    </row>
    <row r="267" spans="1:9" x14ac:dyDescent="0.25">
      <c r="A267" s="63"/>
      <c r="B267" s="63"/>
      <c r="C267" s="3"/>
      <c r="D267" s="3"/>
      <c r="E267" s="66"/>
      <c r="F267" s="66"/>
      <c r="G267" s="66"/>
      <c r="H267" s="66"/>
      <c r="I267" s="66"/>
    </row>
    <row r="268" spans="1:9" x14ac:dyDescent="0.25">
      <c r="A268" s="63"/>
      <c r="B268" s="63"/>
      <c r="C268" s="3"/>
      <c r="D268" s="3"/>
      <c r="E268" s="66"/>
      <c r="F268" s="66"/>
      <c r="G268" s="66"/>
      <c r="H268" s="66"/>
      <c r="I268" s="66"/>
    </row>
    <row r="269" spans="1:9" x14ac:dyDescent="0.25">
      <c r="A269" s="63"/>
      <c r="B269" s="63"/>
      <c r="C269" s="3"/>
      <c r="D269" s="3"/>
      <c r="E269" s="66"/>
      <c r="F269" s="66"/>
      <c r="G269" s="66"/>
      <c r="H269" s="66"/>
      <c r="I269" s="66"/>
    </row>
    <row r="270" spans="1:9" x14ac:dyDescent="0.25">
      <c r="A270" s="63"/>
      <c r="B270" s="63"/>
      <c r="C270" s="3"/>
      <c r="D270" s="3"/>
      <c r="E270" s="66"/>
      <c r="F270" s="66"/>
      <c r="G270" s="66"/>
      <c r="H270" s="66"/>
      <c r="I270" s="66"/>
    </row>
    <row r="271" spans="1:9" x14ac:dyDescent="0.25">
      <c r="A271" s="63"/>
      <c r="B271" s="63"/>
      <c r="C271" s="3"/>
      <c r="D271" s="3"/>
      <c r="E271" s="66"/>
      <c r="F271" s="66"/>
      <c r="G271" s="66"/>
      <c r="H271" s="66"/>
      <c r="I271" s="66"/>
    </row>
    <row r="272" spans="1:9" x14ac:dyDescent="0.25">
      <c r="A272" s="63"/>
      <c r="B272" s="63"/>
      <c r="C272" s="3"/>
      <c r="D272" s="3"/>
      <c r="E272" s="66"/>
      <c r="F272" s="66"/>
      <c r="G272" s="66"/>
      <c r="H272" s="66"/>
      <c r="I272" s="66"/>
    </row>
    <row r="273" spans="1:9" x14ac:dyDescent="0.25">
      <c r="A273" s="63"/>
      <c r="B273" s="63"/>
      <c r="C273" s="3"/>
      <c r="D273" s="3"/>
      <c r="E273" s="66"/>
      <c r="F273" s="66"/>
      <c r="G273" s="66"/>
      <c r="H273" s="66"/>
      <c r="I273" s="66"/>
    </row>
    <row r="274" spans="1:9" x14ac:dyDescent="0.25">
      <c r="A274" s="63"/>
      <c r="B274" s="63"/>
      <c r="C274" s="3"/>
      <c r="D274" s="3"/>
      <c r="E274" s="66"/>
      <c r="F274" s="66"/>
      <c r="G274" s="66"/>
      <c r="H274" s="66"/>
      <c r="I274" s="66"/>
    </row>
    <row r="275" spans="1:9" x14ac:dyDescent="0.25">
      <c r="A275" s="63"/>
      <c r="B275" s="63"/>
      <c r="C275" s="3"/>
      <c r="D275" s="3"/>
      <c r="E275" s="66"/>
      <c r="F275" s="66"/>
      <c r="G275" s="66"/>
      <c r="H275" s="66"/>
      <c r="I275" s="66"/>
    </row>
    <row r="276" spans="1:9" x14ac:dyDescent="0.25">
      <c r="A276" s="63"/>
      <c r="B276" s="63"/>
      <c r="C276" s="3"/>
      <c r="D276" s="3"/>
      <c r="E276" s="66"/>
      <c r="F276" s="66"/>
      <c r="G276" s="66"/>
      <c r="H276" s="66"/>
      <c r="I276" s="66"/>
    </row>
    <row r="277" spans="1:9" x14ac:dyDescent="0.25">
      <c r="A277" s="63"/>
      <c r="B277" s="63"/>
      <c r="C277" s="3"/>
      <c r="D277" s="3"/>
      <c r="E277" s="66"/>
      <c r="F277" s="66"/>
      <c r="G277" s="66"/>
      <c r="H277" s="66"/>
      <c r="I277" s="66"/>
    </row>
    <row r="278" spans="1:9" x14ac:dyDescent="0.25">
      <c r="A278" s="63"/>
      <c r="B278" s="63"/>
      <c r="C278" s="3"/>
      <c r="D278" s="3"/>
      <c r="E278" s="66"/>
      <c r="F278" s="66"/>
      <c r="G278" s="66"/>
      <c r="H278" s="66"/>
      <c r="I278" s="66"/>
    </row>
    <row r="279" spans="1:9" x14ac:dyDescent="0.25">
      <c r="A279" s="63"/>
      <c r="B279" s="63"/>
      <c r="C279" s="3"/>
      <c r="D279" s="3"/>
      <c r="E279" s="66"/>
      <c r="F279" s="66"/>
      <c r="G279" s="66"/>
      <c r="H279" s="66"/>
      <c r="I279" s="66"/>
    </row>
    <row r="280" spans="1:9" x14ac:dyDescent="0.25">
      <c r="A280" s="63"/>
      <c r="B280" s="63"/>
      <c r="C280" s="3"/>
      <c r="D280" s="3"/>
      <c r="E280" s="66"/>
      <c r="F280" s="66"/>
      <c r="G280" s="66"/>
      <c r="H280" s="66"/>
      <c r="I280" s="66"/>
    </row>
    <row r="281" spans="1:9" x14ac:dyDescent="0.25">
      <c r="A281" s="63"/>
      <c r="B281" s="63"/>
      <c r="C281" s="3"/>
      <c r="D281" s="3"/>
      <c r="E281" s="66"/>
      <c r="F281" s="66"/>
      <c r="G281" s="66"/>
      <c r="H281" s="66"/>
      <c r="I281" s="66"/>
    </row>
    <row r="282" spans="1:9" x14ac:dyDescent="0.25">
      <c r="A282" s="63"/>
      <c r="B282" s="63"/>
      <c r="C282" s="3"/>
      <c r="D282" s="3"/>
      <c r="E282" s="66"/>
      <c r="F282" s="66"/>
      <c r="G282" s="66"/>
      <c r="H282" s="66"/>
      <c r="I282" s="66"/>
    </row>
    <row r="283" spans="1:9" x14ac:dyDescent="0.25">
      <c r="A283" s="63"/>
      <c r="B283" s="63"/>
      <c r="C283" s="3"/>
      <c r="D283" s="3"/>
      <c r="E283" s="66"/>
      <c r="F283" s="66"/>
      <c r="G283" s="66"/>
      <c r="H283" s="66"/>
      <c r="I283" s="66"/>
    </row>
    <row r="284" spans="1:9" x14ac:dyDescent="0.25">
      <c r="A284" s="63"/>
      <c r="B284" s="63"/>
      <c r="C284" s="3"/>
      <c r="D284" s="3"/>
      <c r="E284" s="66"/>
      <c r="F284" s="66"/>
      <c r="G284" s="66"/>
      <c r="H284" s="66"/>
      <c r="I284" s="66"/>
    </row>
    <row r="285" spans="1:9" x14ac:dyDescent="0.25">
      <c r="A285" s="63"/>
      <c r="B285" s="63"/>
      <c r="C285" s="3"/>
      <c r="D285" s="3"/>
      <c r="E285" s="66"/>
      <c r="F285" s="66"/>
      <c r="G285" s="66"/>
      <c r="H285" s="66"/>
      <c r="I285" s="66"/>
    </row>
    <row r="286" spans="1:9" x14ac:dyDescent="0.25">
      <c r="A286" s="63"/>
      <c r="B286" s="63"/>
      <c r="C286" s="3"/>
      <c r="D286" s="3"/>
      <c r="E286" s="66"/>
      <c r="F286" s="66"/>
      <c r="G286" s="66"/>
      <c r="H286" s="66"/>
      <c r="I286" s="66"/>
    </row>
    <row r="287" spans="1:9" x14ac:dyDescent="0.25">
      <c r="A287" s="63"/>
      <c r="B287" s="63"/>
      <c r="C287" s="3"/>
      <c r="D287" s="3"/>
      <c r="E287" s="66"/>
      <c r="F287" s="66"/>
      <c r="G287" s="66"/>
      <c r="H287" s="66"/>
      <c r="I287" s="66"/>
    </row>
    <row r="288" spans="1:9" x14ac:dyDescent="0.25">
      <c r="A288" s="63"/>
      <c r="B288" s="63"/>
      <c r="C288" s="3"/>
      <c r="D288" s="3"/>
      <c r="E288" s="66"/>
      <c r="F288" s="66"/>
      <c r="G288" s="66"/>
      <c r="H288" s="66"/>
      <c r="I288" s="66"/>
    </row>
    <row r="289" spans="1:9" x14ac:dyDescent="0.25">
      <c r="A289" s="63"/>
      <c r="B289" s="63"/>
      <c r="C289" s="3"/>
      <c r="D289" s="3"/>
      <c r="E289" s="66"/>
      <c r="F289" s="66"/>
      <c r="G289" s="66"/>
      <c r="H289" s="66"/>
      <c r="I289" s="66"/>
    </row>
    <row r="290" spans="1:9" x14ac:dyDescent="0.25">
      <c r="A290" s="63"/>
      <c r="B290" s="63"/>
      <c r="C290" s="3"/>
      <c r="D290" s="3"/>
      <c r="E290" s="66"/>
      <c r="F290" s="66"/>
      <c r="G290" s="66"/>
      <c r="H290" s="66"/>
      <c r="I290" s="66"/>
    </row>
    <row r="291" spans="1:9" x14ac:dyDescent="0.25">
      <c r="A291" s="63"/>
      <c r="B291" s="63"/>
      <c r="C291" s="3"/>
      <c r="D291" s="3"/>
      <c r="E291" s="66"/>
      <c r="F291" s="66"/>
      <c r="G291" s="66"/>
      <c r="H291" s="66"/>
      <c r="I291" s="66"/>
    </row>
    <row r="292" spans="1:9" x14ac:dyDescent="0.25">
      <c r="A292" s="63"/>
      <c r="B292" s="63"/>
      <c r="C292" s="3"/>
      <c r="D292" s="3"/>
      <c r="E292" s="66"/>
      <c r="F292" s="66"/>
      <c r="G292" s="66"/>
      <c r="H292" s="66"/>
      <c r="I292" s="66"/>
    </row>
    <row r="293" spans="1:9" x14ac:dyDescent="0.25">
      <c r="A293" s="63"/>
      <c r="B293" s="63"/>
      <c r="C293" s="3"/>
      <c r="D293" s="3"/>
      <c r="E293" s="66"/>
      <c r="F293" s="66"/>
      <c r="G293" s="66"/>
      <c r="H293" s="66"/>
      <c r="I293" s="66"/>
    </row>
    <row r="294" spans="1:9" x14ac:dyDescent="0.25">
      <c r="A294" s="63"/>
      <c r="B294" s="63"/>
      <c r="C294" s="3"/>
      <c r="D294" s="3"/>
      <c r="E294" s="66"/>
      <c r="F294" s="66"/>
      <c r="G294" s="66"/>
      <c r="H294" s="66"/>
      <c r="I294" s="66"/>
    </row>
    <row r="295" spans="1:9" x14ac:dyDescent="0.25">
      <c r="A295" s="63"/>
      <c r="B295" s="63"/>
      <c r="C295" s="3"/>
      <c r="D295" s="3"/>
      <c r="E295" s="66"/>
      <c r="F295" s="66"/>
      <c r="G295" s="66"/>
      <c r="H295" s="66"/>
      <c r="I295" s="66"/>
    </row>
    <row r="296" spans="1:9" x14ac:dyDescent="0.25">
      <c r="A296" s="63"/>
      <c r="B296" s="63"/>
      <c r="C296" s="3"/>
      <c r="D296" s="3"/>
      <c r="E296" s="66"/>
      <c r="F296" s="66"/>
      <c r="G296" s="66"/>
      <c r="H296" s="66"/>
      <c r="I296" s="66"/>
    </row>
    <row r="297" spans="1:9" x14ac:dyDescent="0.25">
      <c r="A297" s="63"/>
      <c r="B297" s="63"/>
      <c r="C297" s="3"/>
      <c r="D297" s="3"/>
      <c r="E297" s="66"/>
      <c r="F297" s="66"/>
      <c r="G297" s="66"/>
      <c r="H297" s="66"/>
      <c r="I297" s="66"/>
    </row>
    <row r="298" spans="1:9" x14ac:dyDescent="0.25">
      <c r="A298" s="63"/>
      <c r="B298" s="63"/>
      <c r="C298" s="3"/>
      <c r="D298" s="3"/>
      <c r="E298" s="66"/>
      <c r="F298" s="66"/>
      <c r="G298" s="66"/>
      <c r="H298" s="66"/>
      <c r="I298" s="66"/>
    </row>
    <row r="299" spans="1:9" x14ac:dyDescent="0.25">
      <c r="A299" s="63"/>
      <c r="B299" s="63"/>
      <c r="C299" s="3"/>
      <c r="D299" s="3"/>
      <c r="E299" s="66"/>
      <c r="F299" s="66"/>
      <c r="G299" s="66"/>
      <c r="H299" s="66"/>
      <c r="I299" s="66"/>
    </row>
    <row r="300" spans="1:9" x14ac:dyDescent="0.25">
      <c r="A300" s="63"/>
      <c r="B300" s="63"/>
      <c r="C300" s="3"/>
      <c r="D300" s="3"/>
      <c r="E300" s="66"/>
      <c r="F300" s="66"/>
      <c r="G300" s="66"/>
      <c r="H300" s="66"/>
      <c r="I300" s="66"/>
    </row>
    <row r="301" spans="1:9" x14ac:dyDescent="0.25">
      <c r="A301" s="63"/>
      <c r="B301" s="63"/>
      <c r="C301" s="3"/>
      <c r="D301" s="3"/>
      <c r="E301" s="66"/>
      <c r="F301" s="66"/>
      <c r="G301" s="66"/>
      <c r="H301" s="66"/>
      <c r="I301" s="66"/>
    </row>
    <row r="302" spans="1:9" x14ac:dyDescent="0.25">
      <c r="A302" s="63"/>
      <c r="B302" s="63"/>
      <c r="C302" s="3"/>
      <c r="D302" s="3"/>
      <c r="E302" s="66"/>
      <c r="F302" s="66"/>
      <c r="G302" s="66"/>
      <c r="H302" s="66"/>
      <c r="I302" s="66"/>
    </row>
    <row r="303" spans="1:9" x14ac:dyDescent="0.25">
      <c r="A303" s="63"/>
      <c r="B303" s="63"/>
      <c r="C303" s="3"/>
      <c r="D303" s="3"/>
      <c r="E303" s="66"/>
      <c r="F303" s="66"/>
      <c r="G303" s="66"/>
      <c r="H303" s="66"/>
      <c r="I303" s="66"/>
    </row>
    <row r="304" spans="1:9" x14ac:dyDescent="0.25">
      <c r="A304" s="63"/>
      <c r="B304" s="63"/>
      <c r="C304" s="3"/>
      <c r="D304" s="3"/>
      <c r="E304" s="66"/>
      <c r="F304" s="66"/>
      <c r="G304" s="66"/>
      <c r="H304" s="66"/>
      <c r="I304" s="66"/>
    </row>
    <row r="305" spans="1:9" x14ac:dyDescent="0.25">
      <c r="A305" s="63"/>
      <c r="B305" s="63"/>
      <c r="C305" s="3"/>
      <c r="D305" s="3"/>
      <c r="E305" s="66"/>
      <c r="F305" s="66"/>
      <c r="G305" s="66"/>
      <c r="H305" s="66"/>
      <c r="I305" s="66"/>
    </row>
    <row r="306" spans="1:9" x14ac:dyDescent="0.25">
      <c r="A306" s="63"/>
      <c r="B306" s="63"/>
      <c r="C306" s="3"/>
      <c r="D306" s="3"/>
      <c r="E306" s="66"/>
      <c r="F306" s="66"/>
      <c r="G306" s="66"/>
      <c r="H306" s="66"/>
      <c r="I306" s="66"/>
    </row>
    <row r="307" spans="1:9" x14ac:dyDescent="0.25">
      <c r="A307" s="63"/>
      <c r="B307" s="63"/>
      <c r="C307" s="3"/>
      <c r="D307" s="3"/>
      <c r="E307" s="66"/>
      <c r="F307" s="66"/>
      <c r="G307" s="66"/>
      <c r="H307" s="66"/>
      <c r="I307" s="66"/>
    </row>
    <row r="308" spans="1:9" x14ac:dyDescent="0.25">
      <c r="A308" s="63"/>
      <c r="B308" s="63"/>
      <c r="C308" s="3"/>
      <c r="D308" s="3"/>
      <c r="E308" s="66"/>
      <c r="F308" s="66"/>
      <c r="G308" s="66"/>
      <c r="H308" s="66"/>
      <c r="I308" s="66"/>
    </row>
    <row r="309" spans="1:9" x14ac:dyDescent="0.25">
      <c r="A309" s="63"/>
      <c r="B309" s="63"/>
      <c r="C309" s="3"/>
      <c r="D309" s="3"/>
      <c r="E309" s="66"/>
      <c r="F309" s="66"/>
      <c r="G309" s="66"/>
      <c r="H309" s="66"/>
      <c r="I309" s="66"/>
    </row>
    <row r="310" spans="1:9" x14ac:dyDescent="0.25">
      <c r="A310" s="63"/>
      <c r="B310" s="63"/>
      <c r="C310" s="3"/>
      <c r="D310" s="3"/>
      <c r="E310" s="66"/>
      <c r="F310" s="66"/>
      <c r="G310" s="66"/>
      <c r="H310" s="66"/>
      <c r="I310" s="66"/>
    </row>
    <row r="311" spans="1:9" x14ac:dyDescent="0.25">
      <c r="A311" s="63"/>
      <c r="B311" s="63"/>
      <c r="C311" s="3"/>
      <c r="D311" s="3"/>
      <c r="E311" s="66"/>
      <c r="F311" s="66"/>
      <c r="G311" s="66"/>
      <c r="H311" s="66"/>
      <c r="I311" s="66"/>
    </row>
    <row r="312" spans="1:9" x14ac:dyDescent="0.25">
      <c r="A312" s="63"/>
      <c r="B312" s="63"/>
      <c r="C312" s="3"/>
      <c r="D312" s="3"/>
      <c r="E312" s="66"/>
      <c r="F312" s="66"/>
      <c r="G312" s="66"/>
      <c r="H312" s="66"/>
      <c r="I312" s="66"/>
    </row>
    <row r="313" spans="1:9" x14ac:dyDescent="0.25">
      <c r="A313" s="63"/>
      <c r="B313" s="63"/>
      <c r="C313" s="3"/>
      <c r="D313" s="3"/>
      <c r="E313" s="66"/>
      <c r="F313" s="66"/>
      <c r="G313" s="66"/>
      <c r="H313" s="66"/>
      <c r="I313" s="66"/>
    </row>
    <row r="314" spans="1:9" x14ac:dyDescent="0.25">
      <c r="A314" s="63"/>
      <c r="B314" s="63"/>
      <c r="C314" s="3"/>
      <c r="D314" s="3"/>
      <c r="E314" s="66"/>
      <c r="F314" s="66"/>
      <c r="G314" s="66"/>
      <c r="H314" s="66"/>
      <c r="I314" s="66"/>
    </row>
    <row r="315" spans="1:9" x14ac:dyDescent="0.25">
      <c r="A315" s="63"/>
      <c r="B315" s="63"/>
      <c r="C315" s="3"/>
      <c r="D315" s="3"/>
      <c r="E315" s="66"/>
      <c r="F315" s="66"/>
      <c r="G315" s="66"/>
      <c r="H315" s="66"/>
      <c r="I315" s="66"/>
    </row>
    <row r="316" spans="1:9" x14ac:dyDescent="0.25">
      <c r="A316" s="63"/>
      <c r="B316" s="63"/>
      <c r="C316" s="3"/>
      <c r="D316" s="3"/>
      <c r="E316" s="66"/>
      <c r="F316" s="66"/>
      <c r="G316" s="66"/>
      <c r="H316" s="66"/>
      <c r="I316" s="66"/>
    </row>
    <row r="317" spans="1:9" x14ac:dyDescent="0.25">
      <c r="A317" s="63"/>
      <c r="B317" s="63"/>
      <c r="C317" s="3"/>
      <c r="D317" s="3"/>
      <c r="E317" s="66"/>
      <c r="F317" s="66"/>
      <c r="G317" s="66"/>
      <c r="H317" s="66"/>
      <c r="I317" s="66"/>
    </row>
    <row r="318" spans="1:9" x14ac:dyDescent="0.25">
      <c r="A318" s="63"/>
      <c r="B318" s="63"/>
      <c r="C318" s="3"/>
      <c r="D318" s="3"/>
      <c r="E318" s="66"/>
      <c r="F318" s="66"/>
      <c r="G318" s="66"/>
      <c r="H318" s="66"/>
      <c r="I318" s="66"/>
    </row>
    <row r="319" spans="1:9" x14ac:dyDescent="0.25">
      <c r="A319" s="63"/>
      <c r="B319" s="63"/>
      <c r="C319" s="3"/>
      <c r="D319" s="3"/>
      <c r="E319" s="66"/>
      <c r="F319" s="66"/>
      <c r="G319" s="66"/>
      <c r="H319" s="66"/>
      <c r="I319" s="66"/>
    </row>
    <row r="320" spans="1:9" x14ac:dyDescent="0.25">
      <c r="A320" s="63"/>
      <c r="B320" s="63"/>
      <c r="C320" s="3"/>
      <c r="D320" s="3"/>
      <c r="E320" s="66"/>
      <c r="F320" s="66"/>
      <c r="G320" s="66"/>
      <c r="H320" s="66"/>
      <c r="I320" s="66"/>
    </row>
    <row r="321" spans="1:9" x14ac:dyDescent="0.25">
      <c r="A321" s="63"/>
      <c r="B321" s="63"/>
      <c r="C321" s="3"/>
      <c r="D321" s="3"/>
      <c r="E321" s="66"/>
      <c r="F321" s="66"/>
      <c r="G321" s="66"/>
      <c r="H321" s="66"/>
      <c r="I321" s="66"/>
    </row>
    <row r="322" spans="1:9" x14ac:dyDescent="0.25">
      <c r="A322" s="63"/>
      <c r="B322" s="63"/>
      <c r="C322" s="3"/>
      <c r="D322" s="3"/>
      <c r="E322" s="66"/>
      <c r="F322" s="66"/>
      <c r="G322" s="66"/>
      <c r="H322" s="66"/>
      <c r="I322" s="66"/>
    </row>
    <row r="323" spans="1:9" x14ac:dyDescent="0.25">
      <c r="A323" s="63"/>
      <c r="B323" s="63"/>
      <c r="C323" s="3"/>
      <c r="D323" s="3"/>
      <c r="E323" s="66"/>
      <c r="F323" s="66"/>
      <c r="G323" s="66"/>
      <c r="H323" s="66"/>
      <c r="I323" s="66"/>
    </row>
    <row r="324" spans="1:9" x14ac:dyDescent="0.25">
      <c r="A324" s="63"/>
      <c r="B324" s="63"/>
      <c r="C324" s="3"/>
      <c r="D324" s="3"/>
      <c r="E324" s="66"/>
      <c r="F324" s="66"/>
      <c r="G324" s="66"/>
      <c r="H324" s="66"/>
      <c r="I324" s="66"/>
    </row>
    <row r="325" spans="1:9" x14ac:dyDescent="0.25">
      <c r="A325" s="63"/>
      <c r="B325" s="63"/>
      <c r="C325" s="3"/>
      <c r="D325" s="3"/>
      <c r="E325" s="66"/>
      <c r="F325" s="66"/>
      <c r="G325" s="66"/>
      <c r="H325" s="66"/>
      <c r="I325" s="66"/>
    </row>
    <row r="326" spans="1:9" x14ac:dyDescent="0.25">
      <c r="A326" s="63"/>
      <c r="B326" s="63"/>
      <c r="C326" s="3"/>
      <c r="D326" s="3"/>
      <c r="E326" s="66"/>
      <c r="F326" s="66"/>
      <c r="G326" s="66"/>
      <c r="H326" s="66"/>
      <c r="I326" s="66"/>
    </row>
    <row r="327" spans="1:9" x14ac:dyDescent="0.25">
      <c r="A327" s="63"/>
      <c r="B327" s="63"/>
      <c r="C327" s="3"/>
      <c r="D327" s="3"/>
      <c r="E327" s="66"/>
      <c r="F327" s="66"/>
      <c r="G327" s="66"/>
      <c r="H327" s="66"/>
      <c r="I327" s="66"/>
    </row>
    <row r="328" spans="1:9" x14ac:dyDescent="0.25">
      <c r="A328" s="63"/>
      <c r="B328" s="63"/>
      <c r="C328" s="3"/>
      <c r="D328" s="3"/>
      <c r="E328" s="66"/>
      <c r="F328" s="66"/>
      <c r="G328" s="66"/>
      <c r="H328" s="66"/>
      <c r="I328" s="66"/>
    </row>
    <row r="329" spans="1:9" x14ac:dyDescent="0.25">
      <c r="A329" s="63"/>
      <c r="B329" s="63"/>
      <c r="C329" s="3"/>
      <c r="D329" s="3"/>
      <c r="E329" s="66"/>
      <c r="F329" s="66"/>
      <c r="G329" s="66"/>
      <c r="H329" s="66"/>
      <c r="I329" s="66"/>
    </row>
    <row r="330" spans="1:9" x14ac:dyDescent="0.25">
      <c r="A330" s="63"/>
      <c r="B330" s="63"/>
      <c r="C330" s="3"/>
      <c r="D330" s="3"/>
      <c r="E330" s="66"/>
      <c r="F330" s="66"/>
      <c r="G330" s="66"/>
      <c r="H330" s="66"/>
      <c r="I330" s="66"/>
    </row>
    <row r="331" spans="1:9" x14ac:dyDescent="0.25">
      <c r="A331" s="63"/>
      <c r="B331" s="63"/>
      <c r="C331" s="3"/>
      <c r="D331" s="3"/>
      <c r="E331" s="66"/>
      <c r="F331" s="66"/>
      <c r="G331" s="66"/>
      <c r="H331" s="66"/>
      <c r="I331" s="66"/>
    </row>
    <row r="332" spans="1:9" x14ac:dyDescent="0.25">
      <c r="A332" s="66"/>
      <c r="B332" s="66"/>
      <c r="C332" s="101"/>
      <c r="D332" s="101"/>
      <c r="E332" s="66"/>
      <c r="F332" s="66"/>
      <c r="G332" s="66"/>
      <c r="H332" s="66"/>
      <c r="I332" s="66"/>
    </row>
    <row r="333" spans="1:9" x14ac:dyDescent="0.25">
      <c r="A333" s="66"/>
      <c r="B333" s="66"/>
      <c r="C333" s="101"/>
      <c r="D333" s="101"/>
      <c r="E333" s="66"/>
      <c r="F333" s="66"/>
      <c r="G333" s="66"/>
      <c r="H333" s="66"/>
      <c r="I333" s="66"/>
    </row>
    <row r="334" spans="1:9" x14ac:dyDescent="0.25">
      <c r="A334" s="66"/>
      <c r="B334" s="66"/>
      <c r="C334" s="101"/>
      <c r="D334" s="101"/>
      <c r="E334" s="66"/>
      <c r="F334" s="66"/>
      <c r="G334" s="66"/>
      <c r="H334" s="66"/>
      <c r="I334" s="66"/>
    </row>
    <row r="335" spans="1:9" x14ac:dyDescent="0.25">
      <c r="A335" s="66"/>
      <c r="B335" s="66"/>
      <c r="C335" s="101"/>
      <c r="D335" s="101"/>
      <c r="E335" s="66"/>
      <c r="F335" s="66"/>
      <c r="G335" s="66"/>
      <c r="H335" s="66"/>
      <c r="I335" s="66"/>
    </row>
    <row r="336" spans="1:9" x14ac:dyDescent="0.25">
      <c r="A336" s="66"/>
      <c r="B336" s="66"/>
      <c r="C336" s="101"/>
      <c r="D336" s="101"/>
      <c r="E336" s="66"/>
      <c r="F336" s="66"/>
      <c r="G336" s="66"/>
      <c r="H336" s="66"/>
      <c r="I336" s="66"/>
    </row>
    <row r="337" spans="1:9" x14ac:dyDescent="0.25">
      <c r="A337" s="66"/>
      <c r="B337" s="66"/>
      <c r="C337" s="101"/>
      <c r="D337" s="101"/>
      <c r="E337" s="66"/>
      <c r="F337" s="66"/>
      <c r="G337" s="66"/>
      <c r="H337" s="66"/>
      <c r="I337" s="66"/>
    </row>
    <row r="338" spans="1:9" x14ac:dyDescent="0.25">
      <c r="A338" s="66"/>
      <c r="B338" s="66"/>
      <c r="C338" s="101"/>
      <c r="D338" s="101"/>
      <c r="E338" s="66"/>
      <c r="F338" s="66"/>
      <c r="G338" s="66"/>
      <c r="H338" s="66"/>
      <c r="I338" s="66"/>
    </row>
    <row r="339" spans="1:9" x14ac:dyDescent="0.25">
      <c r="A339" s="66"/>
      <c r="B339" s="66"/>
      <c r="C339" s="101"/>
      <c r="D339" s="101"/>
      <c r="E339" s="66"/>
      <c r="F339" s="66"/>
      <c r="G339" s="66"/>
      <c r="H339" s="66"/>
      <c r="I339" s="66"/>
    </row>
    <row r="340" spans="1:9" x14ac:dyDescent="0.25">
      <c r="A340" s="66"/>
      <c r="B340" s="66"/>
      <c r="C340" s="101"/>
      <c r="D340" s="101"/>
      <c r="E340" s="66"/>
      <c r="F340" s="66"/>
      <c r="G340" s="66"/>
      <c r="H340" s="66"/>
      <c r="I340" s="66"/>
    </row>
    <row r="341" spans="1:9" x14ac:dyDescent="0.25">
      <c r="A341" s="66"/>
      <c r="B341" s="66"/>
      <c r="C341" s="101"/>
      <c r="D341" s="101"/>
      <c r="E341" s="66"/>
      <c r="F341" s="66"/>
      <c r="G341" s="66"/>
      <c r="H341" s="66"/>
      <c r="I341" s="66"/>
    </row>
    <row r="342" spans="1:9" x14ac:dyDescent="0.25">
      <c r="A342" s="66"/>
      <c r="B342" s="66"/>
      <c r="C342" s="101"/>
      <c r="D342" s="101"/>
      <c r="E342" s="66"/>
      <c r="F342" s="66"/>
      <c r="G342" s="66"/>
      <c r="H342" s="66"/>
      <c r="I342" s="66"/>
    </row>
    <row r="343" spans="1:9" x14ac:dyDescent="0.25">
      <c r="A343" s="66"/>
      <c r="B343" s="66"/>
      <c r="C343" s="101"/>
      <c r="D343" s="101"/>
      <c r="E343" s="66"/>
      <c r="F343" s="66"/>
      <c r="G343" s="66"/>
      <c r="H343" s="66"/>
      <c r="I343" s="66"/>
    </row>
    <row r="344" spans="1:9" x14ac:dyDescent="0.25">
      <c r="A344" s="66"/>
      <c r="B344" s="66"/>
      <c r="C344" s="101"/>
      <c r="D344" s="101"/>
      <c r="E344" s="66"/>
      <c r="F344" s="66"/>
      <c r="G344" s="66"/>
      <c r="H344" s="66"/>
      <c r="I344" s="66"/>
    </row>
    <row r="345" spans="1:9" x14ac:dyDescent="0.25">
      <c r="A345" s="66"/>
      <c r="B345" s="66"/>
      <c r="C345" s="101"/>
      <c r="D345" s="101"/>
      <c r="E345" s="66"/>
      <c r="F345" s="66"/>
      <c r="G345" s="66"/>
      <c r="H345" s="66"/>
      <c r="I345" s="66"/>
    </row>
    <row r="346" spans="1:9" x14ac:dyDescent="0.25">
      <c r="A346" s="66"/>
      <c r="B346" s="66"/>
      <c r="C346" s="101"/>
      <c r="D346" s="101"/>
      <c r="E346" s="66"/>
      <c r="F346" s="66"/>
      <c r="G346" s="66"/>
      <c r="H346" s="66"/>
      <c r="I346" s="66"/>
    </row>
    <row r="347" spans="1:9" x14ac:dyDescent="0.25">
      <c r="A347" s="66"/>
      <c r="B347" s="66"/>
      <c r="C347" s="101"/>
      <c r="D347" s="101"/>
      <c r="E347" s="66"/>
      <c r="F347" s="66"/>
      <c r="G347" s="66"/>
      <c r="H347" s="66"/>
      <c r="I347" s="66"/>
    </row>
    <row r="348" spans="1:9" x14ac:dyDescent="0.25">
      <c r="A348" s="66"/>
      <c r="B348" s="66"/>
      <c r="C348" s="101"/>
      <c r="D348" s="101"/>
      <c r="E348" s="66"/>
      <c r="F348" s="66"/>
      <c r="G348" s="66"/>
      <c r="H348" s="66"/>
      <c r="I348" s="66"/>
    </row>
    <row r="349" spans="1:9" x14ac:dyDescent="0.25">
      <c r="A349" s="66"/>
      <c r="B349" s="66"/>
      <c r="C349" s="101"/>
      <c r="D349" s="101"/>
      <c r="E349" s="66"/>
      <c r="F349" s="66"/>
      <c r="G349" s="66"/>
      <c r="H349" s="66"/>
      <c r="I349" s="66"/>
    </row>
    <row r="350" spans="1:9" x14ac:dyDescent="0.25">
      <c r="A350" s="66"/>
      <c r="B350" s="66"/>
      <c r="C350" s="101"/>
      <c r="D350" s="101"/>
      <c r="E350" s="66"/>
      <c r="F350" s="66"/>
      <c r="G350" s="66"/>
      <c r="H350" s="66"/>
      <c r="I350" s="66"/>
    </row>
    <row r="351" spans="1:9" x14ac:dyDescent="0.25">
      <c r="A351" s="66"/>
      <c r="B351" s="66"/>
      <c r="C351" s="101"/>
      <c r="D351" s="101"/>
      <c r="E351" s="66"/>
      <c r="F351" s="66"/>
      <c r="G351" s="66"/>
      <c r="H351" s="66"/>
      <c r="I351" s="66"/>
    </row>
    <row r="352" spans="1:9" x14ac:dyDescent="0.25">
      <c r="A352" s="66"/>
      <c r="B352" s="66"/>
      <c r="C352" s="101"/>
      <c r="D352" s="101"/>
      <c r="E352" s="66"/>
      <c r="F352" s="66"/>
      <c r="G352" s="66"/>
      <c r="H352" s="66"/>
      <c r="I352" s="66"/>
    </row>
    <row r="353" spans="1:9" x14ac:dyDescent="0.25">
      <c r="A353" s="66"/>
      <c r="B353" s="66"/>
      <c r="C353" s="101"/>
      <c r="D353" s="101"/>
      <c r="E353" s="66"/>
      <c r="F353" s="66"/>
      <c r="G353" s="66"/>
      <c r="H353" s="66"/>
      <c r="I353" s="66"/>
    </row>
    <row r="354" spans="1:9" x14ac:dyDescent="0.25">
      <c r="A354" s="66"/>
      <c r="B354" s="66"/>
      <c r="C354" s="101"/>
      <c r="D354" s="101"/>
      <c r="E354" s="66"/>
      <c r="F354" s="66"/>
      <c r="G354" s="66"/>
      <c r="H354" s="66"/>
      <c r="I354" s="66"/>
    </row>
    <row r="355" spans="1:9" x14ac:dyDescent="0.25">
      <c r="A355" s="66"/>
      <c r="B355" s="66"/>
      <c r="C355" s="101"/>
      <c r="D355" s="101"/>
      <c r="E355" s="66"/>
      <c r="F355" s="66"/>
      <c r="G355" s="66"/>
      <c r="H355" s="66"/>
      <c r="I355" s="66"/>
    </row>
    <row r="356" spans="1:9" x14ac:dyDescent="0.25">
      <c r="A356" s="66"/>
      <c r="B356" s="66"/>
      <c r="C356" s="101"/>
      <c r="D356" s="101"/>
      <c r="E356" s="66"/>
      <c r="F356" s="66"/>
      <c r="G356" s="66"/>
      <c r="H356" s="66"/>
      <c r="I356" s="66"/>
    </row>
    <row r="357" spans="1:9" x14ac:dyDescent="0.25">
      <c r="A357" s="66"/>
      <c r="B357" s="66"/>
      <c r="C357" s="101"/>
      <c r="D357" s="101"/>
      <c r="E357" s="66"/>
      <c r="F357" s="66"/>
      <c r="G357" s="66"/>
      <c r="H357" s="66"/>
      <c r="I357" s="66"/>
    </row>
    <row r="358" spans="1:9" x14ac:dyDescent="0.25">
      <c r="A358" s="66"/>
      <c r="B358" s="66"/>
      <c r="C358" s="101"/>
      <c r="D358" s="101"/>
      <c r="E358" s="66"/>
      <c r="F358" s="66"/>
      <c r="G358" s="66"/>
      <c r="H358" s="66"/>
      <c r="I358" s="66"/>
    </row>
    <row r="359" spans="1:9" x14ac:dyDescent="0.25">
      <c r="A359" s="66"/>
      <c r="B359" s="66"/>
      <c r="C359" s="101"/>
      <c r="D359" s="101"/>
      <c r="E359" s="66"/>
      <c r="F359" s="66"/>
      <c r="G359" s="66"/>
      <c r="H359" s="66"/>
      <c r="I359" s="66"/>
    </row>
    <row r="360" spans="1:9" x14ac:dyDescent="0.25">
      <c r="A360" s="66"/>
      <c r="B360" s="66"/>
      <c r="C360" s="101"/>
      <c r="D360" s="101"/>
      <c r="E360" s="66"/>
      <c r="F360" s="66"/>
      <c r="G360" s="66"/>
      <c r="H360" s="66"/>
      <c r="I360" s="66"/>
    </row>
    <row r="361" spans="1:9" x14ac:dyDescent="0.25">
      <c r="A361" s="66"/>
      <c r="B361" s="66"/>
      <c r="C361" s="101"/>
      <c r="D361" s="101"/>
      <c r="E361" s="66"/>
      <c r="F361" s="66"/>
      <c r="G361" s="66"/>
      <c r="H361" s="66"/>
      <c r="I361" s="66"/>
    </row>
    <row r="362" spans="1:9" x14ac:dyDescent="0.25">
      <c r="A362" s="66"/>
      <c r="B362" s="66"/>
      <c r="C362" s="101"/>
      <c r="D362" s="101"/>
      <c r="E362" s="66"/>
      <c r="F362" s="66"/>
      <c r="G362" s="66"/>
      <c r="H362" s="66"/>
      <c r="I362" s="66"/>
    </row>
    <row r="363" spans="1:9" x14ac:dyDescent="0.25">
      <c r="A363" s="66"/>
      <c r="B363" s="66"/>
      <c r="C363" s="101"/>
      <c r="D363" s="101"/>
      <c r="E363" s="66"/>
      <c r="F363" s="66"/>
      <c r="G363" s="66"/>
      <c r="H363" s="66"/>
      <c r="I363" s="66"/>
    </row>
    <row r="364" spans="1:9" x14ac:dyDescent="0.25">
      <c r="A364" s="66"/>
      <c r="B364" s="66"/>
      <c r="C364" s="101"/>
      <c r="D364" s="101"/>
      <c r="E364" s="66"/>
      <c r="F364" s="66"/>
      <c r="G364" s="66"/>
      <c r="H364" s="66"/>
      <c r="I364" s="66"/>
    </row>
    <row r="365" spans="1:9" x14ac:dyDescent="0.25">
      <c r="A365" s="66"/>
      <c r="B365" s="66"/>
      <c r="C365" s="101"/>
      <c r="D365" s="101"/>
      <c r="E365" s="66"/>
      <c r="F365" s="66"/>
      <c r="G365" s="66"/>
      <c r="H365" s="66"/>
      <c r="I365" s="66"/>
    </row>
    <row r="366" spans="1:9" x14ac:dyDescent="0.25">
      <c r="A366" s="66"/>
      <c r="B366" s="66"/>
      <c r="C366" s="101"/>
      <c r="D366" s="101"/>
      <c r="E366" s="66"/>
      <c r="F366" s="66"/>
      <c r="G366" s="66"/>
      <c r="H366" s="66"/>
      <c r="I366" s="66"/>
    </row>
    <row r="367" spans="1:9" x14ac:dyDescent="0.25">
      <c r="A367" s="66"/>
      <c r="B367" s="66"/>
      <c r="C367" s="101"/>
      <c r="D367" s="101"/>
      <c r="E367" s="66"/>
      <c r="F367" s="66"/>
      <c r="G367" s="66"/>
      <c r="H367" s="66"/>
      <c r="I367" s="66"/>
    </row>
    <row r="368" spans="1:9" x14ac:dyDescent="0.25">
      <c r="A368" s="66"/>
      <c r="B368" s="66"/>
      <c r="C368" s="101"/>
      <c r="D368" s="101"/>
      <c r="E368" s="66"/>
      <c r="F368" s="66"/>
      <c r="G368" s="66"/>
      <c r="H368" s="66"/>
      <c r="I368" s="66"/>
    </row>
    <row r="369" spans="1:9" x14ac:dyDescent="0.25">
      <c r="A369" s="66"/>
      <c r="B369" s="66"/>
      <c r="C369" s="101"/>
      <c r="D369" s="101"/>
      <c r="E369" s="66"/>
      <c r="F369" s="66"/>
      <c r="G369" s="66"/>
      <c r="H369" s="66"/>
      <c r="I369" s="66"/>
    </row>
    <row r="370" spans="1:9" x14ac:dyDescent="0.25">
      <c r="A370" s="66"/>
      <c r="B370" s="66"/>
      <c r="C370" s="101"/>
      <c r="D370" s="101"/>
      <c r="E370" s="66"/>
      <c r="F370" s="66"/>
      <c r="G370" s="66"/>
      <c r="H370" s="66"/>
      <c r="I370" s="66"/>
    </row>
    <row r="371" spans="1:9" x14ac:dyDescent="0.25">
      <c r="A371" s="66"/>
      <c r="B371" s="66"/>
      <c r="C371" s="101"/>
      <c r="D371" s="101"/>
      <c r="E371" s="66"/>
      <c r="F371" s="66"/>
      <c r="G371" s="66"/>
      <c r="H371" s="66"/>
      <c r="I371" s="66"/>
    </row>
    <row r="372" spans="1:9" x14ac:dyDescent="0.25">
      <c r="A372" s="66"/>
      <c r="B372" s="66"/>
      <c r="C372" s="101"/>
      <c r="D372" s="101"/>
      <c r="E372" s="66"/>
      <c r="F372" s="66"/>
      <c r="G372" s="66"/>
      <c r="H372" s="66"/>
      <c r="I372" s="66"/>
    </row>
    <row r="373" spans="1:9" x14ac:dyDescent="0.25">
      <c r="A373" s="66"/>
      <c r="B373" s="66"/>
      <c r="C373" s="101"/>
      <c r="D373" s="101"/>
      <c r="E373" s="66"/>
      <c r="F373" s="66"/>
      <c r="G373" s="66"/>
      <c r="H373" s="66"/>
      <c r="I373" s="66"/>
    </row>
    <row r="374" spans="1:9" x14ac:dyDescent="0.25">
      <c r="A374" s="66"/>
      <c r="B374" s="66"/>
      <c r="C374" s="101"/>
      <c r="D374" s="101"/>
      <c r="E374" s="66"/>
      <c r="F374" s="66"/>
      <c r="G374" s="66"/>
      <c r="H374" s="66"/>
      <c r="I374" s="66"/>
    </row>
    <row r="375" spans="1:9" x14ac:dyDescent="0.25">
      <c r="A375" s="66"/>
      <c r="B375" s="66"/>
      <c r="C375" s="101"/>
      <c r="D375" s="101"/>
      <c r="E375" s="66"/>
      <c r="F375" s="66"/>
      <c r="G375" s="66"/>
      <c r="H375" s="66"/>
      <c r="I375" s="66"/>
    </row>
    <row r="376" spans="1:9" x14ac:dyDescent="0.25">
      <c r="A376" s="66"/>
      <c r="B376" s="66"/>
      <c r="C376" s="101"/>
      <c r="D376" s="101"/>
      <c r="E376" s="66"/>
      <c r="F376" s="66"/>
      <c r="G376" s="66"/>
      <c r="H376" s="66"/>
      <c r="I376" s="66"/>
    </row>
    <row r="377" spans="1:9" x14ac:dyDescent="0.25">
      <c r="A377" s="66"/>
      <c r="B377" s="66"/>
      <c r="C377" s="101"/>
      <c r="D377" s="101"/>
      <c r="E377" s="66"/>
      <c r="F377" s="66"/>
      <c r="G377" s="66"/>
      <c r="H377" s="66"/>
      <c r="I377" s="66"/>
    </row>
    <row r="378" spans="1:9" x14ac:dyDescent="0.25">
      <c r="A378" s="66"/>
      <c r="B378" s="66"/>
      <c r="C378" s="101"/>
      <c r="D378" s="101"/>
      <c r="E378" s="66"/>
      <c r="F378" s="66"/>
      <c r="G378" s="66"/>
      <c r="H378" s="66"/>
      <c r="I378" s="66"/>
    </row>
    <row r="379" spans="1:9" x14ac:dyDescent="0.25">
      <c r="A379" s="66"/>
      <c r="B379" s="66"/>
      <c r="C379" s="101"/>
      <c r="D379" s="101"/>
      <c r="E379" s="66"/>
      <c r="F379" s="66"/>
      <c r="G379" s="66"/>
      <c r="H379" s="66"/>
      <c r="I379" s="66"/>
    </row>
    <row r="380" spans="1:9" x14ac:dyDescent="0.25">
      <c r="A380" s="66"/>
      <c r="B380" s="66"/>
      <c r="C380" s="101"/>
      <c r="D380" s="101"/>
      <c r="E380" s="66"/>
      <c r="F380" s="66"/>
      <c r="G380" s="66"/>
      <c r="H380" s="66"/>
      <c r="I380" s="66"/>
    </row>
    <row r="381" spans="1:9" x14ac:dyDescent="0.25">
      <c r="A381" s="66"/>
      <c r="B381" s="66"/>
      <c r="C381" s="101"/>
      <c r="D381" s="101"/>
      <c r="E381" s="66"/>
      <c r="F381" s="66"/>
      <c r="G381" s="66"/>
      <c r="H381" s="66"/>
      <c r="I381" s="66"/>
    </row>
    <row r="382" spans="1:9" x14ac:dyDescent="0.25">
      <c r="A382" s="66"/>
      <c r="B382" s="66"/>
      <c r="C382" s="101"/>
      <c r="D382" s="101"/>
      <c r="E382" s="66"/>
      <c r="F382" s="66"/>
      <c r="G382" s="66"/>
      <c r="H382" s="66"/>
      <c r="I382" s="66"/>
    </row>
    <row r="383" spans="1:9" x14ac:dyDescent="0.25">
      <c r="A383" s="66"/>
      <c r="B383" s="66"/>
      <c r="C383" s="101"/>
      <c r="D383" s="101"/>
      <c r="E383" s="66"/>
      <c r="F383" s="66"/>
      <c r="G383" s="66"/>
      <c r="H383" s="66"/>
      <c r="I383" s="66"/>
    </row>
    <row r="384" spans="1:9" x14ac:dyDescent="0.25">
      <c r="A384" s="66"/>
      <c r="B384" s="66"/>
      <c r="C384" s="101"/>
      <c r="D384" s="101"/>
      <c r="E384" s="66"/>
      <c r="F384" s="66"/>
      <c r="G384" s="66"/>
      <c r="H384" s="66"/>
      <c r="I384" s="66"/>
    </row>
    <row r="385" spans="1:9" x14ac:dyDescent="0.25">
      <c r="A385" s="66"/>
      <c r="B385" s="66"/>
      <c r="C385" s="101"/>
      <c r="D385" s="101"/>
      <c r="E385" s="66"/>
      <c r="F385" s="66"/>
      <c r="G385" s="66"/>
      <c r="H385" s="66"/>
      <c r="I385" s="66"/>
    </row>
    <row r="386" spans="1:9" x14ac:dyDescent="0.25">
      <c r="A386" s="66"/>
      <c r="B386" s="66"/>
      <c r="C386" s="101"/>
      <c r="D386" s="101"/>
      <c r="E386" s="66"/>
      <c r="F386" s="66"/>
      <c r="G386" s="66"/>
      <c r="H386" s="66"/>
      <c r="I386" s="66"/>
    </row>
    <row r="387" spans="1:9" x14ac:dyDescent="0.25">
      <c r="A387" s="66"/>
      <c r="B387" s="66"/>
      <c r="C387" s="101"/>
      <c r="D387" s="101"/>
      <c r="E387" s="66"/>
      <c r="F387" s="66"/>
      <c r="G387" s="66"/>
      <c r="H387" s="66"/>
      <c r="I387" s="66"/>
    </row>
    <row r="388" spans="1:9" x14ac:dyDescent="0.25">
      <c r="A388" s="66"/>
      <c r="B388" s="66"/>
      <c r="C388" s="101"/>
      <c r="D388" s="101"/>
      <c r="E388" s="66"/>
      <c r="F388" s="66"/>
      <c r="G388" s="66"/>
      <c r="H388" s="66"/>
      <c r="I388" s="66"/>
    </row>
    <row r="389" spans="1:9" x14ac:dyDescent="0.25">
      <c r="A389" s="66"/>
      <c r="B389" s="66"/>
      <c r="C389" s="101"/>
      <c r="D389" s="101"/>
      <c r="E389" s="66"/>
      <c r="F389" s="66"/>
      <c r="G389" s="66"/>
      <c r="H389" s="66"/>
      <c r="I389" s="66"/>
    </row>
    <row r="390" spans="1:9" x14ac:dyDescent="0.25">
      <c r="A390" s="66"/>
      <c r="B390" s="66"/>
      <c r="C390" s="101"/>
      <c r="D390" s="101"/>
      <c r="E390" s="66"/>
      <c r="F390" s="66"/>
      <c r="G390" s="66"/>
      <c r="H390" s="66"/>
      <c r="I390" s="66"/>
    </row>
    <row r="391" spans="1:9" x14ac:dyDescent="0.25">
      <c r="A391" s="66"/>
      <c r="B391" s="66"/>
      <c r="C391" s="101"/>
      <c r="D391" s="101"/>
      <c r="E391" s="66"/>
      <c r="F391" s="66"/>
      <c r="G391" s="66"/>
      <c r="H391" s="66"/>
      <c r="I391" s="66"/>
    </row>
    <row r="392" spans="1:9" x14ac:dyDescent="0.25">
      <c r="A392" s="66"/>
      <c r="B392" s="66"/>
      <c r="C392" s="101"/>
      <c r="D392" s="101"/>
      <c r="E392" s="66"/>
      <c r="F392" s="66"/>
      <c r="G392" s="66"/>
      <c r="H392" s="66"/>
      <c r="I392" s="66"/>
    </row>
    <row r="393" spans="1:9" x14ac:dyDescent="0.25">
      <c r="A393" s="66"/>
      <c r="B393" s="66"/>
      <c r="C393" s="101"/>
      <c r="D393" s="101"/>
      <c r="E393" s="66"/>
      <c r="F393" s="66"/>
      <c r="G393" s="66"/>
      <c r="H393" s="66"/>
      <c r="I393" s="66"/>
    </row>
    <row r="394" spans="1:9" x14ac:dyDescent="0.25">
      <c r="A394" s="66"/>
      <c r="B394" s="66"/>
      <c r="C394" s="101"/>
      <c r="D394" s="101"/>
      <c r="E394" s="66"/>
      <c r="F394" s="66"/>
      <c r="G394" s="66"/>
      <c r="H394" s="66"/>
      <c r="I394" s="66"/>
    </row>
    <row r="395" spans="1:9" x14ac:dyDescent="0.25">
      <c r="A395" s="66"/>
      <c r="B395" s="66"/>
      <c r="C395" s="101"/>
      <c r="D395" s="101"/>
      <c r="E395" s="66"/>
      <c r="F395" s="66"/>
      <c r="G395" s="66"/>
      <c r="H395" s="66"/>
      <c r="I395" s="66"/>
    </row>
    <row r="396" spans="1:9" x14ac:dyDescent="0.25">
      <c r="A396" s="66"/>
      <c r="B396" s="66"/>
      <c r="C396" s="101"/>
      <c r="D396" s="101"/>
      <c r="E396" s="66"/>
      <c r="F396" s="66"/>
      <c r="G396" s="66"/>
      <c r="H396" s="66"/>
      <c r="I396" s="66"/>
    </row>
    <row r="397" spans="1:9" x14ac:dyDescent="0.25">
      <c r="A397" s="66"/>
      <c r="B397" s="66"/>
      <c r="C397" s="101"/>
      <c r="D397" s="101"/>
      <c r="E397" s="66"/>
      <c r="F397" s="66"/>
      <c r="G397" s="66"/>
      <c r="H397" s="66"/>
      <c r="I397" s="66"/>
    </row>
    <row r="398" spans="1:9" x14ac:dyDescent="0.25">
      <c r="A398" s="66"/>
      <c r="B398" s="66"/>
      <c r="C398" s="101"/>
      <c r="D398" s="101"/>
      <c r="E398" s="66"/>
      <c r="F398" s="66"/>
      <c r="G398" s="66"/>
      <c r="H398" s="66"/>
      <c r="I398" s="66"/>
    </row>
    <row r="399" spans="1:9" x14ac:dyDescent="0.25">
      <c r="A399" s="66"/>
      <c r="B399" s="66"/>
      <c r="C399" s="101"/>
      <c r="D399" s="101"/>
      <c r="E399" s="66"/>
      <c r="F399" s="66"/>
      <c r="G399" s="66"/>
      <c r="H399" s="66"/>
      <c r="I399" s="66"/>
    </row>
    <row r="400" spans="1:9" x14ac:dyDescent="0.25">
      <c r="A400" s="66"/>
      <c r="B400" s="66"/>
      <c r="C400" s="101"/>
      <c r="D400" s="101"/>
      <c r="E400" s="66"/>
      <c r="F400" s="66"/>
      <c r="G400" s="66"/>
      <c r="H400" s="66"/>
      <c r="I400" s="66"/>
    </row>
    <row r="401" spans="1:9" x14ac:dyDescent="0.25">
      <c r="A401" s="66"/>
      <c r="B401" s="66"/>
      <c r="C401" s="101"/>
      <c r="D401" s="101"/>
      <c r="E401" s="66"/>
      <c r="F401" s="66"/>
      <c r="G401" s="66"/>
      <c r="H401" s="66"/>
      <c r="I401" s="66"/>
    </row>
    <row r="402" spans="1:9" x14ac:dyDescent="0.25">
      <c r="A402" s="66"/>
      <c r="B402" s="66"/>
      <c r="C402" s="101"/>
      <c r="D402" s="101"/>
      <c r="E402" s="66"/>
      <c r="F402" s="66"/>
      <c r="G402" s="66"/>
      <c r="H402" s="66"/>
      <c r="I402" s="66"/>
    </row>
    <row r="403" spans="1:9" x14ac:dyDescent="0.25">
      <c r="A403" s="66"/>
      <c r="B403" s="66"/>
      <c r="C403" s="101"/>
      <c r="D403" s="101"/>
      <c r="E403" s="66"/>
      <c r="F403" s="66"/>
      <c r="G403" s="66"/>
      <c r="H403" s="66"/>
      <c r="I403" s="66"/>
    </row>
    <row r="404" spans="1:9" x14ac:dyDescent="0.25">
      <c r="A404" s="66"/>
      <c r="B404" s="66"/>
      <c r="C404" s="101"/>
      <c r="D404" s="101"/>
      <c r="E404" s="66"/>
      <c r="F404" s="66"/>
      <c r="G404" s="66"/>
      <c r="H404" s="66"/>
      <c r="I404" s="66"/>
    </row>
    <row r="405" spans="1:9" x14ac:dyDescent="0.25">
      <c r="A405" s="66"/>
      <c r="B405" s="66"/>
      <c r="C405" s="101"/>
      <c r="D405" s="101"/>
      <c r="E405" s="66"/>
      <c r="F405" s="66"/>
      <c r="G405" s="66"/>
      <c r="H405" s="66"/>
      <c r="I405" s="66"/>
    </row>
    <row r="406" spans="1:9" x14ac:dyDescent="0.25">
      <c r="A406" s="66"/>
      <c r="B406" s="66"/>
      <c r="C406" s="101"/>
      <c r="D406" s="101"/>
      <c r="E406" s="66"/>
      <c r="F406" s="66"/>
      <c r="G406" s="66"/>
      <c r="H406" s="66"/>
      <c r="I406" s="66"/>
    </row>
    <row r="407" spans="1:9" x14ac:dyDescent="0.25">
      <c r="A407" s="66"/>
      <c r="B407" s="66"/>
      <c r="C407" s="101"/>
      <c r="D407" s="101"/>
      <c r="E407" s="66"/>
      <c r="F407" s="66"/>
      <c r="G407" s="66"/>
      <c r="H407" s="66"/>
      <c r="I407" s="66"/>
    </row>
    <row r="408" spans="1:9" x14ac:dyDescent="0.25">
      <c r="A408" s="66"/>
      <c r="B408" s="66"/>
      <c r="C408" s="101"/>
      <c r="D408" s="101"/>
      <c r="E408" s="66"/>
      <c r="F408" s="66"/>
      <c r="G408" s="66"/>
      <c r="H408" s="66"/>
      <c r="I408" s="66"/>
    </row>
    <row r="409" spans="1:9" x14ac:dyDescent="0.25">
      <c r="A409" s="66"/>
      <c r="B409" s="66"/>
      <c r="C409" s="101"/>
      <c r="D409" s="101"/>
      <c r="E409" s="66"/>
      <c r="F409" s="66"/>
      <c r="G409" s="66"/>
      <c r="H409" s="66"/>
      <c r="I409" s="66"/>
    </row>
    <row r="410" spans="1:9" x14ac:dyDescent="0.25">
      <c r="A410" s="66"/>
      <c r="B410" s="66"/>
      <c r="C410" s="101"/>
      <c r="D410" s="101"/>
      <c r="E410" s="66"/>
      <c r="F410" s="66"/>
      <c r="G410" s="66"/>
      <c r="H410" s="66"/>
      <c r="I410" s="66"/>
    </row>
    <row r="411" spans="1:9" x14ac:dyDescent="0.25">
      <c r="A411" s="66"/>
      <c r="B411" s="66"/>
      <c r="C411" s="101"/>
      <c r="D411" s="101"/>
      <c r="E411" s="66"/>
      <c r="F411" s="66"/>
      <c r="G411" s="66"/>
      <c r="H411" s="66"/>
      <c r="I411" s="66"/>
    </row>
    <row r="412" spans="1:9" x14ac:dyDescent="0.25">
      <c r="A412" s="66"/>
      <c r="B412" s="66"/>
      <c r="C412" s="101"/>
      <c r="D412" s="101"/>
      <c r="E412" s="66"/>
      <c r="F412" s="66"/>
      <c r="G412" s="66"/>
      <c r="H412" s="66"/>
      <c r="I412" s="66"/>
    </row>
    <row r="413" spans="1:9" x14ac:dyDescent="0.25">
      <c r="A413" s="66"/>
      <c r="B413" s="66"/>
      <c r="C413" s="101"/>
      <c r="D413" s="101"/>
      <c r="E413" s="66"/>
      <c r="F413" s="66"/>
      <c r="G413" s="66"/>
      <c r="H413" s="66"/>
      <c r="I413" s="66"/>
    </row>
    <row r="414" spans="1:9" x14ac:dyDescent="0.25">
      <c r="A414" s="66"/>
      <c r="B414" s="66"/>
      <c r="C414" s="101"/>
      <c r="D414" s="101"/>
      <c r="E414" s="66"/>
      <c r="F414" s="66"/>
      <c r="G414" s="66"/>
      <c r="H414" s="66"/>
      <c r="I414" s="66"/>
    </row>
    <row r="415" spans="1:9" x14ac:dyDescent="0.25">
      <c r="A415" s="66"/>
      <c r="B415" s="66"/>
      <c r="C415" s="101"/>
      <c r="D415" s="101"/>
      <c r="E415" s="66"/>
      <c r="F415" s="66"/>
      <c r="G415" s="66"/>
      <c r="H415" s="66"/>
      <c r="I415" s="66"/>
    </row>
    <row r="416" spans="1:9" x14ac:dyDescent="0.25">
      <c r="A416" s="66"/>
      <c r="B416" s="66"/>
      <c r="C416" s="101"/>
      <c r="D416" s="101"/>
      <c r="E416" s="66"/>
      <c r="F416" s="66"/>
      <c r="G416" s="66"/>
      <c r="H416" s="66"/>
      <c r="I416" s="66"/>
    </row>
    <row r="417" spans="1:9" x14ac:dyDescent="0.25">
      <c r="A417" s="66"/>
      <c r="B417" s="66"/>
      <c r="C417" s="101"/>
      <c r="D417" s="101"/>
      <c r="E417" s="66"/>
      <c r="F417" s="66"/>
      <c r="G417" s="66"/>
      <c r="H417" s="66"/>
      <c r="I417" s="66"/>
    </row>
    <row r="418" spans="1:9" x14ac:dyDescent="0.25">
      <c r="A418" s="66"/>
      <c r="B418" s="66"/>
      <c r="C418" s="101"/>
      <c r="D418" s="101"/>
      <c r="E418" s="66"/>
      <c r="F418" s="66"/>
      <c r="G418" s="66"/>
      <c r="H418" s="66"/>
      <c r="I418" s="66"/>
    </row>
    <row r="419" spans="1:9" x14ac:dyDescent="0.25">
      <c r="A419" s="66"/>
      <c r="B419" s="66"/>
      <c r="C419" s="101"/>
      <c r="D419" s="101"/>
      <c r="E419" s="66"/>
      <c r="F419" s="66"/>
      <c r="G419" s="66"/>
      <c r="H419" s="66"/>
      <c r="I419" s="66"/>
    </row>
    <row r="420" spans="1:9" x14ac:dyDescent="0.25">
      <c r="A420" s="66"/>
      <c r="B420" s="66"/>
      <c r="C420" s="101"/>
      <c r="D420" s="101"/>
      <c r="E420" s="66"/>
      <c r="F420" s="66"/>
      <c r="G420" s="66"/>
      <c r="H420" s="66"/>
      <c r="I420" s="66"/>
    </row>
    <row r="421" spans="1:9" x14ac:dyDescent="0.25">
      <c r="A421" s="66"/>
      <c r="B421" s="66"/>
      <c r="C421" s="101"/>
      <c r="D421" s="101"/>
      <c r="E421" s="66"/>
      <c r="F421" s="66"/>
      <c r="G421" s="66"/>
      <c r="H421" s="66"/>
      <c r="I421" s="66"/>
    </row>
    <row r="422" spans="1:9" x14ac:dyDescent="0.25">
      <c r="A422" s="66"/>
      <c r="B422" s="66"/>
      <c r="C422" s="101"/>
      <c r="D422" s="101"/>
      <c r="E422" s="66"/>
      <c r="F422" s="66"/>
      <c r="G422" s="66"/>
      <c r="H422" s="66"/>
      <c r="I422" s="66"/>
    </row>
    <row r="423" spans="1:9" x14ac:dyDescent="0.25">
      <c r="A423" s="66"/>
      <c r="B423" s="66"/>
      <c r="C423" s="101"/>
      <c r="D423" s="101"/>
      <c r="E423" s="66"/>
      <c r="F423" s="66"/>
      <c r="G423" s="66"/>
      <c r="H423" s="66"/>
      <c r="I423" s="66"/>
    </row>
    <row r="424" spans="1:9" x14ac:dyDescent="0.25">
      <c r="A424" s="66"/>
      <c r="B424" s="66"/>
      <c r="C424" s="101"/>
      <c r="D424" s="101"/>
      <c r="E424" s="66"/>
      <c r="F424" s="66"/>
      <c r="G424" s="66"/>
      <c r="H424" s="66"/>
      <c r="I424" s="66"/>
    </row>
    <row r="425" spans="1:9" x14ac:dyDescent="0.25">
      <c r="A425" s="66"/>
      <c r="B425" s="66"/>
      <c r="C425" s="101"/>
      <c r="D425" s="101"/>
      <c r="E425" s="66"/>
      <c r="F425" s="66"/>
      <c r="G425" s="66"/>
      <c r="H425" s="66"/>
      <c r="I425" s="66"/>
    </row>
    <row r="426" spans="1:9" x14ac:dyDescent="0.25">
      <c r="A426" s="66"/>
      <c r="B426" s="66"/>
      <c r="C426" s="101"/>
      <c r="D426" s="101"/>
      <c r="E426" s="66"/>
      <c r="F426" s="66"/>
      <c r="G426" s="66"/>
      <c r="H426" s="66"/>
      <c r="I426" s="66"/>
    </row>
    <row r="427" spans="1:9" x14ac:dyDescent="0.25">
      <c r="A427" s="66"/>
      <c r="B427" s="66"/>
      <c r="C427" s="101"/>
      <c r="D427" s="101"/>
      <c r="E427" s="66"/>
      <c r="F427" s="66"/>
      <c r="G427" s="66"/>
      <c r="H427" s="66"/>
      <c r="I427" s="66"/>
    </row>
    <row r="428" spans="1:9" x14ac:dyDescent="0.25">
      <c r="A428" s="66"/>
      <c r="B428" s="66"/>
      <c r="C428" s="101"/>
      <c r="D428" s="101"/>
      <c r="E428" s="66"/>
      <c r="F428" s="66"/>
      <c r="G428" s="66"/>
      <c r="H428" s="66"/>
      <c r="I428" s="66"/>
    </row>
    <row r="429" spans="1:9" x14ac:dyDescent="0.25">
      <c r="A429" s="66"/>
      <c r="B429" s="66"/>
      <c r="C429" s="101"/>
      <c r="D429" s="101"/>
      <c r="E429" s="66"/>
      <c r="F429" s="66"/>
      <c r="G429" s="66"/>
      <c r="H429" s="66"/>
      <c r="I429" s="66"/>
    </row>
    <row r="430" spans="1:9" x14ac:dyDescent="0.25">
      <c r="A430" s="66"/>
      <c r="B430" s="66"/>
      <c r="C430" s="101"/>
      <c r="D430" s="101"/>
      <c r="E430" s="66"/>
      <c r="F430" s="66"/>
      <c r="G430" s="66"/>
      <c r="H430" s="66"/>
      <c r="I430" s="66"/>
    </row>
    <row r="431" spans="1:9" x14ac:dyDescent="0.25">
      <c r="A431" s="66"/>
      <c r="B431" s="66"/>
      <c r="C431" s="101"/>
      <c r="D431" s="101"/>
      <c r="E431" s="66"/>
      <c r="F431" s="66"/>
      <c r="G431" s="66"/>
      <c r="H431" s="66"/>
      <c r="I431" s="66"/>
    </row>
    <row r="432" spans="1:9" x14ac:dyDescent="0.25">
      <c r="A432" s="66"/>
      <c r="B432" s="66"/>
      <c r="C432" s="101"/>
      <c r="D432" s="101"/>
      <c r="E432" s="66"/>
      <c r="F432" s="66"/>
      <c r="G432" s="66"/>
      <c r="H432" s="66"/>
      <c r="I432" s="66"/>
    </row>
    <row r="433" spans="1:9" x14ac:dyDescent="0.25">
      <c r="A433" s="66"/>
      <c r="B433" s="66"/>
      <c r="C433" s="101"/>
      <c r="D433" s="101"/>
      <c r="E433" s="66"/>
      <c r="F433" s="66"/>
      <c r="G433" s="66"/>
      <c r="H433" s="66"/>
      <c r="I433" s="66"/>
    </row>
    <row r="434" spans="1:9" x14ac:dyDescent="0.25">
      <c r="A434" s="66"/>
      <c r="B434" s="66"/>
      <c r="C434" s="101"/>
      <c r="D434" s="101"/>
      <c r="E434" s="66"/>
      <c r="F434" s="66"/>
      <c r="G434" s="66"/>
      <c r="H434" s="66"/>
      <c r="I434" s="66"/>
    </row>
    <row r="435" spans="1:9" x14ac:dyDescent="0.25">
      <c r="A435" s="66"/>
      <c r="B435" s="66"/>
      <c r="C435" s="101"/>
      <c r="D435" s="101"/>
      <c r="E435" s="66"/>
      <c r="F435" s="66"/>
      <c r="G435" s="66"/>
      <c r="H435" s="66"/>
      <c r="I435" s="66"/>
    </row>
    <row r="436" spans="1:9" x14ac:dyDescent="0.25">
      <c r="A436" s="66"/>
      <c r="B436" s="66"/>
      <c r="C436" s="101"/>
      <c r="D436" s="101"/>
      <c r="E436" s="66"/>
      <c r="F436" s="66"/>
      <c r="G436" s="66"/>
      <c r="H436" s="66"/>
      <c r="I436" s="66"/>
    </row>
    <row r="437" spans="1:9" x14ac:dyDescent="0.25">
      <c r="A437" s="66"/>
      <c r="B437" s="66"/>
      <c r="C437" s="101"/>
      <c r="D437" s="101"/>
      <c r="E437" s="66"/>
      <c r="F437" s="66"/>
      <c r="G437" s="66"/>
      <c r="H437" s="66"/>
      <c r="I437" s="66"/>
    </row>
    <row r="438" spans="1:9" x14ac:dyDescent="0.25">
      <c r="A438" s="66"/>
      <c r="B438" s="66"/>
      <c r="C438" s="101"/>
      <c r="D438" s="101"/>
      <c r="E438" s="66"/>
      <c r="F438" s="66"/>
      <c r="G438" s="66"/>
      <c r="H438" s="66"/>
      <c r="I438" s="66"/>
    </row>
    <row r="439" spans="1:9" x14ac:dyDescent="0.25">
      <c r="A439" s="66"/>
      <c r="B439" s="66"/>
      <c r="C439" s="101"/>
      <c r="D439" s="101"/>
      <c r="E439" s="66"/>
      <c r="F439" s="66"/>
      <c r="G439" s="66"/>
      <c r="H439" s="66"/>
      <c r="I439" s="66"/>
    </row>
    <row r="440" spans="1:9" x14ac:dyDescent="0.25">
      <c r="A440" s="66"/>
      <c r="B440" s="66"/>
      <c r="C440" s="101"/>
      <c r="D440" s="101"/>
      <c r="E440" s="66"/>
      <c r="F440" s="66"/>
      <c r="G440" s="66"/>
      <c r="H440" s="66"/>
      <c r="I440" s="66"/>
    </row>
    <row r="441" spans="1:9" x14ac:dyDescent="0.25">
      <c r="A441" s="66"/>
      <c r="B441" s="66"/>
      <c r="C441" s="101"/>
      <c r="D441" s="101"/>
      <c r="E441" s="66"/>
      <c r="F441" s="66"/>
      <c r="G441" s="66"/>
      <c r="H441" s="66"/>
      <c r="I441" s="66"/>
    </row>
    <row r="442" spans="1:9" x14ac:dyDescent="0.25">
      <c r="A442" s="66"/>
      <c r="B442" s="66"/>
      <c r="C442" s="101"/>
      <c r="D442" s="101"/>
      <c r="E442" s="66"/>
      <c r="F442" s="66"/>
      <c r="G442" s="66"/>
      <c r="H442" s="66"/>
      <c r="I442" s="66"/>
    </row>
    <row r="443" spans="1:9" x14ac:dyDescent="0.25">
      <c r="A443" s="66"/>
      <c r="B443" s="66"/>
      <c r="C443" s="101"/>
      <c r="D443" s="101"/>
      <c r="E443" s="66"/>
      <c r="F443" s="66"/>
      <c r="G443" s="66"/>
      <c r="H443" s="66"/>
      <c r="I443" s="66"/>
    </row>
    <row r="444" spans="1:9" x14ac:dyDescent="0.25">
      <c r="A444" s="66"/>
      <c r="B444" s="66"/>
      <c r="C444" s="101"/>
      <c r="D444" s="101"/>
      <c r="E444" s="66"/>
      <c r="F444" s="66"/>
      <c r="G444" s="66"/>
      <c r="H444" s="66"/>
      <c r="I444" s="66"/>
    </row>
    <row r="445" spans="1:9" x14ac:dyDescent="0.25">
      <c r="A445" s="66"/>
      <c r="B445" s="66"/>
      <c r="C445" s="101"/>
      <c r="D445" s="101"/>
      <c r="E445" s="66"/>
      <c r="F445" s="66"/>
      <c r="G445" s="66"/>
      <c r="H445" s="66"/>
      <c r="I445" s="66"/>
    </row>
    <row r="446" spans="1:9" x14ac:dyDescent="0.25">
      <c r="A446" s="66"/>
      <c r="B446" s="66"/>
      <c r="C446" s="101"/>
      <c r="D446" s="101"/>
      <c r="E446" s="66"/>
      <c r="F446" s="66"/>
      <c r="G446" s="66"/>
      <c r="H446" s="66"/>
      <c r="I446" s="66"/>
    </row>
    <row r="447" spans="1:9" x14ac:dyDescent="0.25">
      <c r="A447" s="66"/>
      <c r="B447" s="66"/>
      <c r="C447" s="101"/>
      <c r="D447" s="101"/>
      <c r="E447" s="66"/>
      <c r="F447" s="66"/>
      <c r="G447" s="66"/>
      <c r="H447" s="66"/>
      <c r="I447" s="66"/>
    </row>
    <row r="448" spans="1:9" x14ac:dyDescent="0.25">
      <c r="A448" s="66"/>
      <c r="B448" s="66"/>
      <c r="C448" s="101"/>
      <c r="D448" s="101"/>
      <c r="E448" s="66"/>
      <c r="F448" s="66"/>
      <c r="G448" s="66"/>
      <c r="H448" s="66"/>
      <c r="I448" s="66"/>
    </row>
    <row r="449" spans="1:9" x14ac:dyDescent="0.25">
      <c r="A449" s="66"/>
      <c r="B449" s="66"/>
      <c r="C449" s="101"/>
      <c r="D449" s="101"/>
      <c r="E449" s="66"/>
      <c r="F449" s="66"/>
      <c r="G449" s="66"/>
      <c r="H449" s="66"/>
      <c r="I449" s="66"/>
    </row>
    <row r="450" spans="1:9" x14ac:dyDescent="0.25">
      <c r="A450" s="66"/>
      <c r="B450" s="66"/>
      <c r="C450" s="101"/>
      <c r="D450" s="101"/>
      <c r="E450" s="66"/>
      <c r="F450" s="66"/>
      <c r="G450" s="66"/>
      <c r="H450" s="66"/>
      <c r="I450" s="66"/>
    </row>
    <row r="451" spans="1:9" x14ac:dyDescent="0.25">
      <c r="A451" s="66"/>
      <c r="B451" s="66"/>
      <c r="C451" s="101"/>
      <c r="D451" s="101"/>
      <c r="E451" s="66"/>
      <c r="F451" s="66"/>
      <c r="G451" s="66"/>
      <c r="H451" s="66"/>
      <c r="I451" s="66"/>
    </row>
    <row r="452" spans="1:9" x14ac:dyDescent="0.25">
      <c r="A452" s="66"/>
      <c r="B452" s="66"/>
      <c r="C452" s="101"/>
      <c r="D452" s="101"/>
      <c r="E452" s="66"/>
      <c r="F452" s="66"/>
      <c r="G452" s="66"/>
      <c r="H452" s="66"/>
      <c r="I452" s="66"/>
    </row>
    <row r="453" spans="1:9" x14ac:dyDescent="0.25">
      <c r="A453" s="66"/>
      <c r="B453" s="66"/>
      <c r="C453" s="101"/>
      <c r="D453" s="101"/>
      <c r="E453" s="66"/>
      <c r="F453" s="66"/>
      <c r="G453" s="66"/>
      <c r="H453" s="66"/>
      <c r="I453" s="66"/>
    </row>
    <row r="454" spans="1:9" x14ac:dyDescent="0.25">
      <c r="A454" s="66"/>
      <c r="B454" s="66"/>
      <c r="C454" s="101"/>
      <c r="D454" s="101"/>
      <c r="E454" s="66"/>
      <c r="F454" s="66"/>
      <c r="G454" s="66"/>
      <c r="H454" s="66"/>
      <c r="I454" s="66"/>
    </row>
    <row r="455" spans="1:9" x14ac:dyDescent="0.25">
      <c r="A455" s="66"/>
      <c r="B455" s="66"/>
      <c r="C455" s="101"/>
      <c r="D455" s="101"/>
      <c r="E455" s="66"/>
      <c r="F455" s="66"/>
      <c r="G455" s="66"/>
      <c r="H455" s="66"/>
      <c r="I455" s="66"/>
    </row>
    <row r="456" spans="1:9" x14ac:dyDescent="0.25">
      <c r="A456" s="66"/>
      <c r="B456" s="66"/>
      <c r="C456" s="101"/>
      <c r="D456" s="101"/>
      <c r="E456" s="66"/>
      <c r="F456" s="66"/>
      <c r="G456" s="66"/>
      <c r="H456" s="66"/>
      <c r="I456" s="66"/>
    </row>
    <row r="457" spans="1:9" x14ac:dyDescent="0.25">
      <c r="A457" s="66"/>
      <c r="B457" s="66"/>
      <c r="C457" s="101"/>
      <c r="D457" s="101"/>
      <c r="E457" s="66"/>
      <c r="F457" s="66"/>
      <c r="G457" s="66"/>
      <c r="H457" s="66"/>
      <c r="I457" s="66"/>
    </row>
    <row r="458" spans="1:9" x14ac:dyDescent="0.25">
      <c r="A458" s="66"/>
      <c r="B458" s="66"/>
      <c r="C458" s="101"/>
      <c r="D458" s="101"/>
      <c r="E458" s="66"/>
      <c r="F458" s="66"/>
      <c r="G458" s="66"/>
      <c r="H458" s="66"/>
      <c r="I458" s="66"/>
    </row>
    <row r="459" spans="1:9" x14ac:dyDescent="0.25">
      <c r="A459" s="66"/>
      <c r="B459" s="66"/>
      <c r="C459" s="101"/>
      <c r="D459" s="101"/>
      <c r="E459" s="66"/>
      <c r="F459" s="66"/>
      <c r="G459" s="66"/>
      <c r="H459" s="66"/>
      <c r="I459" s="66"/>
    </row>
    <row r="460" spans="1:9" x14ac:dyDescent="0.25">
      <c r="A460" s="66"/>
      <c r="B460" s="66"/>
      <c r="C460" s="101"/>
      <c r="D460" s="101"/>
      <c r="E460" s="66"/>
      <c r="F460" s="66"/>
      <c r="G460" s="66"/>
      <c r="H460" s="66"/>
      <c r="I460" s="66"/>
    </row>
    <row r="461" spans="1:9" x14ac:dyDescent="0.25">
      <c r="A461" s="66"/>
      <c r="B461" s="66"/>
      <c r="C461" s="101"/>
      <c r="D461" s="101"/>
      <c r="E461" s="66"/>
      <c r="F461" s="66"/>
      <c r="G461" s="66"/>
      <c r="H461" s="66"/>
      <c r="I461" s="66"/>
    </row>
    <row r="462" spans="1:9" x14ac:dyDescent="0.25">
      <c r="A462" s="66"/>
      <c r="B462" s="66"/>
      <c r="C462" s="101"/>
      <c r="D462" s="101"/>
      <c r="E462" s="66"/>
      <c r="F462" s="66"/>
      <c r="G462" s="66"/>
      <c r="H462" s="66"/>
      <c r="I462" s="66"/>
    </row>
    <row r="463" spans="1:9" x14ac:dyDescent="0.25">
      <c r="A463" s="66"/>
      <c r="B463" s="66"/>
      <c r="C463" s="101"/>
      <c r="D463" s="101"/>
      <c r="E463" s="66"/>
      <c r="F463" s="66"/>
      <c r="G463" s="66"/>
      <c r="H463" s="66"/>
      <c r="I463" s="66"/>
    </row>
    <row r="464" spans="1:9" x14ac:dyDescent="0.25">
      <c r="A464" s="66"/>
      <c r="B464" s="66"/>
      <c r="C464" s="101"/>
      <c r="D464" s="101"/>
      <c r="E464" s="66"/>
      <c r="F464" s="66"/>
      <c r="G464" s="66"/>
      <c r="H464" s="66"/>
      <c r="I464" s="66"/>
    </row>
    <row r="465" spans="1:9" x14ac:dyDescent="0.25">
      <c r="A465" s="66"/>
      <c r="B465" s="66"/>
      <c r="C465" s="101"/>
      <c r="D465" s="101"/>
      <c r="E465" s="66"/>
      <c r="F465" s="66"/>
      <c r="G465" s="66"/>
      <c r="H465" s="66"/>
      <c r="I465" s="66"/>
    </row>
    <row r="466" spans="1:9" x14ac:dyDescent="0.25">
      <c r="A466" s="66"/>
      <c r="B466" s="66"/>
      <c r="C466" s="101"/>
      <c r="D466" s="101"/>
      <c r="E466" s="66"/>
      <c r="F466" s="66"/>
      <c r="G466" s="66"/>
      <c r="H466" s="66"/>
      <c r="I466" s="66"/>
    </row>
    <row r="467" spans="1:9" x14ac:dyDescent="0.25">
      <c r="A467" s="66"/>
      <c r="B467" s="66"/>
      <c r="C467" s="101"/>
      <c r="D467" s="101"/>
      <c r="E467" s="66"/>
      <c r="F467" s="66"/>
      <c r="G467" s="66"/>
      <c r="H467" s="66"/>
      <c r="I467" s="66"/>
    </row>
    <row r="468" spans="1:9" x14ac:dyDescent="0.25">
      <c r="A468" s="66"/>
      <c r="B468" s="66"/>
      <c r="C468" s="101"/>
      <c r="D468" s="101"/>
      <c r="E468" s="66"/>
      <c r="F468" s="66"/>
      <c r="G468" s="66"/>
      <c r="H468" s="66"/>
      <c r="I468" s="66"/>
    </row>
    <row r="469" spans="1:9" x14ac:dyDescent="0.25">
      <c r="A469" s="66"/>
      <c r="B469" s="66"/>
      <c r="C469" s="101"/>
      <c r="D469" s="101"/>
      <c r="E469" s="66"/>
      <c r="F469" s="66"/>
      <c r="G469" s="66"/>
      <c r="H469" s="66"/>
      <c r="I469" s="66"/>
    </row>
    <row r="470" spans="1:9" x14ac:dyDescent="0.25">
      <c r="A470" s="66"/>
      <c r="B470" s="66"/>
      <c r="C470" s="101"/>
      <c r="D470" s="101"/>
      <c r="E470" s="66"/>
      <c r="F470" s="66"/>
      <c r="G470" s="66"/>
      <c r="H470" s="66"/>
      <c r="I470" s="66"/>
    </row>
    <row r="471" spans="1:9" x14ac:dyDescent="0.25">
      <c r="A471" s="66"/>
      <c r="B471" s="66"/>
      <c r="C471" s="101"/>
      <c r="D471" s="101"/>
      <c r="E471" s="66"/>
      <c r="F471" s="66"/>
      <c r="G471" s="66"/>
      <c r="H471" s="66"/>
      <c r="I471" s="66"/>
    </row>
    <row r="472" spans="1:9" x14ac:dyDescent="0.25">
      <c r="A472" s="66"/>
      <c r="B472" s="66"/>
      <c r="C472" s="101"/>
      <c r="D472" s="101"/>
      <c r="E472" s="66"/>
      <c r="F472" s="66"/>
      <c r="G472" s="66"/>
      <c r="H472" s="66"/>
      <c r="I472" s="66"/>
    </row>
    <row r="473" spans="1:9" x14ac:dyDescent="0.25">
      <c r="A473" s="66"/>
      <c r="B473" s="66"/>
      <c r="C473" s="101"/>
      <c r="D473" s="101"/>
      <c r="E473" s="66"/>
      <c r="F473" s="66"/>
      <c r="G473" s="66"/>
      <c r="H473" s="66"/>
      <c r="I473" s="66"/>
    </row>
    <row r="474" spans="1:9" x14ac:dyDescent="0.25">
      <c r="A474" s="66"/>
      <c r="B474" s="66"/>
      <c r="C474" s="101"/>
      <c r="D474" s="101"/>
      <c r="E474" s="66"/>
      <c r="F474" s="66"/>
      <c r="G474" s="66"/>
      <c r="H474" s="66"/>
      <c r="I474" s="66"/>
    </row>
    <row r="475" spans="1:9" x14ac:dyDescent="0.25">
      <c r="A475" s="66"/>
      <c r="B475" s="66"/>
      <c r="C475" s="101"/>
      <c r="D475" s="101"/>
      <c r="E475" s="66"/>
      <c r="F475" s="66"/>
      <c r="G475" s="66"/>
      <c r="H475" s="66"/>
      <c r="I475" s="66"/>
    </row>
    <row r="476" spans="1:9" x14ac:dyDescent="0.25">
      <c r="A476" s="66"/>
      <c r="B476" s="66"/>
      <c r="C476" s="101"/>
      <c r="D476" s="101"/>
      <c r="E476" s="66"/>
      <c r="F476" s="66"/>
      <c r="G476" s="66"/>
      <c r="H476" s="66"/>
      <c r="I476" s="66"/>
    </row>
    <row r="477" spans="1:9" x14ac:dyDescent="0.25">
      <c r="A477" s="66"/>
      <c r="B477" s="66"/>
      <c r="C477" s="101"/>
      <c r="D477" s="101"/>
      <c r="E477" s="66"/>
      <c r="F477" s="66"/>
      <c r="G477" s="66"/>
      <c r="H477" s="66"/>
      <c r="I477" s="66"/>
    </row>
    <row r="478" spans="1:9" x14ac:dyDescent="0.25">
      <c r="A478" s="66"/>
      <c r="B478" s="66"/>
      <c r="C478" s="101"/>
      <c r="D478" s="101"/>
      <c r="E478" s="66"/>
      <c r="F478" s="66"/>
      <c r="G478" s="66"/>
      <c r="H478" s="66"/>
      <c r="I478" s="66"/>
    </row>
    <row r="479" spans="1:9" x14ac:dyDescent="0.25">
      <c r="A479" s="66"/>
      <c r="B479" s="66"/>
      <c r="C479" s="101"/>
      <c r="D479" s="101"/>
      <c r="E479" s="66"/>
      <c r="F479" s="66"/>
      <c r="G479" s="66"/>
      <c r="H479" s="66"/>
      <c r="I479" s="66"/>
    </row>
    <row r="480" spans="1:9" x14ac:dyDescent="0.25">
      <c r="A480" s="66"/>
      <c r="B480" s="66"/>
      <c r="C480" s="101"/>
      <c r="D480" s="101"/>
      <c r="E480" s="66"/>
      <c r="F480" s="66"/>
      <c r="G480" s="66"/>
      <c r="H480" s="66"/>
      <c r="I480" s="66"/>
    </row>
    <row r="481" spans="1:9" x14ac:dyDescent="0.25">
      <c r="A481" s="66"/>
      <c r="B481" s="66"/>
      <c r="C481" s="101"/>
      <c r="D481" s="101"/>
      <c r="E481" s="66"/>
      <c r="F481" s="66"/>
      <c r="G481" s="66"/>
      <c r="H481" s="66"/>
      <c r="I481" s="66"/>
    </row>
    <row r="482" spans="1:9" x14ac:dyDescent="0.25">
      <c r="A482" s="66"/>
      <c r="B482" s="66"/>
      <c r="C482" s="101"/>
      <c r="D482" s="101"/>
      <c r="E482" s="66"/>
      <c r="F482" s="66"/>
      <c r="G482" s="66"/>
      <c r="H482" s="66"/>
      <c r="I482" s="66"/>
    </row>
    <row r="483" spans="1:9" x14ac:dyDescent="0.25">
      <c r="A483" s="66"/>
      <c r="B483" s="66"/>
      <c r="C483" s="101"/>
      <c r="D483" s="101"/>
      <c r="E483" s="66"/>
      <c r="F483" s="66"/>
      <c r="G483" s="66"/>
      <c r="H483" s="66"/>
      <c r="I483" s="66"/>
    </row>
    <row r="484" spans="1:9" x14ac:dyDescent="0.25">
      <c r="A484" s="66"/>
      <c r="B484" s="66"/>
      <c r="C484" s="101"/>
      <c r="D484" s="101"/>
      <c r="E484" s="66"/>
      <c r="F484" s="66"/>
      <c r="G484" s="66"/>
      <c r="H484" s="66"/>
      <c r="I484" s="66"/>
    </row>
    <row r="485" spans="1:9" x14ac:dyDescent="0.25">
      <c r="A485" s="66"/>
      <c r="B485" s="66"/>
      <c r="C485" s="101"/>
      <c r="D485" s="101"/>
      <c r="E485" s="66"/>
      <c r="F485" s="66"/>
      <c r="G485" s="66"/>
      <c r="H485" s="66"/>
      <c r="I485" s="66"/>
    </row>
    <row r="486" spans="1:9" x14ac:dyDescent="0.25">
      <c r="A486" s="66"/>
      <c r="B486" s="66"/>
      <c r="C486" s="101"/>
      <c r="D486" s="101"/>
      <c r="E486" s="66"/>
      <c r="F486" s="66"/>
      <c r="G486" s="66"/>
      <c r="H486" s="66"/>
      <c r="I486" s="66"/>
    </row>
    <row r="487" spans="1:9" x14ac:dyDescent="0.25">
      <c r="A487" s="66"/>
      <c r="B487" s="66"/>
      <c r="C487" s="101"/>
      <c r="D487" s="101"/>
      <c r="E487" s="66"/>
      <c r="F487" s="66"/>
      <c r="G487" s="66"/>
      <c r="H487" s="66"/>
      <c r="I487" s="66"/>
    </row>
    <row r="488" spans="1:9" x14ac:dyDescent="0.25">
      <c r="A488" s="66"/>
      <c r="B488" s="66"/>
      <c r="C488" s="101"/>
      <c r="D488" s="101"/>
      <c r="E488" s="66"/>
      <c r="F488" s="66"/>
      <c r="G488" s="66"/>
      <c r="H488" s="66"/>
      <c r="I488" s="66"/>
    </row>
    <row r="489" spans="1:9" x14ac:dyDescent="0.25">
      <c r="A489" s="66"/>
      <c r="B489" s="66"/>
      <c r="C489" s="101"/>
      <c r="D489" s="101"/>
      <c r="E489" s="66"/>
      <c r="F489" s="66"/>
      <c r="G489" s="66"/>
      <c r="H489" s="66"/>
      <c r="I489" s="66"/>
    </row>
    <row r="490" spans="1:9" x14ac:dyDescent="0.25">
      <c r="A490" s="66"/>
      <c r="B490" s="66"/>
      <c r="C490" s="101"/>
      <c r="D490" s="101"/>
      <c r="E490" s="66"/>
      <c r="F490" s="66"/>
      <c r="G490" s="66"/>
      <c r="H490" s="66"/>
      <c r="I490" s="66"/>
    </row>
    <row r="491" spans="1:9" x14ac:dyDescent="0.25">
      <c r="A491" s="66"/>
      <c r="B491" s="66"/>
      <c r="C491" s="101"/>
      <c r="D491" s="101"/>
      <c r="E491" s="66"/>
      <c r="F491" s="66"/>
      <c r="G491" s="66"/>
      <c r="H491" s="66"/>
      <c r="I491" s="66"/>
    </row>
    <row r="492" spans="1:9" x14ac:dyDescent="0.25">
      <c r="A492" s="66"/>
      <c r="B492" s="66"/>
      <c r="C492" s="101"/>
      <c r="D492" s="101"/>
      <c r="E492" s="66"/>
      <c r="F492" s="66"/>
      <c r="G492" s="66"/>
      <c r="H492" s="66"/>
      <c r="I492" s="66"/>
    </row>
    <row r="493" spans="1:9" x14ac:dyDescent="0.25">
      <c r="A493" s="66"/>
      <c r="B493" s="66"/>
      <c r="C493" s="101"/>
      <c r="D493" s="101"/>
      <c r="E493" s="66"/>
      <c r="F493" s="66"/>
      <c r="G493" s="66"/>
      <c r="H493" s="66"/>
      <c r="I493" s="66"/>
    </row>
    <row r="494" spans="1:9" x14ac:dyDescent="0.25">
      <c r="A494" s="66"/>
      <c r="B494" s="66"/>
      <c r="C494" s="101"/>
      <c r="D494" s="101"/>
      <c r="E494" s="66"/>
      <c r="F494" s="66"/>
      <c r="G494" s="66"/>
      <c r="H494" s="66"/>
      <c r="I494" s="66"/>
    </row>
    <row r="495" spans="1:9" x14ac:dyDescent="0.25">
      <c r="A495" s="66"/>
      <c r="B495" s="66"/>
      <c r="C495" s="101"/>
      <c r="D495" s="101"/>
      <c r="E495" s="66"/>
      <c r="F495" s="66"/>
      <c r="G495" s="66"/>
      <c r="H495" s="66"/>
      <c r="I495" s="66"/>
    </row>
    <row r="496" spans="1:9" x14ac:dyDescent="0.25">
      <c r="A496" s="66"/>
      <c r="B496" s="66"/>
      <c r="C496" s="101"/>
      <c r="D496" s="101"/>
      <c r="E496" s="66"/>
      <c r="F496" s="66"/>
      <c r="G496" s="66"/>
      <c r="H496" s="66"/>
      <c r="I496" s="66"/>
    </row>
    <row r="497" spans="1:9" x14ac:dyDescent="0.25">
      <c r="A497" s="66"/>
      <c r="B497" s="66"/>
      <c r="C497" s="101"/>
      <c r="D497" s="101"/>
      <c r="E497" s="66"/>
      <c r="F497" s="66"/>
      <c r="G497" s="66"/>
      <c r="H497" s="66"/>
      <c r="I497" s="66"/>
    </row>
    <row r="498" spans="1:9" x14ac:dyDescent="0.25">
      <c r="A498" s="66"/>
      <c r="B498" s="66"/>
      <c r="C498" s="101"/>
      <c r="D498" s="101"/>
      <c r="E498" s="66"/>
      <c r="F498" s="66"/>
      <c r="G498" s="66"/>
      <c r="H498" s="66"/>
      <c r="I498" s="66"/>
    </row>
    <row r="499" spans="1:9" x14ac:dyDescent="0.25">
      <c r="A499" s="66"/>
      <c r="B499" s="66"/>
      <c r="C499" s="101"/>
      <c r="D499" s="101"/>
      <c r="E499" s="66"/>
      <c r="F499" s="66"/>
      <c r="G499" s="66"/>
      <c r="H499" s="66"/>
      <c r="I499" s="66"/>
    </row>
    <row r="500" spans="1:9" x14ac:dyDescent="0.25">
      <c r="A500" s="66"/>
      <c r="B500" s="66"/>
      <c r="C500" s="101"/>
      <c r="D500" s="101"/>
      <c r="E500" s="66"/>
      <c r="F500" s="66"/>
      <c r="G500" s="66"/>
      <c r="H500" s="66"/>
      <c r="I500" s="66"/>
    </row>
    <row r="501" spans="1:9" x14ac:dyDescent="0.25">
      <c r="A501" s="66"/>
      <c r="B501" s="66"/>
      <c r="C501" s="101"/>
      <c r="D501" s="101"/>
      <c r="E501" s="66"/>
      <c r="F501" s="66"/>
      <c r="G501" s="66"/>
      <c r="H501" s="66"/>
      <c r="I501" s="66"/>
    </row>
    <row r="502" spans="1:9" x14ac:dyDescent="0.25">
      <c r="A502" s="66"/>
      <c r="B502" s="66"/>
      <c r="C502" s="101"/>
      <c r="D502" s="101"/>
      <c r="E502" s="66"/>
      <c r="F502" s="66"/>
      <c r="G502" s="66"/>
      <c r="H502" s="66"/>
      <c r="I502" s="66"/>
    </row>
    <row r="503" spans="1:9" x14ac:dyDescent="0.25">
      <c r="A503" s="66"/>
      <c r="B503" s="66"/>
      <c r="C503" s="101"/>
      <c r="D503" s="101"/>
      <c r="E503" s="66"/>
      <c r="F503" s="66"/>
      <c r="G503" s="66"/>
      <c r="H503" s="66"/>
      <c r="I503" s="66"/>
    </row>
    <row r="504" spans="1:9" x14ac:dyDescent="0.25">
      <c r="A504" s="66"/>
      <c r="B504" s="66"/>
      <c r="C504" s="101"/>
      <c r="D504" s="101"/>
      <c r="E504" s="66"/>
      <c r="F504" s="66"/>
      <c r="G504" s="66"/>
      <c r="H504" s="66"/>
      <c r="I504" s="66"/>
    </row>
    <row r="505" spans="1:9" x14ac:dyDescent="0.25">
      <c r="A505" s="66"/>
      <c r="B505" s="66"/>
      <c r="C505" s="101"/>
      <c r="D505" s="101"/>
      <c r="E505" s="66"/>
      <c r="F505" s="66"/>
      <c r="G505" s="66"/>
      <c r="H505" s="66"/>
      <c r="I505" s="66"/>
    </row>
    <row r="506" spans="1:9" x14ac:dyDescent="0.25">
      <c r="A506" s="66"/>
      <c r="B506" s="66"/>
      <c r="C506" s="101"/>
      <c r="D506" s="101"/>
      <c r="E506" s="66"/>
      <c r="F506" s="66"/>
      <c r="G506" s="66"/>
      <c r="H506" s="66"/>
      <c r="I506" s="66"/>
    </row>
    <row r="507" spans="1:9" x14ac:dyDescent="0.25">
      <c r="A507" s="66"/>
      <c r="B507" s="66"/>
      <c r="C507" s="101"/>
      <c r="D507" s="101"/>
      <c r="E507" s="66"/>
      <c r="F507" s="66"/>
      <c r="G507" s="66"/>
      <c r="H507" s="66"/>
      <c r="I507" s="66"/>
    </row>
    <row r="508" spans="1:9" x14ac:dyDescent="0.25">
      <c r="A508" s="66"/>
      <c r="B508" s="66"/>
      <c r="C508" s="101"/>
      <c r="D508" s="101"/>
      <c r="E508" s="66"/>
      <c r="F508" s="66"/>
      <c r="G508" s="66"/>
      <c r="H508" s="66"/>
      <c r="I508" s="66"/>
    </row>
    <row r="509" spans="1:9" x14ac:dyDescent="0.25">
      <c r="A509" s="66"/>
      <c r="B509" s="66"/>
      <c r="C509" s="101"/>
      <c r="D509" s="101"/>
      <c r="E509" s="66"/>
      <c r="F509" s="66"/>
      <c r="G509" s="66"/>
      <c r="H509" s="66"/>
      <c r="I509" s="66"/>
    </row>
    <row r="510" spans="1:9" x14ac:dyDescent="0.25">
      <c r="A510" s="66"/>
      <c r="B510" s="66"/>
      <c r="C510" s="101"/>
      <c r="D510" s="101"/>
      <c r="E510" s="66"/>
      <c r="F510" s="66"/>
      <c r="G510" s="66"/>
      <c r="H510" s="66"/>
      <c r="I510" s="66"/>
    </row>
    <row r="511" spans="1:9" x14ac:dyDescent="0.25">
      <c r="A511" s="66"/>
      <c r="B511" s="66"/>
      <c r="C511" s="101"/>
      <c r="D511" s="101"/>
      <c r="E511" s="66"/>
      <c r="F511" s="66"/>
      <c r="G511" s="66"/>
      <c r="H511" s="66"/>
      <c r="I511" s="66"/>
    </row>
    <row r="512" spans="1:9" x14ac:dyDescent="0.25">
      <c r="A512" s="66"/>
      <c r="B512" s="66"/>
      <c r="C512" s="101"/>
      <c r="D512" s="101"/>
      <c r="E512" s="66"/>
      <c r="F512" s="66"/>
      <c r="G512" s="66"/>
      <c r="H512" s="66"/>
      <c r="I512" s="66"/>
    </row>
    <row r="513" spans="1:9" x14ac:dyDescent="0.25">
      <c r="A513" s="66"/>
      <c r="B513" s="66"/>
      <c r="C513" s="101"/>
      <c r="D513" s="101"/>
      <c r="E513" s="66"/>
      <c r="F513" s="66"/>
      <c r="G513" s="66"/>
      <c r="H513" s="66"/>
      <c r="I513" s="66"/>
    </row>
    <row r="514" spans="1:9" x14ac:dyDescent="0.25">
      <c r="A514" s="66"/>
      <c r="B514" s="66"/>
      <c r="C514" s="101"/>
      <c r="D514" s="101"/>
      <c r="E514" s="66"/>
      <c r="F514" s="66"/>
      <c r="G514" s="66"/>
      <c r="H514" s="66"/>
      <c r="I514" s="66"/>
    </row>
    <row r="515" spans="1:9" x14ac:dyDescent="0.25">
      <c r="A515" s="66"/>
      <c r="B515" s="66"/>
      <c r="C515" s="101"/>
      <c r="D515" s="101"/>
      <c r="E515" s="66"/>
      <c r="F515" s="66"/>
      <c r="G515" s="66"/>
      <c r="H515" s="66"/>
      <c r="I515" s="66"/>
    </row>
    <row r="516" spans="1:9" x14ac:dyDescent="0.25">
      <c r="A516" s="66"/>
      <c r="B516" s="66"/>
      <c r="C516" s="101"/>
      <c r="D516" s="101"/>
      <c r="E516" s="66"/>
      <c r="F516" s="66"/>
      <c r="G516" s="66"/>
      <c r="H516" s="66"/>
      <c r="I516" s="66"/>
    </row>
    <row r="517" spans="1:9" x14ac:dyDescent="0.25">
      <c r="A517" s="66"/>
      <c r="B517" s="66"/>
      <c r="C517" s="101"/>
      <c r="D517" s="101"/>
      <c r="E517" s="66"/>
      <c r="F517" s="66"/>
      <c r="G517" s="66"/>
      <c r="H517" s="66"/>
      <c r="I517" s="66"/>
    </row>
    <row r="518" spans="1:9" x14ac:dyDescent="0.25">
      <c r="A518" s="66"/>
      <c r="B518" s="66"/>
      <c r="C518" s="101"/>
      <c r="D518" s="101"/>
      <c r="E518" s="66"/>
      <c r="F518" s="66"/>
      <c r="G518" s="66"/>
      <c r="H518" s="66"/>
      <c r="I518" s="66"/>
    </row>
    <row r="519" spans="1:9" x14ac:dyDescent="0.25">
      <c r="A519" s="66"/>
      <c r="B519" s="66"/>
      <c r="C519" s="101"/>
      <c r="D519" s="101"/>
      <c r="E519" s="66"/>
      <c r="F519" s="66"/>
      <c r="G519" s="66"/>
      <c r="H519" s="66"/>
      <c r="I519" s="66"/>
    </row>
    <row r="520" spans="1:9" x14ac:dyDescent="0.25">
      <c r="A520" s="66"/>
      <c r="B520" s="66"/>
      <c r="C520" s="101"/>
      <c r="D520" s="101"/>
      <c r="E520" s="66"/>
      <c r="F520" s="66"/>
      <c r="G520" s="66"/>
      <c r="H520" s="66"/>
      <c r="I520" s="66"/>
    </row>
    <row r="521" spans="1:9" x14ac:dyDescent="0.25">
      <c r="A521" s="66"/>
      <c r="B521" s="66"/>
      <c r="C521" s="101"/>
      <c r="D521" s="101"/>
      <c r="E521" s="66"/>
      <c r="F521" s="66"/>
      <c r="G521" s="66"/>
      <c r="H521" s="66"/>
      <c r="I521" s="66"/>
    </row>
    <row r="522" spans="1:9" x14ac:dyDescent="0.25">
      <c r="A522" s="66"/>
      <c r="B522" s="66"/>
      <c r="C522" s="101"/>
      <c r="D522" s="101"/>
      <c r="E522" s="66"/>
      <c r="F522" s="66"/>
      <c r="G522" s="66"/>
      <c r="H522" s="66"/>
      <c r="I522" s="66"/>
    </row>
    <row r="523" spans="1:9" x14ac:dyDescent="0.25">
      <c r="A523" s="66"/>
      <c r="B523" s="66"/>
      <c r="C523" s="101"/>
      <c r="D523" s="101"/>
      <c r="E523" s="66"/>
      <c r="F523" s="66"/>
      <c r="G523" s="66"/>
      <c r="H523" s="66"/>
      <c r="I523" s="66"/>
    </row>
    <row r="524" spans="1:9" x14ac:dyDescent="0.25">
      <c r="A524" s="66"/>
      <c r="B524" s="66"/>
      <c r="C524" s="101"/>
      <c r="D524" s="101"/>
      <c r="E524" s="66"/>
      <c r="F524" s="66"/>
      <c r="G524" s="66"/>
      <c r="H524" s="66"/>
      <c r="I524" s="66"/>
    </row>
    <row r="525" spans="1:9" x14ac:dyDescent="0.25">
      <c r="A525" s="66"/>
      <c r="B525" s="66"/>
      <c r="C525" s="101"/>
      <c r="D525" s="101"/>
      <c r="E525" s="66"/>
      <c r="F525" s="66"/>
      <c r="G525" s="66"/>
      <c r="H525" s="66"/>
      <c r="I525" s="66"/>
    </row>
    <row r="526" spans="1:9" x14ac:dyDescent="0.25">
      <c r="A526" s="66"/>
      <c r="B526" s="66"/>
      <c r="C526" s="101"/>
      <c r="D526" s="101"/>
      <c r="E526" s="66"/>
      <c r="F526" s="66"/>
      <c r="G526" s="66"/>
      <c r="H526" s="66"/>
      <c r="I526" s="66"/>
    </row>
    <row r="527" spans="1:9" x14ac:dyDescent="0.25">
      <c r="A527" s="66"/>
      <c r="B527" s="66"/>
      <c r="C527" s="101"/>
      <c r="D527" s="101"/>
      <c r="E527" s="66"/>
      <c r="F527" s="66"/>
      <c r="G527" s="66"/>
      <c r="H527" s="66"/>
      <c r="I527" s="66"/>
    </row>
    <row r="528" spans="1:9" x14ac:dyDescent="0.25">
      <c r="A528" s="66"/>
      <c r="B528" s="66"/>
      <c r="C528" s="101"/>
      <c r="D528" s="101"/>
      <c r="E528" s="66"/>
      <c r="F528" s="66"/>
      <c r="G528" s="66"/>
      <c r="H528" s="66"/>
      <c r="I528" s="66"/>
    </row>
    <row r="529" spans="1:9" x14ac:dyDescent="0.25">
      <c r="A529" s="66"/>
      <c r="B529" s="66"/>
      <c r="C529" s="101"/>
      <c r="D529" s="101"/>
      <c r="E529" s="66"/>
      <c r="F529" s="66"/>
      <c r="G529" s="66"/>
      <c r="H529" s="66"/>
      <c r="I529" s="66"/>
    </row>
    <row r="530" spans="1:9" x14ac:dyDescent="0.25">
      <c r="A530" s="66"/>
      <c r="B530" s="66"/>
      <c r="C530" s="101"/>
      <c r="D530" s="101"/>
      <c r="E530" s="66"/>
      <c r="F530" s="66"/>
      <c r="G530" s="66"/>
      <c r="H530" s="66"/>
      <c r="I530" s="66"/>
    </row>
    <row r="531" spans="1:9" x14ac:dyDescent="0.25">
      <c r="A531" s="66"/>
      <c r="B531" s="66"/>
      <c r="C531" s="101"/>
      <c r="D531" s="101"/>
      <c r="E531" s="66"/>
      <c r="F531" s="66"/>
      <c r="G531" s="66"/>
      <c r="H531" s="66"/>
      <c r="I531" s="66"/>
    </row>
    <row r="532" spans="1:9" x14ac:dyDescent="0.25">
      <c r="A532" s="66"/>
      <c r="B532" s="66"/>
      <c r="C532" s="101"/>
      <c r="D532" s="101"/>
      <c r="E532" s="66"/>
      <c r="F532" s="66"/>
      <c r="G532" s="66"/>
      <c r="H532" s="66"/>
      <c r="I532" s="66"/>
    </row>
    <row r="533" spans="1:9" x14ac:dyDescent="0.25">
      <c r="A533" s="66"/>
      <c r="B533" s="66"/>
      <c r="C533" s="101"/>
      <c r="D533" s="101"/>
      <c r="E533" s="66"/>
      <c r="F533" s="66"/>
      <c r="G533" s="66"/>
      <c r="H533" s="66"/>
      <c r="I533" s="66"/>
    </row>
    <row r="534" spans="1:9" x14ac:dyDescent="0.25">
      <c r="A534" s="66"/>
      <c r="B534" s="66"/>
      <c r="C534" s="101"/>
      <c r="D534" s="101"/>
      <c r="E534" s="66"/>
      <c r="F534" s="66"/>
      <c r="G534" s="66"/>
      <c r="H534" s="66"/>
      <c r="I534" s="66"/>
    </row>
    <row r="535" spans="1:9" x14ac:dyDescent="0.25">
      <c r="A535" s="66"/>
      <c r="B535" s="66"/>
      <c r="C535" s="101"/>
      <c r="D535" s="101"/>
      <c r="E535" s="66"/>
      <c r="F535" s="66"/>
      <c r="G535" s="66"/>
      <c r="H535" s="66"/>
      <c r="I535" s="66"/>
    </row>
    <row r="536" spans="1:9" x14ac:dyDescent="0.25">
      <c r="A536" s="66"/>
      <c r="B536" s="66"/>
      <c r="C536" s="101"/>
      <c r="D536" s="101"/>
      <c r="E536" s="66"/>
      <c r="F536" s="66"/>
      <c r="G536" s="66"/>
      <c r="H536" s="66"/>
      <c r="I536" s="66"/>
    </row>
    <row r="537" spans="1:9" x14ac:dyDescent="0.25">
      <c r="A537" s="66"/>
      <c r="B537" s="66"/>
      <c r="C537" s="101"/>
      <c r="D537" s="101"/>
      <c r="E537" s="66"/>
      <c r="F537" s="66"/>
      <c r="G537" s="66"/>
      <c r="H537" s="66"/>
      <c r="I537" s="66"/>
    </row>
    <row r="538" spans="1:9" x14ac:dyDescent="0.25">
      <c r="A538" s="66"/>
      <c r="B538" s="66"/>
      <c r="C538" s="101"/>
      <c r="D538" s="101"/>
      <c r="E538" s="66"/>
      <c r="F538" s="66"/>
      <c r="G538" s="66"/>
      <c r="H538" s="66"/>
      <c r="I538" s="66"/>
    </row>
    <row r="539" spans="1:9" x14ac:dyDescent="0.25">
      <c r="A539" s="66"/>
      <c r="B539" s="66"/>
      <c r="C539" s="101"/>
      <c r="D539" s="101"/>
      <c r="E539" s="66"/>
      <c r="F539" s="66"/>
      <c r="G539" s="66"/>
      <c r="H539" s="66"/>
      <c r="I539" s="66"/>
    </row>
    <row r="540" spans="1:9" x14ac:dyDescent="0.25">
      <c r="A540" s="66"/>
      <c r="B540" s="66"/>
      <c r="C540" s="101"/>
      <c r="D540" s="101"/>
      <c r="E540" s="66"/>
      <c r="F540" s="66"/>
      <c r="G540" s="66"/>
      <c r="H540" s="66"/>
      <c r="I540" s="66"/>
    </row>
    <row r="541" spans="1:9" x14ac:dyDescent="0.25">
      <c r="A541" s="66"/>
      <c r="B541" s="66"/>
      <c r="C541" s="101"/>
      <c r="D541" s="101"/>
      <c r="E541" s="66"/>
      <c r="F541" s="66"/>
      <c r="G541" s="66"/>
      <c r="H541" s="66"/>
      <c r="I541" s="66"/>
    </row>
    <row r="542" spans="1:9" x14ac:dyDescent="0.25">
      <c r="A542" s="66"/>
      <c r="B542" s="66"/>
      <c r="C542" s="101"/>
      <c r="D542" s="101"/>
      <c r="E542" s="66"/>
      <c r="F542" s="66"/>
      <c r="G542" s="66"/>
      <c r="H542" s="66"/>
      <c r="I542" s="66"/>
    </row>
    <row r="543" spans="1:9" x14ac:dyDescent="0.25">
      <c r="A543" s="66"/>
      <c r="B543" s="66"/>
      <c r="C543" s="101"/>
      <c r="D543" s="101"/>
      <c r="E543" s="66"/>
      <c r="F543" s="66"/>
      <c r="G543" s="66"/>
      <c r="H543" s="66"/>
      <c r="I543" s="66"/>
    </row>
    <row r="544" spans="1:9" x14ac:dyDescent="0.25">
      <c r="A544" s="66"/>
      <c r="B544" s="66"/>
      <c r="C544" s="101"/>
      <c r="D544" s="101"/>
      <c r="E544" s="66"/>
      <c r="F544" s="66"/>
      <c r="G544" s="66"/>
      <c r="H544" s="66"/>
      <c r="I544" s="66"/>
    </row>
    <row r="545" spans="1:9" x14ac:dyDescent="0.25">
      <c r="A545" s="66"/>
      <c r="B545" s="66"/>
      <c r="C545" s="101"/>
      <c r="D545" s="101"/>
      <c r="E545" s="66"/>
      <c r="F545" s="66"/>
      <c r="G545" s="66"/>
      <c r="H545" s="66"/>
      <c r="I545" s="66"/>
    </row>
    <row r="546" spans="1:9" x14ac:dyDescent="0.25">
      <c r="A546" s="66"/>
      <c r="B546" s="66"/>
      <c r="C546" s="101"/>
      <c r="D546" s="101"/>
      <c r="E546" s="66"/>
      <c r="F546" s="66"/>
      <c r="G546" s="66"/>
      <c r="H546" s="66"/>
      <c r="I546" s="66"/>
    </row>
    <row r="547" spans="1:9" x14ac:dyDescent="0.25">
      <c r="A547" s="66"/>
      <c r="B547" s="66"/>
      <c r="C547" s="101"/>
      <c r="D547" s="101"/>
      <c r="E547" s="66"/>
      <c r="F547" s="66"/>
      <c r="G547" s="66"/>
      <c r="H547" s="66"/>
      <c r="I547" s="66"/>
    </row>
    <row r="548" spans="1:9" x14ac:dyDescent="0.25">
      <c r="A548" s="66"/>
      <c r="B548" s="66"/>
      <c r="C548" s="101"/>
      <c r="D548" s="101"/>
      <c r="E548" s="66"/>
      <c r="F548" s="66"/>
      <c r="G548" s="66"/>
      <c r="H548" s="66"/>
      <c r="I548" s="66"/>
    </row>
    <row r="549" spans="1:9" x14ac:dyDescent="0.25">
      <c r="A549" s="66"/>
      <c r="B549" s="66"/>
      <c r="C549" s="101"/>
      <c r="D549" s="101"/>
      <c r="E549" s="66"/>
      <c r="F549" s="66"/>
      <c r="G549" s="66"/>
      <c r="H549" s="66"/>
      <c r="I549" s="66"/>
    </row>
    <row r="550" spans="1:9" x14ac:dyDescent="0.25">
      <c r="A550" s="66"/>
      <c r="B550" s="66"/>
      <c r="C550" s="101"/>
      <c r="D550" s="101"/>
      <c r="E550" s="66"/>
      <c r="F550" s="66"/>
      <c r="G550" s="66"/>
      <c r="H550" s="66"/>
      <c r="I550" s="66"/>
    </row>
    <row r="551" spans="1:9" x14ac:dyDescent="0.25">
      <c r="A551" s="66"/>
      <c r="B551" s="66"/>
      <c r="C551" s="101"/>
      <c r="D551" s="101"/>
      <c r="E551" s="66"/>
      <c r="F551" s="66"/>
      <c r="G551" s="66"/>
      <c r="H551" s="66"/>
      <c r="I551" s="66"/>
    </row>
    <row r="552" spans="1:9" x14ac:dyDescent="0.25">
      <c r="A552" s="66"/>
      <c r="B552" s="66"/>
      <c r="C552" s="101"/>
      <c r="D552" s="101"/>
      <c r="E552" s="66"/>
      <c r="F552" s="66"/>
      <c r="G552" s="66"/>
      <c r="H552" s="66"/>
      <c r="I552" s="66"/>
    </row>
    <row r="553" spans="1:9" x14ac:dyDescent="0.25">
      <c r="A553" s="66"/>
      <c r="B553" s="66"/>
      <c r="C553" s="101"/>
      <c r="D553" s="101"/>
      <c r="E553" s="66"/>
      <c r="F553" s="66"/>
      <c r="G553" s="66"/>
      <c r="H553" s="66"/>
      <c r="I553" s="66"/>
    </row>
    <row r="554" spans="1:9" x14ac:dyDescent="0.25">
      <c r="A554" s="66"/>
      <c r="B554" s="66"/>
      <c r="C554" s="101"/>
      <c r="D554" s="101"/>
      <c r="E554" s="66"/>
      <c r="F554" s="66"/>
      <c r="G554" s="66"/>
      <c r="H554" s="66"/>
      <c r="I554" s="66"/>
    </row>
    <row r="555" spans="1:9" x14ac:dyDescent="0.25">
      <c r="A555" s="66"/>
      <c r="B555" s="66"/>
      <c r="C555" s="101"/>
      <c r="D555" s="101"/>
      <c r="E555" s="66"/>
      <c r="F555" s="66"/>
      <c r="G555" s="66"/>
      <c r="H555" s="66"/>
      <c r="I555" s="66"/>
    </row>
    <row r="556" spans="1:9" x14ac:dyDescent="0.25">
      <c r="A556" s="66"/>
      <c r="B556" s="66"/>
      <c r="C556" s="101"/>
      <c r="D556" s="101"/>
      <c r="E556" s="66"/>
      <c r="F556" s="66"/>
      <c r="G556" s="66"/>
      <c r="H556" s="66"/>
      <c r="I556" s="66"/>
    </row>
    <row r="557" spans="1:9" x14ac:dyDescent="0.25">
      <c r="A557" s="66"/>
      <c r="B557" s="66"/>
      <c r="C557" s="101"/>
      <c r="D557" s="101"/>
      <c r="E557" s="66"/>
      <c r="F557" s="66"/>
      <c r="G557" s="66"/>
      <c r="H557" s="66"/>
      <c r="I557" s="66"/>
    </row>
    <row r="558" spans="1:9" x14ac:dyDescent="0.25">
      <c r="A558" s="66"/>
      <c r="B558" s="66"/>
      <c r="C558" s="101"/>
      <c r="D558" s="101"/>
      <c r="E558" s="66"/>
      <c r="F558" s="66"/>
      <c r="G558" s="66"/>
      <c r="H558" s="66"/>
      <c r="I558" s="66"/>
    </row>
    <row r="559" spans="1:9" x14ac:dyDescent="0.25">
      <c r="A559" s="66"/>
      <c r="B559" s="66"/>
      <c r="C559" s="101"/>
      <c r="D559" s="101"/>
      <c r="E559" s="66"/>
      <c r="F559" s="66"/>
      <c r="G559" s="66"/>
      <c r="H559" s="66"/>
      <c r="I559" s="66"/>
    </row>
    <row r="560" spans="1:9" x14ac:dyDescent="0.25">
      <c r="A560" s="66"/>
      <c r="B560" s="66"/>
      <c r="C560" s="101"/>
      <c r="D560" s="101"/>
      <c r="E560" s="66"/>
      <c r="F560" s="66"/>
      <c r="G560" s="66"/>
      <c r="H560" s="66"/>
      <c r="I560" s="66"/>
    </row>
    <row r="561" spans="1:9" x14ac:dyDescent="0.25">
      <c r="A561" s="66"/>
      <c r="B561" s="66"/>
      <c r="C561" s="101"/>
      <c r="D561" s="101"/>
      <c r="E561" s="66"/>
      <c r="F561" s="66"/>
      <c r="G561" s="66"/>
      <c r="H561" s="66"/>
      <c r="I561" s="66"/>
    </row>
    <row r="562" spans="1:9" x14ac:dyDescent="0.25">
      <c r="A562" s="66"/>
      <c r="B562" s="66"/>
      <c r="C562" s="101"/>
      <c r="D562" s="101"/>
      <c r="E562" s="66"/>
      <c r="F562" s="66"/>
      <c r="G562" s="66"/>
      <c r="H562" s="66"/>
      <c r="I562" s="66"/>
    </row>
    <row r="563" spans="1:9" x14ac:dyDescent="0.25">
      <c r="A563" s="66"/>
      <c r="B563" s="66"/>
      <c r="C563" s="101"/>
      <c r="D563" s="101"/>
      <c r="E563" s="66"/>
      <c r="F563" s="66"/>
      <c r="G563" s="66"/>
      <c r="H563" s="66"/>
      <c r="I563" s="66"/>
    </row>
    <row r="564" spans="1:9" x14ac:dyDescent="0.25">
      <c r="A564" s="66"/>
      <c r="B564" s="66"/>
      <c r="C564" s="101"/>
      <c r="D564" s="101"/>
      <c r="E564" s="66"/>
      <c r="F564" s="66"/>
      <c r="G564" s="66"/>
      <c r="H564" s="66"/>
      <c r="I564" s="66"/>
    </row>
    <row r="565" spans="1:9" x14ac:dyDescent="0.25">
      <c r="A565" s="66"/>
      <c r="B565" s="66"/>
      <c r="C565" s="101"/>
      <c r="D565" s="101"/>
      <c r="E565" s="66"/>
      <c r="F565" s="66"/>
      <c r="G565" s="66"/>
      <c r="H565" s="66"/>
      <c r="I565" s="66"/>
    </row>
    <row r="566" spans="1:9" x14ac:dyDescent="0.25">
      <c r="A566" s="66"/>
      <c r="B566" s="66"/>
      <c r="C566" s="101"/>
      <c r="D566" s="101"/>
      <c r="E566" s="66"/>
      <c r="F566" s="66"/>
      <c r="G566" s="66"/>
      <c r="H566" s="66"/>
      <c r="I566" s="66"/>
    </row>
    <row r="567" spans="1:9" x14ac:dyDescent="0.25">
      <c r="A567" s="66"/>
      <c r="B567" s="66"/>
      <c r="C567" s="101"/>
      <c r="D567" s="101"/>
      <c r="E567" s="66"/>
      <c r="F567" s="66"/>
      <c r="G567" s="66"/>
      <c r="H567" s="66"/>
      <c r="I567" s="66"/>
    </row>
    <row r="568" spans="1:9" x14ac:dyDescent="0.25">
      <c r="A568" s="66"/>
      <c r="B568" s="66"/>
      <c r="C568" s="101"/>
      <c r="D568" s="101"/>
      <c r="E568" s="66"/>
      <c r="F568" s="66"/>
      <c r="G568" s="66"/>
      <c r="H568" s="66"/>
      <c r="I568" s="66"/>
    </row>
    <row r="569" spans="1:9" x14ac:dyDescent="0.25">
      <c r="A569" s="66"/>
      <c r="B569" s="66"/>
      <c r="C569" s="101"/>
      <c r="D569" s="101"/>
      <c r="E569" s="66"/>
      <c r="F569" s="66"/>
      <c r="G569" s="66"/>
      <c r="H569" s="66"/>
      <c r="I569" s="66"/>
    </row>
    <row r="570" spans="1:9" x14ac:dyDescent="0.25">
      <c r="A570" s="66"/>
      <c r="B570" s="66"/>
      <c r="C570" s="101"/>
      <c r="D570" s="101"/>
      <c r="E570" s="66"/>
      <c r="F570" s="66"/>
      <c r="G570" s="66"/>
      <c r="H570" s="66"/>
      <c r="I570" s="66"/>
    </row>
    <row r="571" spans="1:9" x14ac:dyDescent="0.25">
      <c r="A571" s="66"/>
      <c r="B571" s="66"/>
      <c r="C571" s="101"/>
      <c r="D571" s="101"/>
      <c r="E571" s="66"/>
      <c r="F571" s="66"/>
      <c r="G571" s="66"/>
      <c r="H571" s="66"/>
      <c r="I571" s="66"/>
    </row>
    <row r="572" spans="1:9" x14ac:dyDescent="0.25">
      <c r="A572" s="66"/>
      <c r="B572" s="66"/>
      <c r="C572" s="101"/>
      <c r="D572" s="101"/>
      <c r="E572" s="66"/>
      <c r="F572" s="66"/>
      <c r="G572" s="66"/>
      <c r="H572" s="66"/>
      <c r="I572" s="66"/>
    </row>
    <row r="573" spans="1:9" x14ac:dyDescent="0.25">
      <c r="A573" s="66"/>
      <c r="B573" s="66"/>
      <c r="C573" s="101"/>
      <c r="D573" s="101"/>
      <c r="E573" s="66"/>
      <c r="F573" s="66"/>
      <c r="G573" s="66"/>
      <c r="H573" s="66"/>
      <c r="I573" s="66"/>
    </row>
    <row r="574" spans="1:9" x14ac:dyDescent="0.25">
      <c r="A574" s="66"/>
      <c r="B574" s="66"/>
      <c r="C574" s="101"/>
      <c r="D574" s="101"/>
      <c r="E574" s="66"/>
      <c r="F574" s="66"/>
      <c r="G574" s="66"/>
      <c r="H574" s="66"/>
      <c r="I574" s="66"/>
    </row>
    <row r="575" spans="1:9" x14ac:dyDescent="0.25">
      <c r="A575" s="66"/>
      <c r="B575" s="66"/>
      <c r="C575" s="101"/>
      <c r="D575" s="101"/>
      <c r="E575" s="66"/>
      <c r="F575" s="66"/>
      <c r="G575" s="66"/>
      <c r="H575" s="66"/>
      <c r="I575" s="66"/>
    </row>
    <row r="576" spans="1:9" x14ac:dyDescent="0.25">
      <c r="A576" s="66"/>
      <c r="B576" s="66"/>
      <c r="C576" s="101"/>
      <c r="D576" s="101"/>
      <c r="E576" s="66"/>
      <c r="F576" s="66"/>
      <c r="G576" s="66"/>
      <c r="H576" s="66"/>
      <c r="I576" s="66"/>
    </row>
    <row r="577" spans="1:9" x14ac:dyDescent="0.25">
      <c r="A577" s="66"/>
      <c r="B577" s="66"/>
      <c r="C577" s="101"/>
      <c r="D577" s="101"/>
      <c r="E577" s="66"/>
      <c r="F577" s="66"/>
      <c r="G577" s="66"/>
      <c r="H577" s="66"/>
      <c r="I577" s="66"/>
    </row>
    <row r="578" spans="1:9" x14ac:dyDescent="0.25">
      <c r="A578" s="66"/>
      <c r="B578" s="66"/>
      <c r="C578" s="101"/>
      <c r="D578" s="101"/>
      <c r="E578" s="66"/>
      <c r="F578" s="66"/>
      <c r="G578" s="66"/>
      <c r="H578" s="66"/>
      <c r="I578" s="66"/>
    </row>
    <row r="579" spans="1:9" x14ac:dyDescent="0.25">
      <c r="A579" s="66"/>
      <c r="B579" s="66"/>
      <c r="C579" s="101"/>
      <c r="D579" s="101"/>
      <c r="E579" s="66"/>
      <c r="F579" s="66"/>
      <c r="G579" s="66"/>
      <c r="H579" s="66"/>
      <c r="I579" s="66"/>
    </row>
    <row r="580" spans="1:9" x14ac:dyDescent="0.25">
      <c r="A580" s="66"/>
      <c r="B580" s="66"/>
      <c r="C580" s="101"/>
      <c r="D580" s="101"/>
      <c r="E580" s="66"/>
      <c r="F580" s="66"/>
      <c r="G580" s="66"/>
      <c r="H580" s="66"/>
      <c r="I580" s="66"/>
    </row>
    <row r="581" spans="1:9" x14ac:dyDescent="0.25">
      <c r="A581" s="66"/>
      <c r="B581" s="66"/>
      <c r="C581" s="101"/>
      <c r="D581" s="101"/>
      <c r="E581" s="66"/>
      <c r="F581" s="66"/>
      <c r="G581" s="66"/>
      <c r="H581" s="66"/>
      <c r="I581" s="66"/>
    </row>
    <row r="582" spans="1:9" x14ac:dyDescent="0.25">
      <c r="A582" s="66"/>
      <c r="B582" s="66"/>
      <c r="C582" s="101"/>
      <c r="D582" s="101"/>
      <c r="E582" s="66"/>
      <c r="F582" s="66"/>
      <c r="G582" s="66"/>
      <c r="H582" s="66"/>
      <c r="I582" s="66"/>
    </row>
    <row r="583" spans="1:9" x14ac:dyDescent="0.25">
      <c r="A583" s="66"/>
      <c r="B583" s="66"/>
      <c r="C583" s="101"/>
      <c r="D583" s="101"/>
      <c r="E583" s="66"/>
      <c r="F583" s="66"/>
      <c r="G583" s="66"/>
      <c r="H583" s="66"/>
      <c r="I583" s="66"/>
    </row>
    <row r="584" spans="1:9" x14ac:dyDescent="0.25">
      <c r="A584" s="66"/>
      <c r="B584" s="66"/>
      <c r="C584" s="101"/>
      <c r="D584" s="101"/>
      <c r="E584" s="66"/>
      <c r="F584" s="66"/>
      <c r="G584" s="66"/>
      <c r="H584" s="66"/>
      <c r="I584" s="66"/>
    </row>
    <row r="585" spans="1:9" x14ac:dyDescent="0.25">
      <c r="A585" s="66"/>
      <c r="B585" s="66"/>
      <c r="C585" s="101"/>
      <c r="D585" s="101"/>
      <c r="E585" s="66"/>
      <c r="F585" s="66"/>
      <c r="G585" s="66"/>
      <c r="H585" s="66"/>
      <c r="I585" s="66"/>
    </row>
    <row r="586" spans="1:9" x14ac:dyDescent="0.25">
      <c r="A586" s="66"/>
      <c r="B586" s="66"/>
      <c r="C586" s="101"/>
      <c r="D586" s="101"/>
      <c r="E586" s="66"/>
      <c r="F586" s="66"/>
      <c r="G586" s="66"/>
      <c r="H586" s="66"/>
      <c r="I586" s="66"/>
    </row>
    <row r="587" spans="1:9" x14ac:dyDescent="0.25">
      <c r="A587" s="66"/>
      <c r="B587" s="66"/>
      <c r="C587" s="101"/>
      <c r="D587" s="101"/>
      <c r="E587" s="66"/>
      <c r="F587" s="66"/>
      <c r="G587" s="66"/>
      <c r="H587" s="66"/>
      <c r="I587" s="66"/>
    </row>
    <row r="588" spans="1:9" x14ac:dyDescent="0.25">
      <c r="A588" s="66"/>
      <c r="B588" s="66"/>
      <c r="C588" s="101"/>
      <c r="D588" s="101"/>
      <c r="E588" s="66"/>
      <c r="F588" s="66"/>
      <c r="G588" s="66"/>
      <c r="H588" s="66"/>
      <c r="I588" s="66"/>
    </row>
    <row r="589" spans="1:9" x14ac:dyDescent="0.25">
      <c r="A589" s="66"/>
      <c r="B589" s="66"/>
      <c r="C589" s="101"/>
      <c r="D589" s="101"/>
      <c r="E589" s="66"/>
      <c r="F589" s="66"/>
      <c r="G589" s="66"/>
      <c r="H589" s="66"/>
      <c r="I589" s="66"/>
    </row>
    <row r="590" spans="1:9" x14ac:dyDescent="0.25">
      <c r="A590" s="66"/>
      <c r="B590" s="66"/>
      <c r="C590" s="101"/>
      <c r="D590" s="101"/>
      <c r="E590" s="66"/>
      <c r="F590" s="66"/>
      <c r="G590" s="66"/>
      <c r="H590" s="66"/>
      <c r="I590" s="66"/>
    </row>
    <row r="591" spans="1:9" x14ac:dyDescent="0.25">
      <c r="A591" s="66"/>
      <c r="B591" s="66"/>
      <c r="C591" s="101"/>
      <c r="D591" s="101"/>
      <c r="E591" s="66"/>
      <c r="F591" s="66"/>
      <c r="G591" s="66"/>
      <c r="H591" s="66"/>
      <c r="I591" s="66"/>
    </row>
    <row r="592" spans="1:9" x14ac:dyDescent="0.25">
      <c r="A592" s="66"/>
      <c r="B592" s="66"/>
      <c r="C592" s="101"/>
      <c r="D592" s="101"/>
      <c r="E592" s="66"/>
      <c r="F592" s="66"/>
      <c r="G592" s="66"/>
      <c r="H592" s="66"/>
      <c r="I592" s="66"/>
    </row>
    <row r="593" spans="1:9" x14ac:dyDescent="0.25">
      <c r="A593" s="66"/>
      <c r="B593" s="66"/>
      <c r="C593" s="101"/>
      <c r="D593" s="101"/>
      <c r="E593" s="66"/>
      <c r="F593" s="66"/>
      <c r="G593" s="66"/>
      <c r="H593" s="66"/>
      <c r="I593" s="66"/>
    </row>
    <row r="594" spans="1:9" x14ac:dyDescent="0.25">
      <c r="A594" s="66"/>
      <c r="B594" s="66"/>
      <c r="C594" s="101"/>
      <c r="D594" s="101"/>
      <c r="E594" s="66"/>
      <c r="F594" s="66"/>
      <c r="G594" s="66"/>
      <c r="H594" s="66"/>
      <c r="I594" s="66"/>
    </row>
    <row r="595" spans="1:9" x14ac:dyDescent="0.25">
      <c r="A595" s="66"/>
      <c r="B595" s="66"/>
      <c r="C595" s="101"/>
      <c r="D595" s="101"/>
      <c r="E595" s="66"/>
      <c r="F595" s="66"/>
      <c r="G595" s="66"/>
      <c r="H595" s="66"/>
      <c r="I595" s="66"/>
    </row>
    <row r="596" spans="1:9" x14ac:dyDescent="0.25">
      <c r="A596" s="66"/>
      <c r="B596" s="66"/>
      <c r="C596" s="101"/>
      <c r="D596" s="101"/>
      <c r="E596" s="66"/>
      <c r="F596" s="66"/>
      <c r="G596" s="66"/>
      <c r="H596" s="66"/>
      <c r="I596" s="66"/>
    </row>
    <row r="597" spans="1:9" x14ac:dyDescent="0.25">
      <c r="A597" s="66"/>
      <c r="B597" s="66"/>
      <c r="C597" s="101"/>
      <c r="D597" s="101"/>
      <c r="E597" s="66"/>
      <c r="F597" s="66"/>
      <c r="G597" s="66"/>
      <c r="H597" s="66"/>
      <c r="I597" s="66"/>
    </row>
    <row r="598" spans="1:9" x14ac:dyDescent="0.25">
      <c r="A598" s="66"/>
      <c r="B598" s="66"/>
      <c r="C598" s="101"/>
      <c r="D598" s="101"/>
      <c r="E598" s="66"/>
      <c r="F598" s="66"/>
      <c r="G598" s="66"/>
      <c r="H598" s="66"/>
      <c r="I598" s="66"/>
    </row>
    <row r="599" spans="1:9" x14ac:dyDescent="0.25">
      <c r="A599" s="66"/>
      <c r="B599" s="66"/>
      <c r="C599" s="101"/>
      <c r="D599" s="101"/>
      <c r="E599" s="66"/>
      <c r="F599" s="66"/>
      <c r="G599" s="66"/>
      <c r="H599" s="66"/>
      <c r="I599" s="66"/>
    </row>
    <row r="600" spans="1:9" x14ac:dyDescent="0.25">
      <c r="A600" s="66"/>
      <c r="B600" s="66"/>
      <c r="C600" s="101"/>
      <c r="D600" s="101"/>
      <c r="E600" s="66"/>
      <c r="F600" s="66"/>
      <c r="G600" s="66"/>
      <c r="H600" s="66"/>
      <c r="I600" s="66"/>
    </row>
    <row r="601" spans="1:9" x14ac:dyDescent="0.25">
      <c r="A601" s="66"/>
      <c r="B601" s="66"/>
      <c r="C601" s="101"/>
      <c r="D601" s="101"/>
      <c r="E601" s="66"/>
      <c r="F601" s="66"/>
      <c r="G601" s="66"/>
      <c r="H601" s="66"/>
      <c r="I601" s="66"/>
    </row>
    <row r="602" spans="1:9" x14ac:dyDescent="0.25">
      <c r="A602" s="66"/>
      <c r="B602" s="66"/>
      <c r="C602" s="101"/>
      <c r="D602" s="101"/>
      <c r="E602" s="66"/>
      <c r="F602" s="66"/>
      <c r="G602" s="66"/>
      <c r="H602" s="66"/>
      <c r="I602" s="66"/>
    </row>
    <row r="603" spans="1:9" x14ac:dyDescent="0.25">
      <c r="A603" s="66"/>
      <c r="B603" s="66"/>
      <c r="C603" s="101"/>
      <c r="D603" s="101"/>
      <c r="E603" s="66"/>
      <c r="F603" s="66"/>
      <c r="G603" s="66"/>
      <c r="H603" s="66"/>
      <c r="I603" s="66"/>
    </row>
    <row r="604" spans="1:9" x14ac:dyDescent="0.25">
      <c r="A604" s="66"/>
      <c r="B604" s="66"/>
      <c r="C604" s="101"/>
      <c r="D604" s="101"/>
      <c r="E604" s="66"/>
      <c r="F604" s="66"/>
      <c r="G604" s="66"/>
      <c r="H604" s="66"/>
      <c r="I604" s="66"/>
    </row>
    <row r="605" spans="1:9" x14ac:dyDescent="0.25">
      <c r="A605" s="66"/>
      <c r="B605" s="66"/>
      <c r="C605" s="101"/>
      <c r="D605" s="101"/>
      <c r="E605" s="66"/>
      <c r="F605" s="66"/>
      <c r="G605" s="66"/>
      <c r="H605" s="66"/>
      <c r="I605" s="66"/>
    </row>
    <row r="606" spans="1:9" x14ac:dyDescent="0.25">
      <c r="A606" s="66"/>
      <c r="B606" s="66"/>
      <c r="C606" s="101"/>
      <c r="D606" s="101"/>
      <c r="E606" s="66"/>
      <c r="F606" s="66"/>
      <c r="G606" s="66"/>
      <c r="H606" s="66"/>
      <c r="I606" s="66"/>
    </row>
    <row r="607" spans="1:9" x14ac:dyDescent="0.25">
      <c r="A607" s="66"/>
      <c r="B607" s="66"/>
      <c r="C607" s="101"/>
      <c r="D607" s="101"/>
      <c r="E607" s="66"/>
      <c r="F607" s="66"/>
      <c r="G607" s="66"/>
      <c r="H607" s="66"/>
      <c r="I607" s="66"/>
    </row>
    <row r="608" spans="1:9" x14ac:dyDescent="0.25">
      <c r="A608" s="66"/>
      <c r="B608" s="66"/>
      <c r="C608" s="101"/>
      <c r="D608" s="101"/>
      <c r="E608" s="66"/>
      <c r="F608" s="66"/>
      <c r="G608" s="66"/>
      <c r="H608" s="66"/>
      <c r="I608" s="66"/>
    </row>
    <row r="609" spans="1:9" x14ac:dyDescent="0.25">
      <c r="A609" s="66"/>
      <c r="B609" s="66"/>
      <c r="C609" s="101"/>
      <c r="D609" s="101"/>
      <c r="E609" s="66"/>
      <c r="F609" s="66"/>
      <c r="G609" s="66"/>
      <c r="H609" s="66"/>
      <c r="I609" s="66"/>
    </row>
    <row r="610" spans="1:9" x14ac:dyDescent="0.25">
      <c r="A610" s="66"/>
      <c r="B610" s="66"/>
      <c r="C610" s="101"/>
      <c r="D610" s="101"/>
      <c r="E610" s="66"/>
      <c r="F610" s="66"/>
      <c r="G610" s="66"/>
      <c r="H610" s="66"/>
      <c r="I610" s="66"/>
    </row>
    <row r="611" spans="1:9" x14ac:dyDescent="0.25">
      <c r="A611" s="66"/>
      <c r="B611" s="66"/>
      <c r="C611" s="101"/>
      <c r="D611" s="101"/>
      <c r="E611" s="66"/>
      <c r="F611" s="66"/>
      <c r="G611" s="66"/>
      <c r="H611" s="66"/>
      <c r="I611" s="66"/>
    </row>
    <row r="612" spans="1:9" x14ac:dyDescent="0.25">
      <c r="A612" s="66"/>
      <c r="B612" s="66"/>
      <c r="C612" s="101"/>
      <c r="D612" s="101"/>
      <c r="E612" s="66"/>
      <c r="F612" s="66"/>
      <c r="G612" s="66"/>
      <c r="H612" s="66"/>
      <c r="I612" s="66"/>
    </row>
    <row r="613" spans="1:9" x14ac:dyDescent="0.25">
      <c r="A613" s="66"/>
      <c r="B613" s="66"/>
      <c r="C613" s="101"/>
      <c r="D613" s="101"/>
      <c r="E613" s="66"/>
      <c r="F613" s="66"/>
      <c r="G613" s="66"/>
      <c r="H613" s="66"/>
      <c r="I613" s="66"/>
    </row>
    <row r="614" spans="1:9" x14ac:dyDescent="0.25">
      <c r="A614" s="66"/>
      <c r="B614" s="66"/>
      <c r="C614" s="101"/>
      <c r="D614" s="101"/>
      <c r="E614" s="66"/>
      <c r="F614" s="66"/>
      <c r="G614" s="66"/>
      <c r="H614" s="66"/>
      <c r="I614" s="66"/>
    </row>
    <row r="615" spans="1:9" x14ac:dyDescent="0.25">
      <c r="A615" s="66"/>
      <c r="B615" s="66"/>
      <c r="C615" s="101"/>
      <c r="D615" s="101"/>
      <c r="E615" s="66"/>
      <c r="F615" s="66"/>
      <c r="G615" s="66"/>
      <c r="H615" s="66"/>
      <c r="I615" s="66"/>
    </row>
    <row r="616" spans="1:9" x14ac:dyDescent="0.25">
      <c r="A616" s="66"/>
      <c r="B616" s="66"/>
      <c r="C616" s="101"/>
      <c r="D616" s="101"/>
      <c r="E616" s="66"/>
      <c r="F616" s="66"/>
      <c r="G616" s="66"/>
      <c r="H616" s="66"/>
      <c r="I616" s="66"/>
    </row>
    <row r="617" spans="1:9" x14ac:dyDescent="0.25">
      <c r="A617" s="66"/>
      <c r="B617" s="66"/>
      <c r="C617" s="101"/>
      <c r="D617" s="101"/>
      <c r="E617" s="66"/>
      <c r="F617" s="66"/>
      <c r="G617" s="66"/>
      <c r="H617" s="66"/>
      <c r="I617" s="66"/>
    </row>
    <row r="618" spans="1:9" x14ac:dyDescent="0.25">
      <c r="A618" s="66"/>
      <c r="B618" s="66"/>
      <c r="C618" s="101"/>
      <c r="D618" s="101"/>
      <c r="E618" s="66"/>
      <c r="F618" s="66"/>
      <c r="G618" s="66"/>
      <c r="H618" s="66"/>
      <c r="I618" s="66"/>
    </row>
    <row r="619" spans="1:9" x14ac:dyDescent="0.25">
      <c r="A619" s="66"/>
      <c r="B619" s="66"/>
      <c r="C619" s="101"/>
      <c r="D619" s="101"/>
      <c r="E619" s="66"/>
      <c r="F619" s="66"/>
      <c r="G619" s="66"/>
      <c r="H619" s="66"/>
      <c r="I619" s="66"/>
    </row>
    <row r="620" spans="1:9" x14ac:dyDescent="0.25">
      <c r="A620" s="66"/>
      <c r="B620" s="66"/>
      <c r="C620" s="101"/>
      <c r="D620" s="101"/>
      <c r="E620" s="66"/>
      <c r="F620" s="66"/>
      <c r="G620" s="66"/>
      <c r="H620" s="66"/>
      <c r="I620" s="66"/>
    </row>
    <row r="621" spans="1:9" x14ac:dyDescent="0.25">
      <c r="A621" s="66"/>
      <c r="B621" s="66"/>
      <c r="C621" s="101"/>
      <c r="D621" s="101"/>
      <c r="E621" s="66"/>
      <c r="F621" s="66"/>
      <c r="G621" s="66"/>
      <c r="H621" s="66"/>
      <c r="I621" s="66"/>
    </row>
    <row r="622" spans="1:9" x14ac:dyDescent="0.25">
      <c r="A622" s="66"/>
      <c r="B622" s="66"/>
      <c r="C622" s="101"/>
      <c r="D622" s="101"/>
      <c r="E622" s="66"/>
      <c r="F622" s="66"/>
      <c r="G622" s="66"/>
      <c r="H622" s="66"/>
      <c r="I622" s="66"/>
    </row>
    <row r="623" spans="1:9" x14ac:dyDescent="0.25">
      <c r="A623" s="66"/>
      <c r="B623" s="66"/>
      <c r="C623" s="101"/>
      <c r="D623" s="101"/>
      <c r="E623" s="66"/>
      <c r="F623" s="66"/>
      <c r="G623" s="66"/>
      <c r="H623" s="66"/>
      <c r="I623" s="66"/>
    </row>
    <row r="624" spans="1:9" x14ac:dyDescent="0.25">
      <c r="A624" s="66"/>
      <c r="B624" s="66"/>
      <c r="C624" s="101"/>
      <c r="D624" s="101"/>
      <c r="E624" s="66"/>
      <c r="F624" s="66"/>
      <c r="G624" s="66"/>
      <c r="H624" s="66"/>
      <c r="I624" s="66"/>
    </row>
    <row r="625" spans="1:9" x14ac:dyDescent="0.25">
      <c r="A625" s="66"/>
      <c r="B625" s="66"/>
      <c r="C625" s="101"/>
      <c r="D625" s="101"/>
      <c r="E625" s="66"/>
      <c r="F625" s="66"/>
      <c r="G625" s="66"/>
      <c r="H625" s="66"/>
      <c r="I625" s="66"/>
    </row>
    <row r="626" spans="1:9" x14ac:dyDescent="0.25">
      <c r="A626" s="66"/>
      <c r="B626" s="66"/>
      <c r="C626" s="101"/>
      <c r="D626" s="101"/>
      <c r="E626" s="66"/>
      <c r="F626" s="66"/>
      <c r="G626" s="66"/>
      <c r="H626" s="66"/>
      <c r="I626" s="66"/>
    </row>
    <row r="627" spans="1:9" x14ac:dyDescent="0.25">
      <c r="A627" s="66"/>
      <c r="B627" s="66"/>
      <c r="C627" s="101"/>
      <c r="D627" s="101"/>
      <c r="E627" s="66"/>
      <c r="F627" s="66"/>
      <c r="G627" s="66"/>
      <c r="H627" s="66"/>
      <c r="I627" s="66"/>
    </row>
    <row r="628" spans="1:9" x14ac:dyDescent="0.25">
      <c r="A628" s="66"/>
      <c r="B628" s="66"/>
      <c r="C628" s="101"/>
      <c r="D628" s="101"/>
      <c r="E628" s="66"/>
      <c r="F628" s="66"/>
      <c r="G628" s="66"/>
      <c r="H628" s="66"/>
      <c r="I628" s="66"/>
    </row>
    <row r="629" spans="1:9" x14ac:dyDescent="0.25">
      <c r="A629" s="66"/>
      <c r="B629" s="66"/>
      <c r="C629" s="101"/>
      <c r="D629" s="101"/>
      <c r="E629" s="66"/>
      <c r="F629" s="66"/>
      <c r="G629" s="66"/>
      <c r="H629" s="66"/>
      <c r="I629" s="66"/>
    </row>
    <row r="630" spans="1:9" x14ac:dyDescent="0.25">
      <c r="A630" s="66"/>
      <c r="B630" s="66"/>
      <c r="C630" s="101"/>
      <c r="D630" s="101"/>
      <c r="E630" s="66"/>
      <c r="F630" s="66"/>
      <c r="G630" s="66"/>
      <c r="H630" s="66"/>
      <c r="I630" s="66"/>
    </row>
    <row r="631" spans="1:9" x14ac:dyDescent="0.25">
      <c r="A631" s="66"/>
      <c r="B631" s="66"/>
      <c r="C631" s="101"/>
      <c r="D631" s="101"/>
      <c r="E631" s="66"/>
      <c r="F631" s="66"/>
      <c r="G631" s="66"/>
      <c r="H631" s="66"/>
      <c r="I631" s="66"/>
    </row>
    <row r="632" spans="1:9" x14ac:dyDescent="0.25">
      <c r="A632" s="66"/>
      <c r="B632" s="66"/>
      <c r="C632" s="101"/>
      <c r="D632" s="101"/>
      <c r="E632" s="66"/>
      <c r="F632" s="66"/>
      <c r="G632" s="66"/>
      <c r="H632" s="66"/>
      <c r="I632" s="66"/>
    </row>
    <row r="633" spans="1:9" x14ac:dyDescent="0.25">
      <c r="A633" s="66"/>
      <c r="B633" s="66"/>
      <c r="C633" s="101"/>
      <c r="D633" s="101"/>
      <c r="E633" s="66"/>
      <c r="F633" s="66"/>
      <c r="G633" s="66"/>
      <c r="H633" s="66"/>
      <c r="I633" s="66"/>
    </row>
    <row r="634" spans="1:9" x14ac:dyDescent="0.25">
      <c r="A634" s="66"/>
      <c r="B634" s="66"/>
      <c r="C634" s="101"/>
      <c r="D634" s="101"/>
      <c r="E634" s="66"/>
      <c r="F634" s="66"/>
      <c r="G634" s="66"/>
      <c r="H634" s="66"/>
      <c r="I634" s="66"/>
    </row>
    <row r="635" spans="1:9" x14ac:dyDescent="0.25">
      <c r="A635" s="66"/>
      <c r="B635" s="66"/>
      <c r="C635" s="101"/>
      <c r="D635" s="101"/>
      <c r="E635" s="66"/>
      <c r="F635" s="66"/>
      <c r="G635" s="66"/>
      <c r="H635" s="66"/>
      <c r="I635" s="66"/>
    </row>
    <row r="636" spans="1:9" x14ac:dyDescent="0.25">
      <c r="A636" s="66"/>
      <c r="B636" s="66"/>
      <c r="C636" s="101"/>
      <c r="D636" s="101"/>
      <c r="E636" s="66"/>
      <c r="F636" s="66"/>
      <c r="G636" s="66"/>
      <c r="H636" s="66"/>
      <c r="I636" s="66"/>
    </row>
    <row r="637" spans="1:9" x14ac:dyDescent="0.25">
      <c r="A637" s="66"/>
      <c r="B637" s="66"/>
      <c r="C637" s="101"/>
      <c r="D637" s="101"/>
      <c r="E637" s="66"/>
      <c r="F637" s="66"/>
      <c r="G637" s="66"/>
      <c r="H637" s="66"/>
      <c r="I637" s="66"/>
    </row>
    <row r="638" spans="1:9" x14ac:dyDescent="0.25">
      <c r="A638" s="66"/>
      <c r="B638" s="66"/>
      <c r="C638" s="101"/>
      <c r="D638" s="101"/>
      <c r="E638" s="66"/>
      <c r="F638" s="66"/>
      <c r="G638" s="66"/>
      <c r="H638" s="66"/>
      <c r="I638" s="66"/>
    </row>
    <row r="639" spans="1:9" x14ac:dyDescent="0.25">
      <c r="A639" s="66"/>
      <c r="B639" s="66"/>
      <c r="C639" s="101"/>
      <c r="D639" s="101"/>
      <c r="E639" s="66"/>
      <c r="F639" s="66"/>
      <c r="G639" s="66"/>
      <c r="H639" s="66"/>
      <c r="I639" s="66"/>
    </row>
    <row r="640" spans="1:9" x14ac:dyDescent="0.25">
      <c r="A640" s="66"/>
      <c r="B640" s="66"/>
      <c r="C640" s="101"/>
      <c r="D640" s="101"/>
      <c r="E640" s="66"/>
      <c r="F640" s="66"/>
      <c r="G640" s="66"/>
      <c r="H640" s="66"/>
      <c r="I640" s="66"/>
    </row>
    <row r="641" spans="1:9" x14ac:dyDescent="0.25">
      <c r="A641" s="66"/>
      <c r="B641" s="66"/>
      <c r="C641" s="101"/>
      <c r="D641" s="101"/>
      <c r="E641" s="66"/>
      <c r="F641" s="66"/>
      <c r="G641" s="66"/>
      <c r="H641" s="66"/>
      <c r="I641" s="66"/>
    </row>
    <row r="642" spans="1:9" x14ac:dyDescent="0.25">
      <c r="A642" s="66"/>
      <c r="B642" s="66"/>
      <c r="C642" s="101"/>
      <c r="D642" s="101"/>
      <c r="E642" s="66"/>
      <c r="F642" s="66"/>
      <c r="G642" s="66"/>
      <c r="H642" s="66"/>
      <c r="I642" s="66"/>
    </row>
    <row r="643" spans="1:9" x14ac:dyDescent="0.25">
      <c r="A643" s="66"/>
      <c r="B643" s="66"/>
      <c r="C643" s="101"/>
      <c r="D643" s="101"/>
      <c r="E643" s="66"/>
      <c r="F643" s="66"/>
      <c r="G643" s="66"/>
      <c r="H643" s="66"/>
      <c r="I643" s="66"/>
    </row>
    <row r="644" spans="1:9" x14ac:dyDescent="0.25">
      <c r="A644" s="66"/>
      <c r="B644" s="66"/>
      <c r="C644" s="101"/>
      <c r="D644" s="101"/>
      <c r="E644" s="66"/>
      <c r="F644" s="66"/>
      <c r="G644" s="66"/>
      <c r="H644" s="66"/>
      <c r="I644" s="66"/>
    </row>
    <row r="645" spans="1:9" x14ac:dyDescent="0.25">
      <c r="A645" s="66"/>
      <c r="B645" s="66"/>
      <c r="C645" s="101"/>
      <c r="D645" s="101"/>
      <c r="E645" s="66"/>
      <c r="F645" s="66"/>
      <c r="G645" s="66"/>
      <c r="H645" s="66"/>
      <c r="I645" s="66"/>
    </row>
    <row r="646" spans="1:9" x14ac:dyDescent="0.25">
      <c r="A646" s="66"/>
      <c r="B646" s="66"/>
      <c r="C646" s="101"/>
      <c r="D646" s="101"/>
      <c r="E646" s="66"/>
      <c r="F646" s="66"/>
      <c r="G646" s="66"/>
      <c r="H646" s="66"/>
      <c r="I646" s="66"/>
    </row>
    <row r="647" spans="1:9" x14ac:dyDescent="0.25">
      <c r="A647" s="66"/>
      <c r="B647" s="66"/>
      <c r="C647" s="101"/>
      <c r="D647" s="101"/>
      <c r="E647" s="66"/>
      <c r="F647" s="66"/>
      <c r="G647" s="66"/>
      <c r="H647" s="66"/>
      <c r="I647" s="66"/>
    </row>
    <row r="648" spans="1:9" x14ac:dyDescent="0.25">
      <c r="A648" s="66"/>
      <c r="B648" s="66"/>
      <c r="C648" s="101"/>
      <c r="D648" s="101"/>
      <c r="E648" s="66"/>
      <c r="F648" s="66"/>
      <c r="G648" s="66"/>
      <c r="H648" s="66"/>
      <c r="I648" s="66"/>
    </row>
    <row r="649" spans="1:9" x14ac:dyDescent="0.25">
      <c r="A649" s="66"/>
      <c r="B649" s="66"/>
      <c r="C649" s="101"/>
      <c r="D649" s="101"/>
      <c r="E649" s="66"/>
      <c r="F649" s="66"/>
      <c r="G649" s="66"/>
      <c r="H649" s="66"/>
      <c r="I649" s="66"/>
    </row>
    <row r="650" spans="1:9" x14ac:dyDescent="0.25">
      <c r="A650" s="66"/>
      <c r="B650" s="66"/>
      <c r="C650" s="101"/>
      <c r="D650" s="101"/>
      <c r="E650" s="66"/>
      <c r="F650" s="66"/>
      <c r="G650" s="66"/>
      <c r="H650" s="66"/>
      <c r="I650" s="66"/>
    </row>
    <row r="651" spans="1:9" x14ac:dyDescent="0.25">
      <c r="A651" s="66"/>
      <c r="B651" s="66"/>
      <c r="C651" s="101"/>
      <c r="D651" s="101"/>
      <c r="E651" s="66"/>
      <c r="F651" s="66"/>
      <c r="G651" s="66"/>
      <c r="H651" s="66"/>
      <c r="I651" s="66"/>
    </row>
    <row r="652" spans="1:9" x14ac:dyDescent="0.25">
      <c r="A652" s="66"/>
      <c r="B652" s="66"/>
      <c r="C652" s="101"/>
      <c r="D652" s="101"/>
      <c r="E652" s="66"/>
      <c r="F652" s="66"/>
      <c r="G652" s="66"/>
      <c r="H652" s="66"/>
      <c r="I652" s="66"/>
    </row>
    <row r="653" spans="1:9" x14ac:dyDescent="0.25">
      <c r="A653" s="66"/>
      <c r="B653" s="66"/>
      <c r="C653" s="101"/>
      <c r="D653" s="101"/>
      <c r="E653" s="66"/>
      <c r="F653" s="66"/>
      <c r="G653" s="66"/>
      <c r="H653" s="66"/>
      <c r="I653" s="66"/>
    </row>
    <row r="654" spans="1:9" x14ac:dyDescent="0.25">
      <c r="A654" s="66"/>
      <c r="B654" s="66"/>
      <c r="C654" s="101"/>
      <c r="D654" s="101"/>
      <c r="E654" s="66"/>
      <c r="F654" s="66"/>
      <c r="G654" s="66"/>
      <c r="H654" s="66"/>
      <c r="I654" s="66"/>
    </row>
    <row r="655" spans="1:9" x14ac:dyDescent="0.25">
      <c r="A655" s="66"/>
      <c r="B655" s="66"/>
      <c r="C655" s="101"/>
      <c r="D655" s="101"/>
      <c r="E655" s="66"/>
      <c r="F655" s="66"/>
      <c r="G655" s="66"/>
      <c r="H655" s="66"/>
      <c r="I655" s="66"/>
    </row>
    <row r="656" spans="1:9" x14ac:dyDescent="0.25">
      <c r="A656" s="66"/>
      <c r="B656" s="66"/>
      <c r="C656" s="101"/>
      <c r="D656" s="101"/>
      <c r="E656" s="66"/>
      <c r="F656" s="66"/>
      <c r="G656" s="66"/>
      <c r="H656" s="66"/>
      <c r="I656" s="66"/>
    </row>
    <row r="657" spans="1:9" x14ac:dyDescent="0.25">
      <c r="A657" s="66"/>
      <c r="B657" s="66"/>
      <c r="C657" s="101"/>
      <c r="D657" s="101"/>
      <c r="E657" s="66"/>
      <c r="F657" s="66"/>
      <c r="G657" s="66"/>
      <c r="H657" s="66"/>
      <c r="I657" s="66"/>
    </row>
    <row r="658" spans="1:9" x14ac:dyDescent="0.25">
      <c r="A658" s="66"/>
      <c r="B658" s="66"/>
      <c r="C658" s="101"/>
      <c r="D658" s="101"/>
      <c r="E658" s="66"/>
      <c r="F658" s="66"/>
      <c r="G658" s="66"/>
      <c r="H658" s="66"/>
      <c r="I658" s="66"/>
    </row>
    <row r="659" spans="1:9" x14ac:dyDescent="0.25">
      <c r="A659" s="66"/>
      <c r="B659" s="66"/>
      <c r="C659" s="101"/>
      <c r="D659" s="101"/>
      <c r="E659" s="66"/>
      <c r="F659" s="66"/>
      <c r="G659" s="66"/>
      <c r="H659" s="66"/>
      <c r="I659" s="66"/>
    </row>
    <row r="660" spans="1:9" x14ac:dyDescent="0.25">
      <c r="A660" s="66"/>
      <c r="B660" s="66"/>
      <c r="C660" s="101"/>
      <c r="D660" s="101"/>
      <c r="E660" s="66"/>
      <c r="F660" s="66"/>
      <c r="G660" s="66"/>
      <c r="H660" s="66"/>
      <c r="I660" s="66"/>
    </row>
    <row r="661" spans="1:9" x14ac:dyDescent="0.25">
      <c r="A661" s="66"/>
      <c r="B661" s="66"/>
      <c r="C661" s="101"/>
      <c r="D661" s="101"/>
      <c r="E661" s="66"/>
      <c r="F661" s="66"/>
      <c r="G661" s="66"/>
      <c r="H661" s="66"/>
      <c r="I661" s="66"/>
    </row>
    <row r="662" spans="1:9" x14ac:dyDescent="0.25">
      <c r="A662" s="66"/>
      <c r="B662" s="66"/>
      <c r="C662" s="101"/>
      <c r="D662" s="101"/>
      <c r="E662" s="66"/>
      <c r="F662" s="66"/>
      <c r="G662" s="66"/>
      <c r="H662" s="66"/>
      <c r="I662" s="66"/>
    </row>
    <row r="663" spans="1:9" x14ac:dyDescent="0.25">
      <c r="A663" s="66"/>
      <c r="B663" s="66"/>
      <c r="C663" s="101"/>
      <c r="D663" s="101"/>
      <c r="E663" s="66"/>
      <c r="F663" s="66"/>
      <c r="G663" s="66"/>
      <c r="H663" s="66"/>
      <c r="I663" s="66"/>
    </row>
    <row r="664" spans="1:9" x14ac:dyDescent="0.25">
      <c r="A664" s="66"/>
      <c r="B664" s="66"/>
      <c r="C664" s="101"/>
      <c r="D664" s="101"/>
      <c r="E664" s="66"/>
      <c r="F664" s="66"/>
      <c r="G664" s="66"/>
      <c r="H664" s="66"/>
      <c r="I664" s="66"/>
    </row>
    <row r="665" spans="1:9" x14ac:dyDescent="0.25">
      <c r="A665" s="66"/>
      <c r="B665" s="66"/>
      <c r="C665" s="101"/>
      <c r="D665" s="101"/>
      <c r="E665" s="66"/>
      <c r="F665" s="66"/>
      <c r="G665" s="66"/>
      <c r="H665" s="66"/>
      <c r="I665" s="66"/>
    </row>
    <row r="666" spans="1:9" x14ac:dyDescent="0.25">
      <c r="A666" s="66"/>
      <c r="B666" s="66"/>
      <c r="C666" s="101"/>
      <c r="D666" s="101"/>
      <c r="E666" s="66"/>
      <c r="F666" s="66"/>
      <c r="G666" s="66"/>
      <c r="H666" s="66"/>
      <c r="I666" s="66"/>
    </row>
    <row r="667" spans="1:9" x14ac:dyDescent="0.25">
      <c r="A667" s="66"/>
      <c r="B667" s="66"/>
      <c r="C667" s="101"/>
      <c r="D667" s="101"/>
      <c r="E667" s="66"/>
      <c r="F667" s="66"/>
      <c r="G667" s="66"/>
      <c r="H667" s="66"/>
      <c r="I667" s="66"/>
    </row>
    <row r="668" spans="1:9" x14ac:dyDescent="0.25">
      <c r="A668" s="66"/>
      <c r="B668" s="66"/>
      <c r="C668" s="101"/>
      <c r="D668" s="101"/>
      <c r="E668" s="66"/>
      <c r="F668" s="66"/>
      <c r="G668" s="66"/>
      <c r="H668" s="66"/>
      <c r="I668" s="66"/>
    </row>
    <row r="669" spans="1:9" x14ac:dyDescent="0.25">
      <c r="A669" s="66"/>
      <c r="B669" s="66"/>
      <c r="C669" s="101"/>
      <c r="D669" s="101"/>
      <c r="E669" s="66"/>
      <c r="F669" s="66"/>
      <c r="G669" s="66"/>
      <c r="H669" s="66"/>
      <c r="I669" s="66"/>
    </row>
    <row r="670" spans="1:9" x14ac:dyDescent="0.25">
      <c r="A670" s="66"/>
      <c r="B670" s="66"/>
      <c r="C670" s="101"/>
      <c r="D670" s="101"/>
      <c r="E670" s="66"/>
      <c r="F670" s="66"/>
      <c r="G670" s="66"/>
      <c r="H670" s="66"/>
      <c r="I670" s="66"/>
    </row>
    <row r="671" spans="1:9" x14ac:dyDescent="0.25">
      <c r="A671" s="66"/>
      <c r="B671" s="66"/>
      <c r="C671" s="101"/>
      <c r="D671" s="101"/>
      <c r="E671" s="66"/>
      <c r="F671" s="66"/>
      <c r="G671" s="66"/>
      <c r="H671" s="66"/>
      <c r="I671" s="66"/>
    </row>
    <row r="672" spans="1:9" x14ac:dyDescent="0.25">
      <c r="A672" s="66"/>
      <c r="B672" s="66"/>
      <c r="C672" s="101"/>
      <c r="D672" s="101"/>
      <c r="E672" s="66"/>
      <c r="F672" s="66"/>
      <c r="G672" s="66"/>
      <c r="H672" s="66"/>
      <c r="I672" s="66"/>
    </row>
    <row r="673" spans="1:9" x14ac:dyDescent="0.25">
      <c r="A673" s="66"/>
      <c r="B673" s="66"/>
      <c r="C673" s="101"/>
      <c r="D673" s="101"/>
      <c r="E673" s="66"/>
      <c r="F673" s="66"/>
      <c r="G673" s="66"/>
      <c r="H673" s="66"/>
      <c r="I673" s="66"/>
    </row>
    <row r="674" spans="1:9" x14ac:dyDescent="0.25">
      <c r="A674" s="66"/>
      <c r="B674" s="66"/>
      <c r="C674" s="101"/>
      <c r="D674" s="101"/>
      <c r="E674" s="66"/>
      <c r="F674" s="66"/>
      <c r="G674" s="66"/>
      <c r="H674" s="66"/>
      <c r="I674" s="66"/>
    </row>
    <row r="675" spans="1:9" x14ac:dyDescent="0.25">
      <c r="A675" s="66"/>
      <c r="B675" s="66"/>
      <c r="C675" s="101"/>
      <c r="D675" s="101"/>
      <c r="E675" s="66"/>
      <c r="F675" s="66"/>
      <c r="G675" s="66"/>
      <c r="H675" s="66"/>
      <c r="I675" s="66"/>
    </row>
    <row r="676" spans="1:9" x14ac:dyDescent="0.25">
      <c r="A676" s="66"/>
      <c r="B676" s="66"/>
      <c r="C676" s="101"/>
      <c r="D676" s="101"/>
      <c r="E676" s="66"/>
      <c r="F676" s="66"/>
      <c r="G676" s="66"/>
      <c r="H676" s="66"/>
      <c r="I676" s="66"/>
    </row>
    <row r="677" spans="1:9" x14ac:dyDescent="0.25">
      <c r="A677" s="66"/>
      <c r="B677" s="66"/>
      <c r="C677" s="101"/>
      <c r="D677" s="101"/>
      <c r="E677" s="66"/>
      <c r="F677" s="66"/>
      <c r="G677" s="66"/>
      <c r="H677" s="66"/>
      <c r="I677" s="66"/>
    </row>
    <row r="678" spans="1:9" x14ac:dyDescent="0.25">
      <c r="A678" s="66"/>
      <c r="B678" s="66"/>
      <c r="C678" s="101"/>
      <c r="D678" s="101"/>
      <c r="E678" s="66"/>
      <c r="F678" s="66"/>
      <c r="G678" s="66"/>
      <c r="H678" s="66"/>
      <c r="I678" s="66"/>
    </row>
    <row r="679" spans="1:9" x14ac:dyDescent="0.25">
      <c r="A679" s="66"/>
      <c r="B679" s="66"/>
      <c r="C679" s="101"/>
      <c r="D679" s="101"/>
      <c r="E679" s="66"/>
      <c r="F679" s="66"/>
      <c r="G679" s="66"/>
      <c r="H679" s="66"/>
      <c r="I679" s="66"/>
    </row>
    <row r="680" spans="1:9" x14ac:dyDescent="0.25">
      <c r="A680" s="66"/>
      <c r="B680" s="66"/>
      <c r="C680" s="101"/>
      <c r="D680" s="101"/>
      <c r="E680" s="66"/>
      <c r="F680" s="66"/>
      <c r="G680" s="66"/>
      <c r="H680" s="66"/>
      <c r="I680" s="66"/>
    </row>
    <row r="681" spans="1:9" x14ac:dyDescent="0.25">
      <c r="A681" s="66"/>
      <c r="B681" s="66"/>
      <c r="C681" s="101"/>
      <c r="D681" s="101"/>
      <c r="E681" s="66"/>
      <c r="F681" s="66"/>
      <c r="G681" s="66"/>
      <c r="H681" s="66"/>
      <c r="I681" s="66"/>
    </row>
    <row r="682" spans="1:9" x14ac:dyDescent="0.25">
      <c r="A682" s="66"/>
      <c r="B682" s="66"/>
      <c r="C682" s="101"/>
      <c r="D682" s="101"/>
      <c r="E682" s="66"/>
      <c r="F682" s="66"/>
      <c r="G682" s="66"/>
      <c r="H682" s="66"/>
      <c r="I682" s="66"/>
    </row>
    <row r="683" spans="1:9" x14ac:dyDescent="0.25">
      <c r="A683" s="66"/>
      <c r="B683" s="66"/>
      <c r="C683" s="101"/>
      <c r="D683" s="101"/>
      <c r="E683" s="66"/>
      <c r="F683" s="66"/>
      <c r="G683" s="66"/>
      <c r="H683" s="66"/>
      <c r="I683" s="66"/>
    </row>
    <row r="684" spans="1:9" x14ac:dyDescent="0.25">
      <c r="A684" s="66"/>
      <c r="B684" s="66"/>
      <c r="C684" s="101"/>
      <c r="D684" s="101"/>
      <c r="E684" s="66"/>
      <c r="F684" s="66"/>
      <c r="G684" s="66"/>
      <c r="H684" s="66"/>
      <c r="I684" s="66"/>
    </row>
    <row r="685" spans="1:9" x14ac:dyDescent="0.25">
      <c r="A685" s="66"/>
      <c r="B685" s="66"/>
      <c r="C685" s="101"/>
      <c r="D685" s="101"/>
      <c r="E685" s="66"/>
      <c r="F685" s="66"/>
      <c r="G685" s="66"/>
      <c r="H685" s="66"/>
      <c r="I685" s="66"/>
    </row>
    <row r="686" spans="1:9" x14ac:dyDescent="0.25">
      <c r="A686" s="66"/>
      <c r="B686" s="66"/>
      <c r="C686" s="101"/>
      <c r="D686" s="101"/>
      <c r="E686" s="66"/>
      <c r="F686" s="66"/>
      <c r="G686" s="66"/>
      <c r="H686" s="66"/>
      <c r="I686" s="66"/>
    </row>
    <row r="687" spans="1:9" x14ac:dyDescent="0.25">
      <c r="A687" s="66"/>
      <c r="B687" s="66"/>
      <c r="C687" s="101"/>
      <c r="D687" s="101"/>
      <c r="E687" s="66"/>
      <c r="F687" s="66"/>
      <c r="G687" s="66"/>
      <c r="H687" s="66"/>
      <c r="I687" s="66"/>
    </row>
    <row r="688" spans="1:9" x14ac:dyDescent="0.25">
      <c r="A688" s="66"/>
      <c r="B688" s="66"/>
      <c r="C688" s="101"/>
      <c r="D688" s="101"/>
      <c r="E688" s="66"/>
      <c r="F688" s="66"/>
      <c r="G688" s="66"/>
      <c r="H688" s="66"/>
      <c r="I688" s="66"/>
    </row>
    <row r="689" spans="1:9" x14ac:dyDescent="0.25">
      <c r="A689" s="66"/>
      <c r="B689" s="66"/>
      <c r="C689" s="101"/>
      <c r="D689" s="101"/>
      <c r="E689" s="66"/>
      <c r="F689" s="66"/>
      <c r="G689" s="66"/>
      <c r="H689" s="66"/>
      <c r="I689" s="66"/>
    </row>
    <row r="690" spans="1:9" x14ac:dyDescent="0.25">
      <c r="A690" s="66"/>
      <c r="B690" s="66"/>
      <c r="C690" s="101"/>
      <c r="D690" s="101"/>
      <c r="E690" s="66"/>
      <c r="F690" s="66"/>
      <c r="G690" s="66"/>
      <c r="H690" s="66"/>
      <c r="I690" s="66"/>
    </row>
    <row r="691" spans="1:9" x14ac:dyDescent="0.25">
      <c r="A691" s="66"/>
      <c r="B691" s="66"/>
      <c r="C691" s="101"/>
      <c r="D691" s="101"/>
      <c r="E691" s="66"/>
      <c r="F691" s="66"/>
      <c r="G691" s="66"/>
      <c r="H691" s="66"/>
      <c r="I691" s="66"/>
    </row>
    <row r="692" spans="1:9" x14ac:dyDescent="0.25">
      <c r="A692" s="66"/>
      <c r="B692" s="66"/>
      <c r="C692" s="101"/>
      <c r="D692" s="101"/>
      <c r="E692" s="66"/>
      <c r="F692" s="66"/>
      <c r="G692" s="66"/>
      <c r="H692" s="66"/>
      <c r="I692" s="66"/>
    </row>
    <row r="693" spans="1:9" x14ac:dyDescent="0.25">
      <c r="A693" s="66"/>
      <c r="B693" s="66"/>
      <c r="C693" s="101"/>
      <c r="D693" s="101"/>
      <c r="E693" s="66"/>
      <c r="F693" s="66"/>
      <c r="G693" s="66"/>
      <c r="H693" s="66"/>
      <c r="I693" s="66"/>
    </row>
    <row r="694" spans="1:9" x14ac:dyDescent="0.25">
      <c r="A694" s="66"/>
      <c r="B694" s="66"/>
      <c r="C694" s="101"/>
      <c r="D694" s="101"/>
      <c r="E694" s="66"/>
      <c r="F694" s="66"/>
      <c r="G694" s="66"/>
      <c r="H694" s="66"/>
      <c r="I694" s="66"/>
    </row>
    <row r="695" spans="1:9" x14ac:dyDescent="0.25">
      <c r="A695" s="66"/>
      <c r="B695" s="66"/>
      <c r="C695" s="101"/>
      <c r="D695" s="101"/>
      <c r="E695" s="66"/>
      <c r="F695" s="66"/>
      <c r="G695" s="66"/>
      <c r="H695" s="66"/>
      <c r="I695" s="66"/>
    </row>
    <row r="696" spans="1:9" x14ac:dyDescent="0.25">
      <c r="A696" s="66"/>
      <c r="B696" s="66"/>
      <c r="C696" s="101"/>
      <c r="D696" s="101"/>
      <c r="E696" s="66"/>
      <c r="F696" s="66"/>
      <c r="G696" s="66"/>
      <c r="H696" s="66"/>
      <c r="I696" s="66"/>
    </row>
    <row r="697" spans="1:9" x14ac:dyDescent="0.25">
      <c r="A697" s="66"/>
      <c r="B697" s="66"/>
      <c r="C697" s="101"/>
      <c r="D697" s="101"/>
      <c r="E697" s="66"/>
      <c r="F697" s="66"/>
      <c r="G697" s="66"/>
      <c r="H697" s="66"/>
      <c r="I697" s="66"/>
    </row>
    <row r="698" spans="1:9" x14ac:dyDescent="0.25">
      <c r="A698" s="66"/>
      <c r="B698" s="66"/>
      <c r="C698" s="101"/>
      <c r="D698" s="101"/>
      <c r="E698" s="66"/>
      <c r="F698" s="66"/>
      <c r="G698" s="66"/>
      <c r="H698" s="66"/>
      <c r="I698" s="66"/>
    </row>
    <row r="699" spans="1:9" x14ac:dyDescent="0.25">
      <c r="A699" s="66"/>
      <c r="B699" s="66"/>
      <c r="C699" s="101"/>
      <c r="D699" s="101"/>
      <c r="E699" s="66"/>
      <c r="F699" s="66"/>
      <c r="G699" s="66"/>
      <c r="H699" s="66"/>
      <c r="I699" s="66"/>
    </row>
    <row r="700" spans="1:9" x14ac:dyDescent="0.25">
      <c r="A700" s="66"/>
      <c r="B700" s="66"/>
      <c r="C700" s="101"/>
      <c r="D700" s="101"/>
      <c r="E700" s="66"/>
      <c r="F700" s="66"/>
      <c r="G700" s="66"/>
      <c r="H700" s="66"/>
      <c r="I700" s="66"/>
    </row>
    <row r="701" spans="1:9" x14ac:dyDescent="0.25">
      <c r="A701" s="66"/>
      <c r="B701" s="66"/>
      <c r="C701" s="101"/>
      <c r="D701" s="101"/>
      <c r="E701" s="66"/>
      <c r="F701" s="66"/>
      <c r="G701" s="66"/>
      <c r="H701" s="66"/>
      <c r="I701" s="66"/>
    </row>
    <row r="702" spans="1:9" x14ac:dyDescent="0.25">
      <c r="A702" s="66"/>
      <c r="B702" s="66"/>
      <c r="C702" s="101"/>
      <c r="D702" s="101"/>
      <c r="E702" s="66"/>
      <c r="F702" s="66"/>
      <c r="G702" s="66"/>
      <c r="H702" s="66"/>
      <c r="I702" s="66"/>
    </row>
    <row r="703" spans="1:9" x14ac:dyDescent="0.25">
      <c r="A703" s="66"/>
      <c r="B703" s="66"/>
      <c r="C703" s="101"/>
      <c r="D703" s="101"/>
      <c r="E703" s="66"/>
      <c r="F703" s="66"/>
      <c r="G703" s="66"/>
      <c r="H703" s="66"/>
      <c r="I703" s="66"/>
    </row>
    <row r="704" spans="1:9" x14ac:dyDescent="0.25">
      <c r="A704" s="66"/>
      <c r="B704" s="66"/>
      <c r="C704" s="101"/>
      <c r="D704" s="101"/>
      <c r="E704" s="66"/>
      <c r="F704" s="66"/>
      <c r="G704" s="66"/>
      <c r="H704" s="66"/>
      <c r="I704" s="66"/>
    </row>
    <row r="705" spans="1:9" x14ac:dyDescent="0.25">
      <c r="A705" s="66"/>
      <c r="B705" s="66"/>
      <c r="C705" s="101"/>
      <c r="D705" s="101"/>
      <c r="E705" s="66"/>
      <c r="F705" s="66"/>
      <c r="G705" s="66"/>
      <c r="H705" s="66"/>
      <c r="I705" s="66"/>
    </row>
    <row r="706" spans="1:9" x14ac:dyDescent="0.25">
      <c r="A706" s="66"/>
      <c r="B706" s="66"/>
      <c r="C706" s="101"/>
      <c r="D706" s="101"/>
      <c r="E706" s="66"/>
      <c r="F706" s="66"/>
      <c r="G706" s="66"/>
      <c r="H706" s="66"/>
      <c r="I706" s="66"/>
    </row>
    <row r="707" spans="1:9" x14ac:dyDescent="0.25">
      <c r="A707" s="66"/>
      <c r="B707" s="66"/>
      <c r="C707" s="101"/>
      <c r="D707" s="101"/>
      <c r="E707" s="66"/>
      <c r="F707" s="66"/>
      <c r="G707" s="66"/>
      <c r="H707" s="66"/>
      <c r="I707" s="66"/>
    </row>
    <row r="708" spans="1:9" x14ac:dyDescent="0.25">
      <c r="A708" s="66"/>
      <c r="B708" s="66"/>
      <c r="C708" s="101"/>
      <c r="D708" s="101"/>
      <c r="E708" s="66"/>
      <c r="F708" s="66"/>
      <c r="G708" s="66"/>
      <c r="H708" s="66"/>
      <c r="I708" s="66"/>
    </row>
    <row r="709" spans="1:9" x14ac:dyDescent="0.25">
      <c r="A709" s="66"/>
      <c r="B709" s="66"/>
      <c r="C709" s="101"/>
      <c r="D709" s="101"/>
      <c r="E709" s="66"/>
      <c r="F709" s="66"/>
      <c r="G709" s="66"/>
      <c r="H709" s="66"/>
      <c r="I709" s="66"/>
    </row>
    <row r="710" spans="1:9" x14ac:dyDescent="0.25">
      <c r="A710" s="66"/>
      <c r="B710" s="66"/>
      <c r="C710" s="101"/>
      <c r="D710" s="101"/>
      <c r="E710" s="66"/>
      <c r="F710" s="66"/>
      <c r="G710" s="66"/>
      <c r="H710" s="66"/>
      <c r="I710" s="66"/>
    </row>
    <row r="711" spans="1:9" x14ac:dyDescent="0.25">
      <c r="A711" s="66"/>
      <c r="B711" s="66"/>
      <c r="C711" s="101"/>
      <c r="D711" s="101"/>
      <c r="E711" s="66"/>
      <c r="F711" s="66"/>
      <c r="G711" s="66"/>
      <c r="H711" s="66"/>
      <c r="I711" s="66"/>
    </row>
    <row r="712" spans="1:9" x14ac:dyDescent="0.25">
      <c r="A712" s="66"/>
      <c r="B712" s="66"/>
      <c r="C712" s="101"/>
      <c r="D712" s="101"/>
      <c r="E712" s="66"/>
      <c r="F712" s="66"/>
      <c r="G712" s="66"/>
      <c r="H712" s="66"/>
      <c r="I712" s="66"/>
    </row>
    <row r="713" spans="1:9" x14ac:dyDescent="0.25">
      <c r="A713" s="66"/>
      <c r="B713" s="66"/>
      <c r="C713" s="101"/>
      <c r="D713" s="101"/>
      <c r="E713" s="66"/>
      <c r="F713" s="66"/>
      <c r="G713" s="66"/>
      <c r="H713" s="66"/>
      <c r="I713" s="66"/>
    </row>
    <row r="714" spans="1:9" x14ac:dyDescent="0.25">
      <c r="A714" s="66"/>
      <c r="B714" s="66"/>
      <c r="C714" s="101"/>
      <c r="D714" s="101"/>
      <c r="E714" s="66"/>
      <c r="F714" s="66"/>
      <c r="G714" s="66"/>
      <c r="H714" s="66"/>
      <c r="I714" s="66"/>
    </row>
    <row r="715" spans="1:9" x14ac:dyDescent="0.25">
      <c r="A715" s="66"/>
      <c r="B715" s="66"/>
      <c r="C715" s="101"/>
      <c r="D715" s="101"/>
      <c r="E715" s="66"/>
      <c r="F715" s="66"/>
      <c r="G715" s="66"/>
      <c r="H715" s="66"/>
      <c r="I715" s="66"/>
    </row>
    <row r="716" spans="1:9" x14ac:dyDescent="0.25">
      <c r="A716" s="66"/>
      <c r="B716" s="66"/>
      <c r="C716" s="101"/>
      <c r="D716" s="101"/>
      <c r="E716" s="66"/>
      <c r="F716" s="66"/>
      <c r="G716" s="66"/>
      <c r="H716" s="66"/>
      <c r="I716" s="66"/>
    </row>
    <row r="717" spans="1:9" x14ac:dyDescent="0.25">
      <c r="A717" s="66"/>
      <c r="B717" s="66"/>
      <c r="C717" s="101"/>
      <c r="D717" s="101"/>
      <c r="E717" s="66"/>
      <c r="F717" s="66"/>
      <c r="G717" s="66"/>
      <c r="H717" s="66"/>
      <c r="I717" s="66"/>
    </row>
    <row r="718" spans="1:9" x14ac:dyDescent="0.25">
      <c r="A718" s="66"/>
      <c r="B718" s="66"/>
      <c r="C718" s="101"/>
      <c r="D718" s="101"/>
      <c r="E718" s="66"/>
      <c r="F718" s="66"/>
      <c r="G718" s="66"/>
      <c r="H718" s="66"/>
      <c r="I718" s="66"/>
    </row>
    <row r="719" spans="1:9" x14ac:dyDescent="0.25">
      <c r="A719" s="66"/>
      <c r="B719" s="66"/>
      <c r="C719" s="101"/>
      <c r="D719" s="101"/>
      <c r="E719" s="66"/>
      <c r="F719" s="66"/>
      <c r="G719" s="66"/>
      <c r="H719" s="66"/>
      <c r="I719" s="66"/>
    </row>
    <row r="720" spans="1:9" x14ac:dyDescent="0.25">
      <c r="A720" s="66"/>
      <c r="B720" s="66"/>
      <c r="C720" s="101"/>
      <c r="D720" s="101"/>
      <c r="E720" s="66"/>
      <c r="F720" s="66"/>
      <c r="G720" s="66"/>
      <c r="H720" s="66"/>
      <c r="I720" s="66"/>
    </row>
    <row r="721" spans="1:9" x14ac:dyDescent="0.25">
      <c r="A721" s="66"/>
      <c r="B721" s="66"/>
      <c r="C721" s="101"/>
      <c r="D721" s="101"/>
      <c r="E721" s="66"/>
      <c r="F721" s="66"/>
      <c r="G721" s="66"/>
      <c r="H721" s="66"/>
      <c r="I721" s="66"/>
    </row>
    <row r="722" spans="1:9" x14ac:dyDescent="0.25">
      <c r="A722" s="66"/>
      <c r="B722" s="66"/>
      <c r="C722" s="101"/>
      <c r="D722" s="101"/>
      <c r="E722" s="66"/>
      <c r="F722" s="66"/>
      <c r="G722" s="66"/>
      <c r="H722" s="66"/>
      <c r="I722" s="66"/>
    </row>
    <row r="723" spans="1:9" x14ac:dyDescent="0.25">
      <c r="A723" s="66"/>
      <c r="B723" s="66"/>
      <c r="C723" s="101"/>
      <c r="D723" s="101"/>
      <c r="E723" s="66"/>
      <c r="F723" s="66"/>
      <c r="G723" s="66"/>
      <c r="H723" s="66"/>
      <c r="I723" s="66"/>
    </row>
    <row r="724" spans="1:9" x14ac:dyDescent="0.25">
      <c r="A724" s="66"/>
      <c r="B724" s="66"/>
      <c r="C724" s="101"/>
      <c r="D724" s="101"/>
      <c r="E724" s="66"/>
      <c r="F724" s="66"/>
      <c r="G724" s="66"/>
      <c r="H724" s="66"/>
      <c r="I724" s="66"/>
    </row>
    <row r="725" spans="1:9" x14ac:dyDescent="0.25">
      <c r="A725" s="66"/>
      <c r="B725" s="66"/>
      <c r="C725" s="101"/>
      <c r="D725" s="101"/>
      <c r="E725" s="66"/>
      <c r="F725" s="66"/>
      <c r="G725" s="66"/>
      <c r="H725" s="66"/>
      <c r="I725" s="66"/>
    </row>
    <row r="726" spans="1:9" x14ac:dyDescent="0.25">
      <c r="A726" s="66"/>
      <c r="B726" s="66"/>
      <c r="C726" s="101"/>
      <c r="D726" s="101"/>
      <c r="E726" s="66"/>
      <c r="F726" s="66"/>
      <c r="G726" s="66"/>
      <c r="H726" s="66"/>
      <c r="I726" s="66"/>
    </row>
    <row r="727" spans="1:9" x14ac:dyDescent="0.25">
      <c r="A727" s="66"/>
      <c r="B727" s="66"/>
      <c r="C727" s="101"/>
      <c r="D727" s="101"/>
      <c r="E727" s="66"/>
      <c r="F727" s="66"/>
      <c r="G727" s="66"/>
      <c r="H727" s="66"/>
      <c r="I727" s="66"/>
    </row>
    <row r="728" spans="1:9" x14ac:dyDescent="0.25">
      <c r="A728" s="66"/>
      <c r="B728" s="66"/>
      <c r="C728" s="101"/>
      <c r="D728" s="101"/>
      <c r="E728" s="66"/>
      <c r="F728" s="66"/>
      <c r="G728" s="66"/>
      <c r="H728" s="66"/>
      <c r="I728" s="66"/>
    </row>
    <row r="729" spans="1:9" x14ac:dyDescent="0.25">
      <c r="A729" s="66"/>
      <c r="B729" s="66"/>
      <c r="C729" s="101"/>
      <c r="D729" s="101"/>
      <c r="E729" s="66"/>
      <c r="F729" s="66"/>
      <c r="G729" s="66"/>
      <c r="H729" s="66"/>
      <c r="I729" s="66"/>
    </row>
    <row r="730" spans="1:9" x14ac:dyDescent="0.25">
      <c r="A730" s="66"/>
      <c r="B730" s="66"/>
      <c r="C730" s="101"/>
      <c r="D730" s="101"/>
      <c r="E730" s="66"/>
      <c r="F730" s="66"/>
      <c r="G730" s="66"/>
      <c r="H730" s="66"/>
      <c r="I730" s="66"/>
    </row>
    <row r="731" spans="1:9" x14ac:dyDescent="0.25">
      <c r="A731" s="66"/>
      <c r="B731" s="66"/>
      <c r="C731" s="101"/>
      <c r="D731" s="101"/>
      <c r="E731" s="66"/>
      <c r="F731" s="66"/>
      <c r="G731" s="66"/>
      <c r="H731" s="66"/>
      <c r="I731" s="66"/>
    </row>
    <row r="732" spans="1:9" x14ac:dyDescent="0.25">
      <c r="A732" s="66"/>
      <c r="B732" s="66"/>
      <c r="C732" s="101"/>
      <c r="D732" s="101"/>
      <c r="E732" s="66"/>
      <c r="F732" s="66"/>
      <c r="G732" s="66"/>
      <c r="H732" s="66"/>
      <c r="I732" s="66"/>
    </row>
  </sheetData>
  <mergeCells count="10">
    <mergeCell ref="A12:C12"/>
    <mergeCell ref="D12:D36"/>
    <mergeCell ref="A37:C37"/>
    <mergeCell ref="B1:D2"/>
    <mergeCell ref="A3:C4"/>
    <mergeCell ref="D3:D4"/>
    <mergeCell ref="A6:C6"/>
    <mergeCell ref="D6:D11"/>
    <mergeCell ref="A7:C7"/>
    <mergeCell ref="A8:C11"/>
  </mergeCells>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733"/>
  <sheetViews>
    <sheetView showGridLines="0" zoomScale="85" zoomScaleNormal="85" workbookViewId="0">
      <selection activeCell="D6" sqref="D6"/>
    </sheetView>
  </sheetViews>
  <sheetFormatPr defaultRowHeight="15" outlineLevelRow="1" x14ac:dyDescent="0.25"/>
  <cols>
    <col min="1" max="2" width="45.7109375" customWidth="1"/>
    <col min="3" max="3" width="45.7109375" style="94" customWidth="1"/>
    <col min="4" max="4" width="25.7109375" style="94" customWidth="1"/>
  </cols>
  <sheetData>
    <row r="1" spans="1:9" ht="15" customHeight="1" x14ac:dyDescent="0.25">
      <c r="A1" s="554" t="s">
        <v>839</v>
      </c>
      <c r="B1" s="1347" t="s">
        <v>1347</v>
      </c>
      <c r="C1" s="1347"/>
      <c r="D1" s="1348"/>
      <c r="E1" s="156"/>
      <c r="F1" s="95"/>
      <c r="G1" s="95"/>
      <c r="H1" s="95"/>
    </row>
    <row r="2" spans="1:9" x14ac:dyDescent="0.25">
      <c r="A2" s="555" t="s">
        <v>841</v>
      </c>
      <c r="B2" s="1349"/>
      <c r="C2" s="1349"/>
      <c r="D2" s="1350"/>
      <c r="E2" s="156"/>
      <c r="F2" s="95"/>
      <c r="G2" s="95"/>
      <c r="H2" s="95"/>
    </row>
    <row r="3" spans="1:9" x14ac:dyDescent="0.25">
      <c r="A3" s="1547" t="s">
        <v>1348</v>
      </c>
      <c r="B3" s="1547"/>
      <c r="C3" s="1547"/>
      <c r="D3" s="1547"/>
      <c r="E3" s="95"/>
      <c r="F3" s="95"/>
      <c r="G3" s="95"/>
      <c r="H3" s="95"/>
    </row>
    <row r="4" spans="1:9" ht="15" customHeight="1" x14ac:dyDescent="0.25">
      <c r="A4" s="1276" t="s">
        <v>186</v>
      </c>
      <c r="B4" s="1277"/>
      <c r="C4" s="1531"/>
      <c r="D4" s="1278" t="s">
        <v>1349</v>
      </c>
      <c r="E4" s="95"/>
      <c r="F4" s="95"/>
      <c r="G4" s="95"/>
      <c r="H4" s="95"/>
    </row>
    <row r="5" spans="1:9" ht="15.75" thickBot="1" x14ac:dyDescent="0.3">
      <c r="A5" s="1231"/>
      <c r="B5" s="1232"/>
      <c r="C5" s="1233"/>
      <c r="D5" s="1235"/>
      <c r="E5" s="95"/>
      <c r="F5" s="95"/>
      <c r="G5" s="95"/>
      <c r="H5" s="95"/>
    </row>
    <row r="6" spans="1:9" ht="15" customHeight="1" thickBot="1" x14ac:dyDescent="0.3">
      <c r="A6" s="678" t="s">
        <v>2065</v>
      </c>
      <c r="B6" s="210"/>
      <c r="C6" s="649" t="e">
        <f>#REF!</f>
        <v>#REF!</v>
      </c>
      <c r="D6" s="679"/>
      <c r="E6" s="95"/>
      <c r="F6" s="95"/>
      <c r="G6" s="95"/>
      <c r="H6" s="95"/>
    </row>
    <row r="7" spans="1:9" ht="15" customHeight="1" x14ac:dyDescent="0.25">
      <c r="A7" s="1338" t="s">
        <v>187</v>
      </c>
      <c r="B7" s="1339"/>
      <c r="C7" s="1340"/>
      <c r="D7" s="1532" t="s">
        <v>681</v>
      </c>
      <c r="E7" s="95"/>
      <c r="F7" s="95"/>
      <c r="G7" s="95"/>
      <c r="H7" s="95"/>
    </row>
    <row r="8" spans="1:9" ht="20.25" customHeight="1" x14ac:dyDescent="0.25">
      <c r="A8" s="1557" t="s">
        <v>1350</v>
      </c>
      <c r="B8" s="1558"/>
      <c r="C8" s="1559"/>
      <c r="D8" s="1533"/>
      <c r="E8" s="68"/>
      <c r="F8" s="68"/>
      <c r="G8" s="68"/>
      <c r="H8" s="68"/>
      <c r="I8" s="66"/>
    </row>
    <row r="9" spans="1:9" ht="409.5" customHeight="1" x14ac:dyDescent="0.25">
      <c r="A9" s="1575" t="s">
        <v>1358</v>
      </c>
      <c r="B9" s="1567"/>
      <c r="C9" s="1568"/>
      <c r="D9" s="1533"/>
      <c r="E9" s="68"/>
      <c r="F9" s="68"/>
      <c r="G9" s="68"/>
      <c r="H9" s="68"/>
      <c r="I9" s="66"/>
    </row>
    <row r="10" spans="1:9" ht="243.75" customHeight="1" x14ac:dyDescent="0.25">
      <c r="A10" s="1576"/>
      <c r="B10" s="1570"/>
      <c r="C10" s="1571"/>
      <c r="D10" s="1533"/>
      <c r="E10" s="68"/>
      <c r="F10" s="68"/>
      <c r="G10" s="68"/>
      <c r="H10" s="68"/>
      <c r="I10" s="66"/>
    </row>
    <row r="11" spans="1:9" x14ac:dyDescent="0.25">
      <c r="A11" s="1577" t="s">
        <v>1352</v>
      </c>
      <c r="B11" s="1578"/>
      <c r="C11" s="1579"/>
      <c r="D11" s="1533"/>
      <c r="E11" s="68"/>
      <c r="F11" s="68"/>
      <c r="G11" s="68"/>
      <c r="H11" s="68"/>
      <c r="I11" s="66"/>
    </row>
    <row r="12" spans="1:9" ht="354" customHeight="1" x14ac:dyDescent="0.25">
      <c r="A12" s="1572" t="s">
        <v>1359</v>
      </c>
      <c r="B12" s="1573"/>
      <c r="C12" s="1574"/>
      <c r="D12" s="1534"/>
      <c r="E12" s="68"/>
      <c r="F12" s="68"/>
      <c r="G12" s="68"/>
      <c r="H12" s="68"/>
      <c r="I12" s="66"/>
    </row>
    <row r="13" spans="1:9" ht="408.75" customHeight="1" outlineLevel="1" x14ac:dyDescent="0.25">
      <c r="A13" s="1572"/>
      <c r="B13" s="1573"/>
      <c r="C13" s="1574"/>
      <c r="D13" s="1537" t="s">
        <v>681</v>
      </c>
      <c r="E13" s="68"/>
      <c r="F13" s="68"/>
      <c r="G13" s="68"/>
      <c r="H13" s="68"/>
      <c r="I13" s="66"/>
    </row>
    <row r="14" spans="1:9" ht="297" customHeight="1" outlineLevel="1" x14ac:dyDescent="0.25">
      <c r="A14" s="1572"/>
      <c r="B14" s="1573"/>
      <c r="C14" s="1574"/>
      <c r="D14" s="1533"/>
      <c r="E14" s="68"/>
      <c r="F14" s="68"/>
      <c r="G14" s="68"/>
      <c r="H14" s="68"/>
      <c r="I14" s="66"/>
    </row>
    <row r="15" spans="1:9" ht="297" customHeight="1" outlineLevel="1" x14ac:dyDescent="0.25">
      <c r="A15" s="1572"/>
      <c r="B15" s="1573"/>
      <c r="C15" s="1574"/>
      <c r="D15" s="1533"/>
      <c r="E15" s="68"/>
      <c r="F15" s="68"/>
      <c r="G15" s="68"/>
      <c r="H15" s="68"/>
      <c r="I15" s="66"/>
    </row>
    <row r="16" spans="1:9" ht="409.5" customHeight="1" outlineLevel="1" x14ac:dyDescent="0.25">
      <c r="A16" s="1572"/>
      <c r="B16" s="1573"/>
      <c r="C16" s="1574"/>
      <c r="D16" s="1533"/>
      <c r="E16" s="68"/>
      <c r="F16" s="68"/>
      <c r="G16" s="68"/>
      <c r="H16" s="68"/>
      <c r="I16" s="66"/>
    </row>
    <row r="17" spans="1:9" outlineLevel="1" x14ac:dyDescent="0.25">
      <c r="A17" s="680"/>
      <c r="B17" s="681"/>
      <c r="C17" s="682"/>
      <c r="D17" s="1533"/>
      <c r="E17" s="68"/>
      <c r="F17" s="68"/>
      <c r="G17" s="68"/>
      <c r="H17" s="68"/>
      <c r="I17" s="66"/>
    </row>
    <row r="18" spans="1:9" outlineLevel="1" x14ac:dyDescent="0.25">
      <c r="A18" s="680"/>
      <c r="B18" s="681"/>
      <c r="C18" s="682"/>
      <c r="D18" s="1533"/>
      <c r="E18" s="68"/>
      <c r="F18" s="68"/>
      <c r="G18" s="68"/>
      <c r="H18" s="68"/>
      <c r="I18" s="66"/>
    </row>
    <row r="19" spans="1:9" outlineLevel="1" x14ac:dyDescent="0.25">
      <c r="A19" s="680"/>
      <c r="B19" s="681"/>
      <c r="C19" s="682"/>
      <c r="D19" s="1533"/>
      <c r="E19" s="68"/>
      <c r="F19" s="68"/>
      <c r="G19" s="68"/>
      <c r="H19" s="68"/>
      <c r="I19" s="66"/>
    </row>
    <row r="20" spans="1:9" outlineLevel="1" x14ac:dyDescent="0.25">
      <c r="A20" s="680"/>
      <c r="B20" s="681"/>
      <c r="C20" s="682"/>
      <c r="D20" s="1533"/>
      <c r="E20" s="68"/>
      <c r="F20" s="68"/>
      <c r="G20" s="68"/>
      <c r="H20" s="68"/>
      <c r="I20" s="66"/>
    </row>
    <row r="21" spans="1:9" outlineLevel="1" x14ac:dyDescent="0.25">
      <c r="A21" s="680"/>
      <c r="B21" s="681"/>
      <c r="C21" s="682"/>
      <c r="D21" s="1533"/>
      <c r="E21" s="68"/>
      <c r="F21" s="68"/>
      <c r="G21" s="68"/>
      <c r="H21" s="68"/>
      <c r="I21" s="66"/>
    </row>
    <row r="22" spans="1:9" outlineLevel="1" x14ac:dyDescent="0.25">
      <c r="A22" s="680"/>
      <c r="B22" s="681"/>
      <c r="C22" s="682"/>
      <c r="D22" s="1533"/>
      <c r="E22" s="68"/>
      <c r="F22" s="68"/>
      <c r="G22" s="68"/>
      <c r="H22" s="68"/>
      <c r="I22" s="66"/>
    </row>
    <row r="23" spans="1:9" outlineLevel="1" x14ac:dyDescent="0.25">
      <c r="A23" s="680"/>
      <c r="B23" s="681"/>
      <c r="C23" s="682"/>
      <c r="D23" s="1533"/>
      <c r="E23" s="68"/>
      <c r="F23" s="68"/>
      <c r="G23" s="68"/>
      <c r="H23" s="68"/>
      <c r="I23" s="66"/>
    </row>
    <row r="24" spans="1:9" outlineLevel="1" x14ac:dyDescent="0.25">
      <c r="A24" s="680"/>
      <c r="B24" s="681"/>
      <c r="C24" s="682"/>
      <c r="D24" s="1533"/>
      <c r="E24" s="68"/>
      <c r="F24" s="68"/>
      <c r="G24" s="68"/>
      <c r="H24" s="68"/>
      <c r="I24" s="66"/>
    </row>
    <row r="25" spans="1:9" outlineLevel="1" x14ac:dyDescent="0.25">
      <c r="A25" s="680"/>
      <c r="B25" s="681"/>
      <c r="C25" s="682"/>
      <c r="D25" s="1533"/>
      <c r="E25" s="68"/>
      <c r="F25" s="68"/>
      <c r="G25" s="68"/>
      <c r="H25" s="68"/>
      <c r="I25" s="66"/>
    </row>
    <row r="26" spans="1:9" outlineLevel="1" x14ac:dyDescent="0.25">
      <c r="A26" s="680"/>
      <c r="B26" s="681"/>
      <c r="C26" s="682"/>
      <c r="D26" s="1533"/>
      <c r="E26" s="68"/>
      <c r="F26" s="68"/>
      <c r="G26" s="68"/>
      <c r="H26" s="68"/>
      <c r="I26" s="66"/>
    </row>
    <row r="27" spans="1:9" outlineLevel="1" x14ac:dyDescent="0.25">
      <c r="A27" s="680"/>
      <c r="B27" s="681"/>
      <c r="C27" s="682"/>
      <c r="D27" s="1533"/>
      <c r="E27" s="68"/>
      <c r="F27" s="68"/>
      <c r="G27" s="68"/>
      <c r="H27" s="68"/>
      <c r="I27" s="66"/>
    </row>
    <row r="28" spans="1:9" outlineLevel="1" x14ac:dyDescent="0.25">
      <c r="A28" s="680"/>
      <c r="B28" s="681"/>
      <c r="C28" s="682"/>
      <c r="D28" s="1533"/>
      <c r="E28" s="68"/>
      <c r="F28" s="68"/>
      <c r="G28" s="68"/>
      <c r="H28" s="68"/>
      <c r="I28" s="66"/>
    </row>
    <row r="29" spans="1:9" outlineLevel="1" x14ac:dyDescent="0.25">
      <c r="A29" s="680"/>
      <c r="B29" s="681"/>
      <c r="C29" s="682"/>
      <c r="D29" s="1533"/>
      <c r="E29" s="68"/>
      <c r="F29" s="68"/>
      <c r="G29" s="68"/>
      <c r="H29" s="68"/>
      <c r="I29" s="66"/>
    </row>
    <row r="30" spans="1:9" outlineLevel="1" x14ac:dyDescent="0.25">
      <c r="A30" s="680"/>
      <c r="B30" s="681"/>
      <c r="C30" s="682"/>
      <c r="D30" s="1533"/>
      <c r="E30" s="68"/>
      <c r="F30" s="68"/>
      <c r="G30" s="68"/>
      <c r="H30" s="68"/>
      <c r="I30" s="66"/>
    </row>
    <row r="31" spans="1:9" outlineLevel="1" x14ac:dyDescent="0.25">
      <c r="A31" s="680"/>
      <c r="B31" s="681"/>
      <c r="C31" s="682"/>
      <c r="D31" s="1533"/>
      <c r="E31" s="68"/>
      <c r="F31" s="68"/>
      <c r="G31" s="68"/>
      <c r="H31" s="68"/>
      <c r="I31" s="66"/>
    </row>
    <row r="32" spans="1:9" outlineLevel="1" x14ac:dyDescent="0.25">
      <c r="A32" s="680"/>
      <c r="B32" s="681"/>
      <c r="C32" s="682"/>
      <c r="D32" s="1533"/>
      <c r="E32" s="68"/>
      <c r="F32" s="68"/>
      <c r="G32" s="68"/>
      <c r="H32" s="68"/>
      <c r="I32" s="66"/>
    </row>
    <row r="33" spans="1:9" outlineLevel="1" x14ac:dyDescent="0.25">
      <c r="A33" s="680"/>
      <c r="B33" s="681"/>
      <c r="C33" s="682"/>
      <c r="D33" s="1533"/>
      <c r="E33" s="68"/>
      <c r="F33" s="68"/>
      <c r="G33" s="68"/>
      <c r="H33" s="68"/>
      <c r="I33" s="66"/>
    </row>
    <row r="34" spans="1:9" outlineLevel="1" x14ac:dyDescent="0.25">
      <c r="A34" s="680"/>
      <c r="B34" s="681"/>
      <c r="C34" s="682"/>
      <c r="D34" s="1533"/>
      <c r="E34" s="68"/>
      <c r="F34" s="68"/>
      <c r="G34" s="68"/>
      <c r="H34" s="68"/>
      <c r="I34" s="66"/>
    </row>
    <row r="35" spans="1:9" outlineLevel="1" x14ac:dyDescent="0.25">
      <c r="A35" s="680"/>
      <c r="B35" s="681"/>
      <c r="C35" s="682"/>
      <c r="D35" s="1533"/>
      <c r="E35" s="68"/>
      <c r="F35" s="68"/>
      <c r="G35" s="68"/>
      <c r="H35" s="68"/>
      <c r="I35" s="66"/>
    </row>
    <row r="36" spans="1:9" outlineLevel="1" x14ac:dyDescent="0.25">
      <c r="A36" s="680"/>
      <c r="B36" s="681"/>
      <c r="C36" s="682"/>
      <c r="D36" s="1533"/>
      <c r="E36" s="68"/>
      <c r="F36" s="68"/>
      <c r="G36" s="68"/>
      <c r="H36" s="68"/>
      <c r="I36" s="66"/>
    </row>
    <row r="37" spans="1:9" ht="21" customHeight="1" outlineLevel="1" thickBot="1" x14ac:dyDescent="0.3">
      <c r="A37" s="683"/>
      <c r="B37" s="684"/>
      <c r="C37" s="685"/>
      <c r="D37" s="1544"/>
      <c r="E37" s="68"/>
      <c r="F37" s="68"/>
      <c r="G37" s="68"/>
      <c r="H37" s="68"/>
      <c r="I37" s="66"/>
    </row>
    <row r="38" spans="1:9" ht="30" customHeight="1" thickBot="1" x14ac:dyDescent="0.3">
      <c r="A38" s="1545" t="s">
        <v>824</v>
      </c>
      <c r="B38" s="1546"/>
      <c r="C38" s="1546"/>
      <c r="D38" s="158" t="s">
        <v>682</v>
      </c>
      <c r="E38" s="68"/>
      <c r="F38" s="68"/>
      <c r="G38" s="68"/>
      <c r="H38" s="68"/>
      <c r="I38" s="66"/>
    </row>
    <row r="39" spans="1:9" x14ac:dyDescent="0.25">
      <c r="A39" s="64"/>
      <c r="B39" s="64"/>
      <c r="C39" s="100"/>
      <c r="D39" s="100"/>
      <c r="E39" s="68"/>
      <c r="F39" s="68"/>
      <c r="G39" s="68"/>
      <c r="H39" s="68"/>
      <c r="I39" s="66"/>
    </row>
    <row r="40" spans="1:9" x14ac:dyDescent="0.25">
      <c r="A40" s="64"/>
      <c r="B40" s="64"/>
      <c r="C40" s="100"/>
      <c r="D40" s="100"/>
      <c r="E40" s="68"/>
      <c r="F40" s="68"/>
      <c r="G40" s="68"/>
      <c r="H40" s="68"/>
      <c r="I40" s="66"/>
    </row>
    <row r="41" spans="1:9" x14ac:dyDescent="0.25">
      <c r="A41" s="64"/>
      <c r="B41" s="64"/>
      <c r="C41" s="100"/>
      <c r="D41" s="100"/>
      <c r="E41" s="68"/>
      <c r="F41" s="68"/>
      <c r="G41" s="68"/>
      <c r="H41" s="68"/>
      <c r="I41" s="66"/>
    </row>
    <row r="42" spans="1:9" x14ac:dyDescent="0.25">
      <c r="A42" s="64"/>
      <c r="B42" s="64"/>
      <c r="C42" s="100"/>
      <c r="D42" s="100"/>
      <c r="E42" s="68"/>
      <c r="F42" s="68"/>
      <c r="G42" s="68"/>
      <c r="H42" s="68"/>
      <c r="I42" s="66"/>
    </row>
    <row r="43" spans="1:9" x14ac:dyDescent="0.25">
      <c r="A43" s="64"/>
      <c r="B43" s="64"/>
      <c r="C43" s="100"/>
      <c r="D43" s="100"/>
      <c r="E43" s="68"/>
      <c r="F43" s="68"/>
      <c r="G43" s="68"/>
      <c r="H43" s="68"/>
      <c r="I43" s="66"/>
    </row>
    <row r="44" spans="1:9" x14ac:dyDescent="0.25">
      <c r="A44" s="64"/>
      <c r="B44" s="64"/>
      <c r="C44" s="100"/>
      <c r="D44" s="100"/>
      <c r="E44" s="68"/>
      <c r="F44" s="68"/>
      <c r="G44" s="68"/>
      <c r="H44" s="68"/>
      <c r="I44" s="66"/>
    </row>
    <row r="45" spans="1:9" x14ac:dyDescent="0.25">
      <c r="A45" s="64"/>
      <c r="B45" s="64"/>
      <c r="C45" s="100"/>
      <c r="D45" s="100"/>
      <c r="E45" s="68"/>
      <c r="F45" s="68"/>
      <c r="G45" s="68"/>
      <c r="H45" s="68"/>
      <c r="I45" s="66"/>
    </row>
    <row r="46" spans="1:9" x14ac:dyDescent="0.25">
      <c r="A46" s="64"/>
      <c r="B46" s="64"/>
      <c r="C46" s="100"/>
      <c r="D46" s="100"/>
      <c r="E46" s="68"/>
      <c r="F46" s="68"/>
      <c r="G46" s="68"/>
      <c r="H46" s="68"/>
      <c r="I46" s="66"/>
    </row>
    <row r="47" spans="1:9" x14ac:dyDescent="0.25">
      <c r="A47" s="64"/>
      <c r="B47" s="64"/>
      <c r="C47" s="100"/>
      <c r="D47" s="100"/>
      <c r="E47" s="68"/>
      <c r="F47" s="68"/>
      <c r="G47" s="68"/>
      <c r="H47" s="68"/>
      <c r="I47" s="66"/>
    </row>
    <row r="48" spans="1:9" x14ac:dyDescent="0.25">
      <c r="A48" s="64"/>
      <c r="B48" s="64"/>
      <c r="C48" s="100"/>
      <c r="D48" s="100"/>
      <c r="E48" s="68"/>
      <c r="F48" s="68"/>
      <c r="G48" s="68"/>
      <c r="H48" s="68"/>
      <c r="I48" s="66"/>
    </row>
    <row r="49" spans="1:9" x14ac:dyDescent="0.25">
      <c r="A49" s="64"/>
      <c r="B49" s="64"/>
      <c r="C49" s="100"/>
      <c r="D49" s="100"/>
      <c r="E49" s="68"/>
      <c r="F49" s="68"/>
      <c r="G49" s="68"/>
      <c r="H49" s="68"/>
      <c r="I49" s="66"/>
    </row>
    <row r="50" spans="1:9" x14ac:dyDescent="0.25">
      <c r="A50" s="64"/>
      <c r="B50" s="64"/>
      <c r="C50" s="100"/>
      <c r="D50" s="100"/>
      <c r="E50" s="68"/>
      <c r="F50" s="68"/>
      <c r="G50" s="68"/>
      <c r="H50" s="68"/>
      <c r="I50" s="66"/>
    </row>
    <row r="51" spans="1:9" x14ac:dyDescent="0.25">
      <c r="A51" s="64"/>
      <c r="B51" s="64"/>
      <c r="C51" s="100"/>
      <c r="D51" s="100"/>
      <c r="E51" s="68"/>
      <c r="F51" s="68"/>
      <c r="G51" s="68"/>
      <c r="H51" s="68"/>
      <c r="I51" s="66"/>
    </row>
    <row r="52" spans="1:9" x14ac:dyDescent="0.25">
      <c r="A52" s="64"/>
      <c r="B52" s="64"/>
      <c r="C52" s="100"/>
      <c r="D52" s="100"/>
      <c r="E52" s="68"/>
      <c r="F52" s="68"/>
      <c r="G52" s="68"/>
      <c r="H52" s="68"/>
      <c r="I52" s="66"/>
    </row>
    <row r="53" spans="1:9" x14ac:dyDescent="0.25">
      <c r="A53" s="64"/>
      <c r="B53" s="64"/>
      <c r="C53" s="100"/>
      <c r="D53" s="100"/>
      <c r="E53" s="68"/>
      <c r="F53" s="68"/>
      <c r="G53" s="68"/>
      <c r="H53" s="68"/>
      <c r="I53" s="66"/>
    </row>
    <row r="54" spans="1:9" x14ac:dyDescent="0.25">
      <c r="A54" s="64"/>
      <c r="B54" s="64"/>
      <c r="C54" s="100"/>
      <c r="D54" s="100"/>
      <c r="E54" s="68"/>
      <c r="F54" s="68"/>
      <c r="G54" s="68"/>
      <c r="H54" s="68"/>
      <c r="I54" s="66"/>
    </row>
    <row r="55" spans="1:9" x14ac:dyDescent="0.25">
      <c r="A55" s="64"/>
      <c r="B55" s="64"/>
      <c r="C55" s="100"/>
      <c r="D55" s="100"/>
      <c r="E55" s="68"/>
      <c r="F55" s="68"/>
      <c r="G55" s="68"/>
      <c r="H55" s="68"/>
      <c r="I55" s="66"/>
    </row>
    <row r="56" spans="1:9" x14ac:dyDescent="0.25">
      <c r="A56" s="64"/>
      <c r="B56" s="64"/>
      <c r="C56" s="100"/>
      <c r="D56" s="100"/>
      <c r="E56" s="68"/>
      <c r="F56" s="68"/>
      <c r="G56" s="68"/>
      <c r="H56" s="68"/>
      <c r="I56" s="66"/>
    </row>
    <row r="57" spans="1:9" x14ac:dyDescent="0.25">
      <c r="A57" s="64"/>
      <c r="B57" s="64"/>
      <c r="C57" s="100"/>
      <c r="D57" s="100"/>
      <c r="E57" s="68"/>
      <c r="F57" s="68"/>
      <c r="G57" s="68"/>
      <c r="H57" s="68"/>
      <c r="I57" s="66"/>
    </row>
    <row r="58" spans="1:9" x14ac:dyDescent="0.25">
      <c r="A58" s="64"/>
      <c r="B58" s="64"/>
      <c r="C58" s="100"/>
      <c r="D58" s="100"/>
      <c r="E58" s="68"/>
      <c r="F58" s="68"/>
      <c r="G58" s="68"/>
      <c r="H58" s="68"/>
      <c r="I58" s="66"/>
    </row>
    <row r="59" spans="1:9" x14ac:dyDescent="0.25">
      <c r="A59" s="64"/>
      <c r="B59" s="64"/>
      <c r="C59" s="100"/>
      <c r="D59" s="100"/>
      <c r="E59" s="68"/>
      <c r="F59" s="68"/>
      <c r="G59" s="68"/>
      <c r="H59" s="68"/>
      <c r="I59" s="66"/>
    </row>
    <row r="60" spans="1:9" x14ac:dyDescent="0.25">
      <c r="A60" s="64"/>
      <c r="B60" s="64"/>
      <c r="C60" s="100"/>
      <c r="D60" s="100"/>
      <c r="E60" s="68"/>
      <c r="F60" s="68"/>
      <c r="G60" s="68"/>
      <c r="H60" s="68"/>
      <c r="I60" s="66"/>
    </row>
    <row r="61" spans="1:9" x14ac:dyDescent="0.25">
      <c r="A61" s="64"/>
      <c r="B61" s="64"/>
      <c r="C61" s="100"/>
      <c r="D61" s="100"/>
      <c r="E61" s="68"/>
      <c r="F61" s="68"/>
      <c r="G61" s="68"/>
      <c r="H61" s="68"/>
      <c r="I61" s="66"/>
    </row>
    <row r="62" spans="1:9" x14ac:dyDescent="0.25">
      <c r="A62" s="64"/>
      <c r="B62" s="64"/>
      <c r="C62" s="100"/>
      <c r="D62" s="100"/>
      <c r="E62" s="68"/>
      <c r="F62" s="68"/>
      <c r="G62" s="68"/>
      <c r="H62" s="68"/>
      <c r="I62" s="66"/>
    </row>
    <row r="63" spans="1:9" x14ac:dyDescent="0.25">
      <c r="A63" s="64"/>
      <c r="B63" s="64"/>
      <c r="C63" s="100"/>
      <c r="D63" s="100"/>
      <c r="E63" s="68"/>
      <c r="F63" s="68"/>
      <c r="G63" s="68"/>
      <c r="H63" s="68"/>
      <c r="I63" s="66"/>
    </row>
    <row r="64" spans="1:9" x14ac:dyDescent="0.25">
      <c r="A64" s="64"/>
      <c r="B64" s="64"/>
      <c r="C64" s="100"/>
      <c r="D64" s="100"/>
      <c r="E64" s="68"/>
      <c r="F64" s="68"/>
      <c r="G64" s="68"/>
      <c r="H64" s="68"/>
      <c r="I64" s="66"/>
    </row>
    <row r="65" spans="1:9" x14ac:dyDescent="0.25">
      <c r="A65" s="64"/>
      <c r="B65" s="64"/>
      <c r="C65" s="100"/>
      <c r="D65" s="100"/>
      <c r="E65" s="68"/>
      <c r="F65" s="68"/>
      <c r="G65" s="68"/>
      <c r="H65" s="68"/>
      <c r="I65" s="66"/>
    </row>
    <row r="66" spans="1:9" x14ac:dyDescent="0.25">
      <c r="A66" s="64"/>
      <c r="B66" s="64"/>
      <c r="C66" s="100"/>
      <c r="D66" s="100"/>
      <c r="E66" s="68"/>
      <c r="F66" s="68"/>
      <c r="G66" s="68"/>
      <c r="H66" s="68"/>
      <c r="I66" s="66"/>
    </row>
    <row r="67" spans="1:9" x14ac:dyDescent="0.25">
      <c r="A67" s="64"/>
      <c r="B67" s="64"/>
      <c r="C67" s="100"/>
      <c r="D67" s="100"/>
      <c r="E67" s="68"/>
      <c r="F67" s="68"/>
      <c r="G67" s="68"/>
      <c r="H67" s="68"/>
      <c r="I67" s="66"/>
    </row>
    <row r="68" spans="1:9" x14ac:dyDescent="0.25">
      <c r="A68" s="64"/>
      <c r="B68" s="64"/>
      <c r="C68" s="100"/>
      <c r="D68" s="100"/>
      <c r="E68" s="68"/>
      <c r="F68" s="68"/>
      <c r="G68" s="68"/>
      <c r="H68" s="68"/>
      <c r="I68" s="66"/>
    </row>
    <row r="69" spans="1:9" x14ac:dyDescent="0.25">
      <c r="A69" s="64"/>
      <c r="B69" s="64"/>
      <c r="C69" s="100"/>
      <c r="D69" s="100"/>
      <c r="E69" s="68"/>
      <c r="F69" s="68"/>
      <c r="G69" s="68"/>
      <c r="H69" s="68"/>
      <c r="I69" s="66"/>
    </row>
    <row r="70" spans="1:9" x14ac:dyDescent="0.25">
      <c r="A70" s="64"/>
      <c r="B70" s="64"/>
      <c r="C70" s="100"/>
      <c r="D70" s="100"/>
      <c r="E70" s="68"/>
      <c r="F70" s="68"/>
      <c r="G70" s="68"/>
      <c r="H70" s="68"/>
      <c r="I70" s="66"/>
    </row>
    <row r="71" spans="1:9" x14ac:dyDescent="0.25">
      <c r="A71" s="64"/>
      <c r="B71" s="64"/>
      <c r="C71" s="100"/>
      <c r="D71" s="100"/>
      <c r="E71" s="68"/>
      <c r="F71" s="68"/>
      <c r="G71" s="68"/>
      <c r="H71" s="68"/>
      <c r="I71" s="66"/>
    </row>
    <row r="72" spans="1:9" x14ac:dyDescent="0.25">
      <c r="A72" s="64"/>
      <c r="B72" s="64"/>
      <c r="C72" s="100"/>
      <c r="D72" s="100"/>
      <c r="E72" s="68"/>
      <c r="F72" s="68"/>
      <c r="G72" s="68"/>
      <c r="H72" s="68"/>
      <c r="I72" s="66"/>
    </row>
    <row r="73" spans="1:9" x14ac:dyDescent="0.25">
      <c r="A73" s="64"/>
      <c r="B73" s="64"/>
      <c r="C73" s="100"/>
      <c r="D73" s="100"/>
      <c r="E73" s="68"/>
      <c r="F73" s="68"/>
      <c r="G73" s="68"/>
      <c r="H73" s="68"/>
      <c r="I73" s="66"/>
    </row>
    <row r="74" spans="1:9" x14ac:dyDescent="0.25">
      <c r="A74" s="64"/>
      <c r="B74" s="64"/>
      <c r="C74" s="100"/>
      <c r="D74" s="100"/>
      <c r="E74" s="68"/>
      <c r="F74" s="68"/>
      <c r="G74" s="68"/>
      <c r="H74" s="68"/>
      <c r="I74" s="66"/>
    </row>
    <row r="75" spans="1:9" x14ac:dyDescent="0.25">
      <c r="A75" s="64"/>
      <c r="B75" s="64"/>
      <c r="C75" s="100"/>
      <c r="D75" s="100"/>
      <c r="E75" s="68"/>
      <c r="F75" s="68"/>
      <c r="G75" s="68"/>
      <c r="H75" s="68"/>
      <c r="I75" s="66"/>
    </row>
    <row r="76" spans="1:9" x14ac:dyDescent="0.25">
      <c r="A76" s="64"/>
      <c r="B76" s="64"/>
      <c r="C76" s="100"/>
      <c r="D76" s="100"/>
      <c r="E76" s="68"/>
      <c r="F76" s="68"/>
      <c r="G76" s="68"/>
      <c r="H76" s="68"/>
      <c r="I76" s="66"/>
    </row>
    <row r="77" spans="1:9" x14ac:dyDescent="0.25">
      <c r="A77" s="64"/>
      <c r="B77" s="64"/>
      <c r="C77" s="100"/>
      <c r="D77" s="100"/>
      <c r="E77" s="68"/>
      <c r="F77" s="68"/>
      <c r="G77" s="68"/>
      <c r="H77" s="68"/>
      <c r="I77" s="66"/>
    </row>
    <row r="78" spans="1:9" x14ac:dyDescent="0.25">
      <c r="A78" s="64"/>
      <c r="B78" s="64"/>
      <c r="C78" s="100"/>
      <c r="D78" s="100"/>
      <c r="E78" s="68"/>
      <c r="F78" s="68"/>
      <c r="G78" s="68"/>
      <c r="H78" s="68"/>
      <c r="I78" s="66"/>
    </row>
    <row r="79" spans="1:9" x14ac:dyDescent="0.25">
      <c r="A79" s="64"/>
      <c r="B79" s="64"/>
      <c r="C79" s="100"/>
      <c r="D79" s="100"/>
      <c r="E79" s="68"/>
      <c r="F79" s="68"/>
      <c r="G79" s="68"/>
      <c r="H79" s="68"/>
      <c r="I79" s="66"/>
    </row>
    <row r="80" spans="1:9" x14ac:dyDescent="0.25">
      <c r="A80" s="64"/>
      <c r="B80" s="64"/>
      <c r="C80" s="100"/>
      <c r="D80" s="100"/>
      <c r="E80" s="68"/>
      <c r="F80" s="68"/>
      <c r="G80" s="68"/>
      <c r="H80" s="68"/>
      <c r="I80" s="66"/>
    </row>
    <row r="81" spans="1:9" x14ac:dyDescent="0.25">
      <c r="A81" s="64"/>
      <c r="B81" s="64"/>
      <c r="C81" s="100"/>
      <c r="D81" s="100"/>
      <c r="E81" s="68"/>
      <c r="F81" s="68"/>
      <c r="G81" s="68"/>
      <c r="H81" s="68"/>
      <c r="I81" s="66"/>
    </row>
    <row r="82" spans="1:9" x14ac:dyDescent="0.25">
      <c r="A82" s="64"/>
      <c r="B82" s="64"/>
      <c r="C82" s="100"/>
      <c r="D82" s="100"/>
      <c r="E82" s="68"/>
      <c r="F82" s="68"/>
      <c r="G82" s="68"/>
      <c r="H82" s="68"/>
      <c r="I82" s="66"/>
    </row>
    <row r="83" spans="1:9" x14ac:dyDescent="0.25">
      <c r="A83" s="64"/>
      <c r="B83" s="64"/>
      <c r="C83" s="100"/>
      <c r="D83" s="100"/>
      <c r="E83" s="68"/>
      <c r="F83" s="68"/>
      <c r="G83" s="68"/>
      <c r="H83" s="68"/>
      <c r="I83" s="66"/>
    </row>
    <row r="84" spans="1:9" x14ac:dyDescent="0.25">
      <c r="A84" s="64"/>
      <c r="B84" s="64"/>
      <c r="C84" s="100"/>
      <c r="D84" s="100"/>
      <c r="E84" s="68"/>
      <c r="F84" s="68"/>
      <c r="G84" s="68"/>
      <c r="H84" s="68"/>
      <c r="I84" s="66"/>
    </row>
    <row r="85" spans="1:9" x14ac:dyDescent="0.25">
      <c r="A85" s="64"/>
      <c r="B85" s="64"/>
      <c r="C85" s="100"/>
      <c r="D85" s="100"/>
      <c r="E85" s="68"/>
      <c r="F85" s="68"/>
      <c r="G85" s="68"/>
      <c r="H85" s="68"/>
      <c r="I85" s="66"/>
    </row>
    <row r="86" spans="1:9" x14ac:dyDescent="0.25">
      <c r="A86" s="64"/>
      <c r="B86" s="64"/>
      <c r="C86" s="100"/>
      <c r="D86" s="100"/>
      <c r="E86" s="68"/>
      <c r="F86" s="68"/>
      <c r="G86" s="68"/>
      <c r="H86" s="68"/>
      <c r="I86" s="66"/>
    </row>
    <row r="87" spans="1:9" x14ac:dyDescent="0.25">
      <c r="A87" s="64"/>
      <c r="B87" s="64"/>
      <c r="C87" s="100"/>
      <c r="D87" s="100"/>
      <c r="E87" s="68"/>
      <c r="F87" s="68"/>
      <c r="G87" s="68"/>
      <c r="H87" s="68"/>
      <c r="I87" s="66"/>
    </row>
    <row r="88" spans="1:9" x14ac:dyDescent="0.25">
      <c r="A88" s="63"/>
      <c r="B88" s="63"/>
      <c r="C88" s="3"/>
      <c r="D88" s="3"/>
      <c r="E88" s="66"/>
      <c r="F88" s="66"/>
      <c r="G88" s="66"/>
      <c r="H88" s="66"/>
      <c r="I88" s="66"/>
    </row>
    <row r="89" spans="1:9" x14ac:dyDescent="0.25">
      <c r="A89" s="63"/>
      <c r="B89" s="63"/>
      <c r="C89" s="3"/>
      <c r="D89" s="3"/>
      <c r="E89" s="66"/>
      <c r="F89" s="66"/>
      <c r="G89" s="66"/>
      <c r="H89" s="66"/>
      <c r="I89" s="66"/>
    </row>
    <row r="90" spans="1:9" x14ac:dyDescent="0.25">
      <c r="A90" s="63"/>
      <c r="B90" s="63"/>
      <c r="C90" s="3"/>
      <c r="D90" s="3"/>
      <c r="E90" s="66"/>
      <c r="F90" s="66"/>
      <c r="G90" s="66"/>
      <c r="H90" s="66"/>
      <c r="I90" s="66"/>
    </row>
    <row r="91" spans="1:9" x14ac:dyDescent="0.25">
      <c r="A91" s="63"/>
      <c r="B91" s="63"/>
      <c r="C91" s="3"/>
      <c r="D91" s="3"/>
      <c r="E91" s="66"/>
      <c r="F91" s="66"/>
      <c r="G91" s="66"/>
      <c r="H91" s="66"/>
      <c r="I91" s="66"/>
    </row>
    <row r="92" spans="1:9" x14ac:dyDescent="0.25">
      <c r="A92" s="63"/>
      <c r="B92" s="63"/>
      <c r="C92" s="3"/>
      <c r="D92" s="3"/>
      <c r="E92" s="66"/>
      <c r="F92" s="66"/>
      <c r="G92" s="66"/>
      <c r="H92" s="66"/>
      <c r="I92" s="66"/>
    </row>
    <row r="93" spans="1:9" x14ac:dyDescent="0.25">
      <c r="A93" s="63"/>
      <c r="B93" s="63"/>
      <c r="C93" s="3"/>
      <c r="D93" s="3"/>
      <c r="E93" s="66"/>
      <c r="F93" s="66"/>
      <c r="G93" s="66"/>
      <c r="H93" s="66"/>
      <c r="I93" s="66"/>
    </row>
    <row r="94" spans="1:9" x14ac:dyDescent="0.25">
      <c r="A94" s="63"/>
      <c r="B94" s="63"/>
      <c r="C94" s="3"/>
      <c r="D94" s="3"/>
      <c r="E94" s="66"/>
      <c r="F94" s="66"/>
      <c r="G94" s="66"/>
      <c r="H94" s="66"/>
      <c r="I94" s="66"/>
    </row>
    <row r="95" spans="1:9" x14ac:dyDescent="0.25">
      <c r="A95" s="63"/>
      <c r="B95" s="63"/>
      <c r="C95" s="3"/>
      <c r="D95" s="3"/>
      <c r="E95" s="66"/>
      <c r="F95" s="66"/>
      <c r="G95" s="66"/>
      <c r="H95" s="66"/>
      <c r="I95" s="66"/>
    </row>
    <row r="96" spans="1:9" x14ac:dyDescent="0.25">
      <c r="A96" s="63"/>
      <c r="B96" s="63"/>
      <c r="C96" s="3"/>
      <c r="D96" s="3"/>
      <c r="E96" s="66"/>
      <c r="F96" s="66"/>
      <c r="G96" s="66"/>
      <c r="H96" s="66"/>
      <c r="I96" s="66"/>
    </row>
    <row r="97" spans="1:9" x14ac:dyDescent="0.25">
      <c r="A97" s="63"/>
      <c r="B97" s="63"/>
      <c r="C97" s="3"/>
      <c r="D97" s="3"/>
      <c r="E97" s="66"/>
      <c r="F97" s="66"/>
      <c r="G97" s="66"/>
      <c r="H97" s="66"/>
      <c r="I97" s="66"/>
    </row>
    <row r="98" spans="1:9" x14ac:dyDescent="0.25">
      <c r="A98" s="63"/>
      <c r="B98" s="63"/>
      <c r="C98" s="3"/>
      <c r="D98" s="3"/>
      <c r="E98" s="66"/>
      <c r="F98" s="66"/>
      <c r="G98" s="66"/>
      <c r="H98" s="66"/>
      <c r="I98" s="66"/>
    </row>
    <row r="99" spans="1:9" x14ac:dyDescent="0.25">
      <c r="A99" s="63"/>
      <c r="B99" s="63"/>
      <c r="C99" s="3"/>
      <c r="D99" s="3"/>
      <c r="E99" s="66"/>
      <c r="F99" s="66"/>
      <c r="G99" s="66"/>
      <c r="H99" s="66"/>
      <c r="I99" s="66"/>
    </row>
    <row r="100" spans="1:9" x14ac:dyDescent="0.25">
      <c r="A100" s="63"/>
      <c r="B100" s="63"/>
      <c r="C100" s="3"/>
      <c r="D100" s="3"/>
      <c r="E100" s="66"/>
      <c r="F100" s="66"/>
      <c r="G100" s="66"/>
      <c r="H100" s="66"/>
      <c r="I100" s="66"/>
    </row>
    <row r="101" spans="1:9" x14ac:dyDescent="0.25">
      <c r="A101" s="63"/>
      <c r="B101" s="63"/>
      <c r="C101" s="3"/>
      <c r="D101" s="3"/>
      <c r="E101" s="66"/>
      <c r="F101" s="66"/>
      <c r="G101" s="66"/>
      <c r="H101" s="66"/>
      <c r="I101" s="66"/>
    </row>
    <row r="102" spans="1:9" x14ac:dyDescent="0.25">
      <c r="A102" s="63"/>
      <c r="B102" s="63"/>
      <c r="C102" s="3"/>
      <c r="D102" s="3"/>
      <c r="E102" s="66"/>
      <c r="F102" s="66"/>
      <c r="G102" s="66"/>
      <c r="H102" s="66"/>
      <c r="I102" s="66"/>
    </row>
    <row r="103" spans="1:9" x14ac:dyDescent="0.25">
      <c r="A103" s="63"/>
      <c r="B103" s="63"/>
      <c r="C103" s="3"/>
      <c r="D103" s="3"/>
      <c r="E103" s="66"/>
      <c r="F103" s="66"/>
      <c r="G103" s="66"/>
      <c r="H103" s="66"/>
      <c r="I103" s="66"/>
    </row>
    <row r="104" spans="1:9" x14ac:dyDescent="0.25">
      <c r="A104" s="63"/>
      <c r="B104" s="63"/>
      <c r="C104" s="3"/>
      <c r="D104" s="3"/>
      <c r="E104" s="66"/>
      <c r="F104" s="66"/>
      <c r="G104" s="66"/>
      <c r="H104" s="66"/>
      <c r="I104" s="66"/>
    </row>
    <row r="105" spans="1:9" x14ac:dyDescent="0.25">
      <c r="A105" s="63"/>
      <c r="B105" s="63"/>
      <c r="C105" s="3"/>
      <c r="D105" s="3"/>
      <c r="E105" s="66"/>
      <c r="F105" s="66"/>
      <c r="G105" s="66"/>
      <c r="H105" s="66"/>
      <c r="I105" s="66"/>
    </row>
    <row r="106" spans="1:9" x14ac:dyDescent="0.25">
      <c r="A106" s="63"/>
      <c r="B106" s="63"/>
      <c r="C106" s="3"/>
      <c r="D106" s="3"/>
      <c r="E106" s="66"/>
      <c r="F106" s="66"/>
      <c r="G106" s="66"/>
      <c r="H106" s="66"/>
      <c r="I106" s="66"/>
    </row>
    <row r="107" spans="1:9" x14ac:dyDescent="0.25">
      <c r="A107" s="63"/>
      <c r="B107" s="63"/>
      <c r="C107" s="3"/>
      <c r="D107" s="3"/>
      <c r="E107" s="66"/>
      <c r="F107" s="66"/>
      <c r="G107" s="66"/>
      <c r="H107" s="66"/>
      <c r="I107" s="66"/>
    </row>
    <row r="108" spans="1:9" x14ac:dyDescent="0.25">
      <c r="A108" s="63"/>
      <c r="B108" s="63"/>
      <c r="C108" s="3"/>
      <c r="D108" s="3"/>
      <c r="E108" s="66"/>
      <c r="F108" s="66"/>
      <c r="G108" s="66"/>
      <c r="H108" s="66"/>
      <c r="I108" s="66"/>
    </row>
    <row r="109" spans="1:9" x14ac:dyDescent="0.25">
      <c r="A109" s="63"/>
      <c r="B109" s="63"/>
      <c r="C109" s="3"/>
      <c r="D109" s="3"/>
      <c r="E109" s="66"/>
      <c r="F109" s="66"/>
      <c r="G109" s="66"/>
      <c r="H109" s="66"/>
      <c r="I109" s="66"/>
    </row>
    <row r="110" spans="1:9" x14ac:dyDescent="0.25">
      <c r="A110" s="63"/>
      <c r="B110" s="63"/>
      <c r="C110" s="3"/>
      <c r="D110" s="3"/>
      <c r="E110" s="66"/>
      <c r="F110" s="66"/>
      <c r="G110" s="66"/>
      <c r="H110" s="66"/>
      <c r="I110" s="66"/>
    </row>
    <row r="111" spans="1:9" x14ac:dyDescent="0.25">
      <c r="A111" s="63"/>
      <c r="B111" s="63"/>
      <c r="C111" s="3"/>
      <c r="D111" s="3"/>
      <c r="E111" s="66"/>
      <c r="F111" s="66"/>
      <c r="G111" s="66"/>
      <c r="H111" s="66"/>
      <c r="I111" s="66"/>
    </row>
    <row r="112" spans="1:9" x14ac:dyDescent="0.25">
      <c r="A112" s="63"/>
      <c r="B112" s="63"/>
      <c r="C112" s="3"/>
      <c r="D112" s="3"/>
      <c r="E112" s="66"/>
      <c r="F112" s="66"/>
      <c r="G112" s="66"/>
      <c r="H112" s="66"/>
      <c r="I112" s="66"/>
    </row>
    <row r="113" spans="1:9" x14ac:dyDescent="0.25">
      <c r="A113" s="63"/>
      <c r="B113" s="63"/>
      <c r="C113" s="3"/>
      <c r="D113" s="3"/>
      <c r="E113" s="66"/>
      <c r="F113" s="66"/>
      <c r="G113" s="66"/>
      <c r="H113" s="66"/>
      <c r="I113" s="66"/>
    </row>
    <row r="114" spans="1:9" x14ac:dyDescent="0.25">
      <c r="A114" s="63"/>
      <c r="B114" s="63"/>
      <c r="C114" s="3"/>
      <c r="D114" s="3"/>
      <c r="E114" s="66"/>
      <c r="F114" s="66"/>
      <c r="G114" s="66"/>
      <c r="H114" s="66"/>
      <c r="I114" s="66"/>
    </row>
    <row r="115" spans="1:9" x14ac:dyDescent="0.25">
      <c r="A115" s="63"/>
      <c r="B115" s="63"/>
      <c r="C115" s="3"/>
      <c r="D115" s="3"/>
      <c r="E115" s="66"/>
      <c r="F115" s="66"/>
      <c r="G115" s="66"/>
      <c r="H115" s="66"/>
      <c r="I115" s="66"/>
    </row>
    <row r="116" spans="1:9" x14ac:dyDescent="0.25">
      <c r="A116" s="63"/>
      <c r="B116" s="63"/>
      <c r="C116" s="3"/>
      <c r="D116" s="3"/>
      <c r="E116" s="66"/>
      <c r="F116" s="66"/>
      <c r="G116" s="66"/>
      <c r="H116" s="66"/>
      <c r="I116" s="66"/>
    </row>
    <row r="117" spans="1:9" x14ac:dyDescent="0.25">
      <c r="A117" s="63"/>
      <c r="B117" s="63"/>
      <c r="C117" s="3"/>
      <c r="D117" s="3"/>
      <c r="E117" s="66"/>
      <c r="F117" s="66"/>
      <c r="G117" s="66"/>
      <c r="H117" s="66"/>
      <c r="I117" s="66"/>
    </row>
    <row r="118" spans="1:9" x14ac:dyDescent="0.25">
      <c r="A118" s="63"/>
      <c r="B118" s="63"/>
      <c r="C118" s="3"/>
      <c r="D118" s="3"/>
      <c r="E118" s="66"/>
      <c r="F118" s="66"/>
      <c r="G118" s="66"/>
      <c r="H118" s="66"/>
      <c r="I118" s="66"/>
    </row>
    <row r="119" spans="1:9" x14ac:dyDescent="0.25">
      <c r="A119" s="63"/>
      <c r="B119" s="63"/>
      <c r="C119" s="3"/>
      <c r="D119" s="3"/>
      <c r="E119" s="66"/>
      <c r="F119" s="66"/>
      <c r="G119" s="66"/>
      <c r="H119" s="66"/>
      <c r="I119" s="66"/>
    </row>
    <row r="120" spans="1:9" x14ac:dyDescent="0.25">
      <c r="A120" s="63"/>
      <c r="B120" s="63"/>
      <c r="C120" s="3"/>
      <c r="D120" s="3"/>
      <c r="E120" s="66"/>
      <c r="F120" s="66"/>
      <c r="G120" s="66"/>
      <c r="H120" s="66"/>
      <c r="I120" s="66"/>
    </row>
    <row r="121" spans="1:9" x14ac:dyDescent="0.25">
      <c r="A121" s="63"/>
      <c r="B121" s="63"/>
      <c r="C121" s="3"/>
      <c r="D121" s="3"/>
      <c r="E121" s="66"/>
      <c r="F121" s="66"/>
      <c r="G121" s="66"/>
      <c r="H121" s="66"/>
      <c r="I121" s="66"/>
    </row>
    <row r="122" spans="1:9" x14ac:dyDescent="0.25">
      <c r="A122" s="63"/>
      <c r="B122" s="63"/>
      <c r="C122" s="3"/>
      <c r="D122" s="3"/>
      <c r="E122" s="66"/>
      <c r="F122" s="66"/>
      <c r="G122" s="66"/>
      <c r="H122" s="66"/>
      <c r="I122" s="66"/>
    </row>
    <row r="123" spans="1:9" x14ac:dyDescent="0.25">
      <c r="A123" s="63"/>
      <c r="B123" s="63"/>
      <c r="C123" s="3"/>
      <c r="D123" s="3"/>
      <c r="E123" s="66"/>
      <c r="F123" s="66"/>
      <c r="G123" s="66"/>
      <c r="H123" s="66"/>
      <c r="I123" s="66"/>
    </row>
    <row r="124" spans="1:9" x14ac:dyDescent="0.25">
      <c r="A124" s="63"/>
      <c r="B124" s="63"/>
      <c r="C124" s="3"/>
      <c r="D124" s="3"/>
      <c r="E124" s="66"/>
      <c r="F124" s="66"/>
      <c r="G124" s="66"/>
      <c r="H124" s="66"/>
      <c r="I124" s="66"/>
    </row>
    <row r="125" spans="1:9" x14ac:dyDescent="0.25">
      <c r="A125" s="63"/>
      <c r="B125" s="63"/>
      <c r="C125" s="3"/>
      <c r="D125" s="3"/>
      <c r="E125" s="66"/>
      <c r="F125" s="66"/>
      <c r="G125" s="66"/>
      <c r="H125" s="66"/>
      <c r="I125" s="66"/>
    </row>
    <row r="126" spans="1:9" x14ac:dyDescent="0.25">
      <c r="A126" s="63"/>
      <c r="B126" s="63"/>
      <c r="C126" s="3"/>
      <c r="D126" s="3"/>
      <c r="E126" s="66"/>
      <c r="F126" s="66"/>
      <c r="G126" s="66"/>
      <c r="H126" s="66"/>
      <c r="I126" s="66"/>
    </row>
    <row r="127" spans="1:9" x14ac:dyDescent="0.25">
      <c r="A127" s="63"/>
      <c r="B127" s="63"/>
      <c r="C127" s="3"/>
      <c r="D127" s="3"/>
      <c r="E127" s="66"/>
      <c r="F127" s="66"/>
      <c r="G127" s="66"/>
      <c r="H127" s="66"/>
      <c r="I127" s="66"/>
    </row>
    <row r="128" spans="1:9" x14ac:dyDescent="0.25">
      <c r="A128" s="63"/>
      <c r="B128" s="63"/>
      <c r="C128" s="3"/>
      <c r="D128" s="3"/>
      <c r="E128" s="66"/>
      <c r="F128" s="66"/>
      <c r="G128" s="66"/>
      <c r="H128" s="66"/>
      <c r="I128" s="66"/>
    </row>
    <row r="129" spans="1:9" x14ac:dyDescent="0.25">
      <c r="A129" s="63"/>
      <c r="B129" s="63"/>
      <c r="C129" s="3"/>
      <c r="D129" s="3"/>
      <c r="E129" s="66"/>
      <c r="F129" s="66"/>
      <c r="G129" s="66"/>
      <c r="H129" s="66"/>
      <c r="I129" s="66"/>
    </row>
    <row r="130" spans="1:9" x14ac:dyDescent="0.25">
      <c r="A130" s="63"/>
      <c r="B130" s="63"/>
      <c r="C130" s="3"/>
      <c r="D130" s="3"/>
      <c r="E130" s="66"/>
      <c r="F130" s="66"/>
      <c r="G130" s="66"/>
      <c r="H130" s="66"/>
      <c r="I130" s="66"/>
    </row>
    <row r="131" spans="1:9" x14ac:dyDescent="0.25">
      <c r="A131" s="63"/>
      <c r="B131" s="63"/>
      <c r="C131" s="3"/>
      <c r="D131" s="3"/>
      <c r="E131" s="66"/>
      <c r="F131" s="66"/>
      <c r="G131" s="66"/>
      <c r="H131" s="66"/>
      <c r="I131" s="66"/>
    </row>
    <row r="132" spans="1:9" x14ac:dyDescent="0.25">
      <c r="A132" s="63"/>
      <c r="B132" s="63"/>
      <c r="C132" s="3"/>
      <c r="D132" s="3"/>
      <c r="E132" s="66"/>
      <c r="F132" s="66"/>
      <c r="G132" s="66"/>
      <c r="H132" s="66"/>
      <c r="I132" s="66"/>
    </row>
    <row r="133" spans="1:9" x14ac:dyDescent="0.25">
      <c r="A133" s="63"/>
      <c r="B133" s="63"/>
      <c r="C133" s="3"/>
      <c r="D133" s="3"/>
      <c r="E133" s="66"/>
      <c r="F133" s="66"/>
      <c r="G133" s="66"/>
      <c r="H133" s="66"/>
      <c r="I133" s="66"/>
    </row>
    <row r="134" spans="1:9" x14ac:dyDescent="0.25">
      <c r="A134" s="63"/>
      <c r="B134" s="63"/>
      <c r="C134" s="3"/>
      <c r="D134" s="3"/>
      <c r="E134" s="66"/>
      <c r="F134" s="66"/>
      <c r="G134" s="66"/>
      <c r="H134" s="66"/>
      <c r="I134" s="66"/>
    </row>
    <row r="135" spans="1:9" x14ac:dyDescent="0.25">
      <c r="A135" s="63"/>
      <c r="B135" s="63"/>
      <c r="C135" s="3"/>
      <c r="D135" s="3"/>
      <c r="E135" s="66"/>
      <c r="F135" s="66"/>
      <c r="G135" s="66"/>
      <c r="H135" s="66"/>
      <c r="I135" s="66"/>
    </row>
    <row r="136" spans="1:9" x14ac:dyDescent="0.25">
      <c r="A136" s="63"/>
      <c r="B136" s="63"/>
      <c r="C136" s="3"/>
      <c r="D136" s="3"/>
      <c r="E136" s="66"/>
      <c r="F136" s="66"/>
      <c r="G136" s="66"/>
      <c r="H136" s="66"/>
      <c r="I136" s="66"/>
    </row>
    <row r="137" spans="1:9" x14ac:dyDescent="0.25">
      <c r="A137" s="63"/>
      <c r="B137" s="63"/>
      <c r="C137" s="3"/>
      <c r="D137" s="3"/>
      <c r="E137" s="66"/>
      <c r="F137" s="66"/>
      <c r="G137" s="66"/>
      <c r="H137" s="66"/>
      <c r="I137" s="66"/>
    </row>
    <row r="138" spans="1:9" x14ac:dyDescent="0.25">
      <c r="A138" s="63"/>
      <c r="B138" s="63"/>
      <c r="C138" s="3"/>
      <c r="D138" s="3"/>
      <c r="E138" s="66"/>
      <c r="F138" s="66"/>
      <c r="G138" s="66"/>
      <c r="H138" s="66"/>
      <c r="I138" s="66"/>
    </row>
    <row r="139" spans="1:9" x14ac:dyDescent="0.25">
      <c r="A139" s="63"/>
      <c r="B139" s="63"/>
      <c r="C139" s="3"/>
      <c r="D139" s="3"/>
      <c r="E139" s="66"/>
      <c r="F139" s="66"/>
      <c r="G139" s="66"/>
      <c r="H139" s="66"/>
      <c r="I139" s="66"/>
    </row>
    <row r="140" spans="1:9" x14ac:dyDescent="0.25">
      <c r="A140" s="63"/>
      <c r="B140" s="63"/>
      <c r="C140" s="3"/>
      <c r="D140" s="3"/>
      <c r="E140" s="66"/>
      <c r="F140" s="66"/>
      <c r="G140" s="66"/>
      <c r="H140" s="66"/>
      <c r="I140" s="66"/>
    </row>
    <row r="141" spans="1:9" x14ac:dyDescent="0.25">
      <c r="A141" s="63"/>
      <c r="B141" s="63"/>
      <c r="C141" s="3"/>
      <c r="D141" s="3"/>
      <c r="E141" s="66"/>
      <c r="F141" s="66"/>
      <c r="G141" s="66"/>
      <c r="H141" s="66"/>
      <c r="I141" s="66"/>
    </row>
    <row r="142" spans="1:9" x14ac:dyDescent="0.25">
      <c r="A142" s="63"/>
      <c r="B142" s="63"/>
      <c r="C142" s="3"/>
      <c r="D142" s="3"/>
      <c r="E142" s="66"/>
      <c r="F142" s="66"/>
      <c r="G142" s="66"/>
      <c r="H142" s="66"/>
      <c r="I142" s="66"/>
    </row>
    <row r="143" spans="1:9" x14ac:dyDescent="0.25">
      <c r="A143" s="63"/>
      <c r="B143" s="63"/>
      <c r="C143" s="3"/>
      <c r="D143" s="3"/>
      <c r="E143" s="66"/>
      <c r="F143" s="66"/>
      <c r="G143" s="66"/>
      <c r="H143" s="66"/>
      <c r="I143" s="66"/>
    </row>
    <row r="144" spans="1:9" x14ac:dyDescent="0.25">
      <c r="A144" s="63"/>
      <c r="B144" s="63"/>
      <c r="C144" s="3"/>
      <c r="D144" s="3"/>
      <c r="E144" s="66"/>
      <c r="F144" s="66"/>
      <c r="G144" s="66"/>
      <c r="H144" s="66"/>
      <c r="I144" s="66"/>
    </row>
    <row r="145" spans="1:9" x14ac:dyDescent="0.25">
      <c r="A145" s="63"/>
      <c r="B145" s="63"/>
      <c r="C145" s="3"/>
      <c r="D145" s="3"/>
      <c r="E145" s="66"/>
      <c r="F145" s="66"/>
      <c r="G145" s="66"/>
      <c r="H145" s="66"/>
      <c r="I145" s="66"/>
    </row>
    <row r="146" spans="1:9" x14ac:dyDescent="0.25">
      <c r="A146" s="63"/>
      <c r="B146" s="63"/>
      <c r="C146" s="3"/>
      <c r="D146" s="3"/>
      <c r="E146" s="66"/>
      <c r="F146" s="66"/>
      <c r="G146" s="66"/>
      <c r="H146" s="66"/>
      <c r="I146" s="66"/>
    </row>
    <row r="147" spans="1:9" x14ac:dyDescent="0.25">
      <c r="A147" s="63"/>
      <c r="B147" s="63"/>
      <c r="C147" s="3"/>
      <c r="D147" s="3"/>
      <c r="E147" s="66"/>
      <c r="F147" s="66"/>
      <c r="G147" s="66"/>
      <c r="H147" s="66"/>
      <c r="I147" s="66"/>
    </row>
    <row r="148" spans="1:9" x14ac:dyDescent="0.25">
      <c r="A148" s="63"/>
      <c r="B148" s="63"/>
      <c r="C148" s="3"/>
      <c r="D148" s="3"/>
      <c r="E148" s="66"/>
      <c r="F148" s="66"/>
      <c r="G148" s="66"/>
      <c r="H148" s="66"/>
      <c r="I148" s="66"/>
    </row>
    <row r="149" spans="1:9" x14ac:dyDescent="0.25">
      <c r="A149" s="63"/>
      <c r="B149" s="63"/>
      <c r="C149" s="3"/>
      <c r="D149" s="3"/>
      <c r="E149" s="66"/>
      <c r="F149" s="66"/>
      <c r="G149" s="66"/>
      <c r="H149" s="66"/>
      <c r="I149" s="66"/>
    </row>
    <row r="150" spans="1:9" x14ac:dyDescent="0.25">
      <c r="A150" s="63"/>
      <c r="B150" s="63"/>
      <c r="C150" s="3"/>
      <c r="D150" s="3"/>
      <c r="E150" s="66"/>
      <c r="F150" s="66"/>
      <c r="G150" s="66"/>
      <c r="H150" s="66"/>
      <c r="I150" s="66"/>
    </row>
    <row r="151" spans="1:9" x14ac:dyDescent="0.25">
      <c r="A151" s="63"/>
      <c r="B151" s="63"/>
      <c r="C151" s="3"/>
      <c r="D151" s="3"/>
      <c r="E151" s="66"/>
      <c r="F151" s="66"/>
      <c r="G151" s="66"/>
      <c r="H151" s="66"/>
      <c r="I151" s="66"/>
    </row>
    <row r="152" spans="1:9" x14ac:dyDescent="0.25">
      <c r="A152" s="63"/>
      <c r="B152" s="63"/>
      <c r="C152" s="3"/>
      <c r="D152" s="3"/>
      <c r="E152" s="66"/>
      <c r="F152" s="66"/>
      <c r="G152" s="66"/>
      <c r="H152" s="66"/>
      <c r="I152" s="66"/>
    </row>
    <row r="153" spans="1:9" x14ac:dyDescent="0.25">
      <c r="A153" s="63"/>
      <c r="B153" s="63"/>
      <c r="C153" s="3"/>
      <c r="D153" s="3"/>
      <c r="E153" s="66"/>
      <c r="F153" s="66"/>
      <c r="G153" s="66"/>
      <c r="H153" s="66"/>
      <c r="I153" s="66"/>
    </row>
    <row r="154" spans="1:9" x14ac:dyDescent="0.25">
      <c r="A154" s="63"/>
      <c r="B154" s="63"/>
      <c r="C154" s="3"/>
      <c r="D154" s="3"/>
      <c r="E154" s="66"/>
      <c r="F154" s="66"/>
      <c r="G154" s="66"/>
      <c r="H154" s="66"/>
      <c r="I154" s="66"/>
    </row>
    <row r="155" spans="1:9" x14ac:dyDescent="0.25">
      <c r="A155" s="63"/>
      <c r="B155" s="63"/>
      <c r="C155" s="3"/>
      <c r="D155" s="3"/>
      <c r="E155" s="66"/>
      <c r="F155" s="66"/>
      <c r="G155" s="66"/>
      <c r="H155" s="66"/>
      <c r="I155" s="66"/>
    </row>
    <row r="156" spans="1:9" x14ac:dyDescent="0.25">
      <c r="A156" s="63"/>
      <c r="B156" s="63"/>
      <c r="C156" s="3"/>
      <c r="D156" s="3"/>
      <c r="E156" s="66"/>
      <c r="F156" s="66"/>
      <c r="G156" s="66"/>
      <c r="H156" s="66"/>
      <c r="I156" s="66"/>
    </row>
    <row r="157" spans="1:9" x14ac:dyDescent="0.25">
      <c r="A157" s="63"/>
      <c r="B157" s="63"/>
      <c r="C157" s="3"/>
      <c r="D157" s="3"/>
      <c r="E157" s="66"/>
      <c r="F157" s="66"/>
      <c r="G157" s="66"/>
      <c r="H157" s="66"/>
      <c r="I157" s="66"/>
    </row>
    <row r="158" spans="1:9" x14ac:dyDescent="0.25">
      <c r="A158" s="63"/>
      <c r="B158" s="63"/>
      <c r="C158" s="3"/>
      <c r="D158" s="3"/>
      <c r="E158" s="66"/>
      <c r="F158" s="66"/>
      <c r="G158" s="66"/>
      <c r="H158" s="66"/>
      <c r="I158" s="66"/>
    </row>
    <row r="159" spans="1:9" x14ac:dyDescent="0.25">
      <c r="A159" s="63"/>
      <c r="B159" s="63"/>
      <c r="C159" s="3"/>
      <c r="D159" s="3"/>
      <c r="E159" s="66"/>
      <c r="F159" s="66"/>
      <c r="G159" s="66"/>
      <c r="H159" s="66"/>
      <c r="I159" s="66"/>
    </row>
    <row r="160" spans="1:9" x14ac:dyDescent="0.25">
      <c r="A160" s="63"/>
      <c r="B160" s="63"/>
      <c r="C160" s="3"/>
      <c r="D160" s="3"/>
      <c r="E160" s="66"/>
      <c r="F160" s="66"/>
      <c r="G160" s="66"/>
      <c r="H160" s="66"/>
      <c r="I160" s="66"/>
    </row>
    <row r="161" spans="1:9" x14ac:dyDescent="0.25">
      <c r="A161" s="63"/>
      <c r="B161" s="63"/>
      <c r="C161" s="3"/>
      <c r="D161" s="3"/>
      <c r="E161" s="66"/>
      <c r="F161" s="66"/>
      <c r="G161" s="66"/>
      <c r="H161" s="66"/>
      <c r="I161" s="66"/>
    </row>
    <row r="162" spans="1:9" x14ac:dyDescent="0.25">
      <c r="A162" s="63"/>
      <c r="B162" s="63"/>
      <c r="C162" s="3"/>
      <c r="D162" s="3"/>
      <c r="E162" s="66"/>
      <c r="F162" s="66"/>
      <c r="G162" s="66"/>
      <c r="H162" s="66"/>
      <c r="I162" s="66"/>
    </row>
    <row r="163" spans="1:9" x14ac:dyDescent="0.25">
      <c r="A163" s="63"/>
      <c r="B163" s="63"/>
      <c r="C163" s="3"/>
      <c r="D163" s="3"/>
      <c r="E163" s="66"/>
      <c r="F163" s="66"/>
      <c r="G163" s="66"/>
      <c r="H163" s="66"/>
      <c r="I163" s="66"/>
    </row>
    <row r="164" spans="1:9" x14ac:dyDescent="0.25">
      <c r="A164" s="63"/>
      <c r="B164" s="63"/>
      <c r="C164" s="3"/>
      <c r="D164" s="3"/>
      <c r="E164" s="66"/>
      <c r="F164" s="66"/>
      <c r="G164" s="66"/>
      <c r="H164" s="66"/>
      <c r="I164" s="66"/>
    </row>
    <row r="165" spans="1:9" x14ac:dyDescent="0.25">
      <c r="A165" s="63"/>
      <c r="B165" s="63"/>
      <c r="C165" s="3"/>
      <c r="D165" s="3"/>
      <c r="E165" s="66"/>
      <c r="F165" s="66"/>
      <c r="G165" s="66"/>
      <c r="H165" s="66"/>
      <c r="I165" s="66"/>
    </row>
    <row r="166" spans="1:9" x14ac:dyDescent="0.25">
      <c r="A166" s="63"/>
      <c r="B166" s="63"/>
      <c r="C166" s="3"/>
      <c r="D166" s="3"/>
      <c r="E166" s="66"/>
      <c r="F166" s="66"/>
      <c r="G166" s="66"/>
      <c r="H166" s="66"/>
      <c r="I166" s="66"/>
    </row>
    <row r="167" spans="1:9" x14ac:dyDescent="0.25">
      <c r="A167" s="63"/>
      <c r="B167" s="63"/>
      <c r="C167" s="3"/>
      <c r="D167" s="3"/>
      <c r="E167" s="66"/>
      <c r="F167" s="66"/>
      <c r="G167" s="66"/>
      <c r="H167" s="66"/>
      <c r="I167" s="66"/>
    </row>
    <row r="168" spans="1:9" x14ac:dyDescent="0.25">
      <c r="A168" s="63"/>
      <c r="B168" s="63"/>
      <c r="C168" s="3"/>
      <c r="D168" s="3"/>
      <c r="E168" s="66"/>
      <c r="F168" s="66"/>
      <c r="G168" s="66"/>
      <c r="H168" s="66"/>
      <c r="I168" s="66"/>
    </row>
    <row r="169" spans="1:9" x14ac:dyDescent="0.25">
      <c r="A169" s="63"/>
      <c r="B169" s="63"/>
      <c r="C169" s="3"/>
      <c r="D169" s="3"/>
      <c r="E169" s="66"/>
      <c r="F169" s="66"/>
      <c r="G169" s="66"/>
      <c r="H169" s="66"/>
      <c r="I169" s="66"/>
    </row>
    <row r="170" spans="1:9" x14ac:dyDescent="0.25">
      <c r="A170" s="63"/>
      <c r="B170" s="63"/>
      <c r="C170" s="3"/>
      <c r="D170" s="3"/>
      <c r="E170" s="66"/>
      <c r="F170" s="66"/>
      <c r="G170" s="66"/>
      <c r="H170" s="66"/>
      <c r="I170" s="66"/>
    </row>
    <row r="171" spans="1:9" x14ac:dyDescent="0.25">
      <c r="A171" s="63"/>
      <c r="B171" s="63"/>
      <c r="C171" s="3"/>
      <c r="D171" s="3"/>
      <c r="E171" s="66"/>
      <c r="F171" s="66"/>
      <c r="G171" s="66"/>
      <c r="H171" s="66"/>
      <c r="I171" s="66"/>
    </row>
    <row r="172" spans="1:9" x14ac:dyDescent="0.25">
      <c r="A172" s="63"/>
      <c r="B172" s="63"/>
      <c r="C172" s="3"/>
      <c r="D172" s="3"/>
      <c r="E172" s="66"/>
      <c r="F172" s="66"/>
      <c r="G172" s="66"/>
      <c r="H172" s="66"/>
      <c r="I172" s="66"/>
    </row>
    <row r="173" spans="1:9" x14ac:dyDescent="0.25">
      <c r="A173" s="63"/>
      <c r="B173" s="63"/>
      <c r="C173" s="3"/>
      <c r="D173" s="3"/>
      <c r="E173" s="66"/>
      <c r="F173" s="66"/>
      <c r="G173" s="66"/>
      <c r="H173" s="66"/>
      <c r="I173" s="66"/>
    </row>
    <row r="174" spans="1:9" x14ac:dyDescent="0.25">
      <c r="A174" s="63"/>
      <c r="B174" s="63"/>
      <c r="C174" s="3"/>
      <c r="D174" s="3"/>
      <c r="E174" s="66"/>
      <c r="F174" s="66"/>
      <c r="G174" s="66"/>
      <c r="H174" s="66"/>
      <c r="I174" s="66"/>
    </row>
    <row r="175" spans="1:9" x14ac:dyDescent="0.25">
      <c r="A175" s="63"/>
      <c r="B175" s="63"/>
      <c r="C175" s="3"/>
      <c r="D175" s="3"/>
      <c r="E175" s="66"/>
      <c r="F175" s="66"/>
      <c r="G175" s="66"/>
      <c r="H175" s="66"/>
      <c r="I175" s="66"/>
    </row>
    <row r="176" spans="1:9" x14ac:dyDescent="0.25">
      <c r="A176" s="63"/>
      <c r="B176" s="63"/>
      <c r="C176" s="3"/>
      <c r="D176" s="3"/>
      <c r="E176" s="66"/>
      <c r="F176" s="66"/>
      <c r="G176" s="66"/>
      <c r="H176" s="66"/>
      <c r="I176" s="66"/>
    </row>
    <row r="177" spans="1:9" x14ac:dyDescent="0.25">
      <c r="A177" s="63"/>
      <c r="B177" s="63"/>
      <c r="C177" s="3"/>
      <c r="D177" s="3"/>
      <c r="E177" s="66"/>
      <c r="F177" s="66"/>
      <c r="G177" s="66"/>
      <c r="H177" s="66"/>
      <c r="I177" s="66"/>
    </row>
    <row r="178" spans="1:9" x14ac:dyDescent="0.25">
      <c r="A178" s="63"/>
      <c r="B178" s="63"/>
      <c r="C178" s="3"/>
      <c r="D178" s="3"/>
      <c r="E178" s="66"/>
      <c r="F178" s="66"/>
      <c r="G178" s="66"/>
      <c r="H178" s="66"/>
      <c r="I178" s="66"/>
    </row>
    <row r="179" spans="1:9" x14ac:dyDescent="0.25">
      <c r="A179" s="63"/>
      <c r="B179" s="63"/>
      <c r="C179" s="3"/>
      <c r="D179" s="3"/>
      <c r="E179" s="66"/>
      <c r="F179" s="66"/>
      <c r="G179" s="66"/>
      <c r="H179" s="66"/>
      <c r="I179" s="66"/>
    </row>
    <row r="180" spans="1:9" x14ac:dyDescent="0.25">
      <c r="A180" s="63"/>
      <c r="B180" s="63"/>
      <c r="C180" s="3"/>
      <c r="D180" s="3"/>
      <c r="E180" s="66"/>
      <c r="F180" s="66"/>
      <c r="G180" s="66"/>
      <c r="H180" s="66"/>
      <c r="I180" s="66"/>
    </row>
    <row r="181" spans="1:9" x14ac:dyDescent="0.25">
      <c r="A181" s="63"/>
      <c r="B181" s="63"/>
      <c r="C181" s="3"/>
      <c r="D181" s="3"/>
      <c r="E181" s="66"/>
      <c r="F181" s="66"/>
      <c r="G181" s="66"/>
      <c r="H181" s="66"/>
      <c r="I181" s="66"/>
    </row>
    <row r="182" spans="1:9" x14ac:dyDescent="0.25">
      <c r="A182" s="63"/>
      <c r="B182" s="63"/>
      <c r="C182" s="3"/>
      <c r="D182" s="3"/>
      <c r="E182" s="66"/>
      <c r="F182" s="66"/>
      <c r="G182" s="66"/>
      <c r="H182" s="66"/>
      <c r="I182" s="66"/>
    </row>
    <row r="183" spans="1:9" x14ac:dyDescent="0.25">
      <c r="A183" s="63"/>
      <c r="B183" s="63"/>
      <c r="C183" s="3"/>
      <c r="D183" s="3"/>
      <c r="E183" s="66"/>
      <c r="F183" s="66"/>
      <c r="G183" s="66"/>
      <c r="H183" s="66"/>
      <c r="I183" s="66"/>
    </row>
    <row r="184" spans="1:9" x14ac:dyDescent="0.25">
      <c r="A184" s="63"/>
      <c r="B184" s="63"/>
      <c r="C184" s="3"/>
      <c r="D184" s="3"/>
      <c r="E184" s="66"/>
      <c r="F184" s="66"/>
      <c r="G184" s="66"/>
      <c r="H184" s="66"/>
      <c r="I184" s="66"/>
    </row>
    <row r="185" spans="1:9" x14ac:dyDescent="0.25">
      <c r="A185" s="63"/>
      <c r="B185" s="63"/>
      <c r="C185" s="3"/>
      <c r="D185" s="3"/>
      <c r="E185" s="66"/>
      <c r="F185" s="66"/>
      <c r="G185" s="66"/>
      <c r="H185" s="66"/>
      <c r="I185" s="66"/>
    </row>
    <row r="186" spans="1:9" x14ac:dyDescent="0.25">
      <c r="A186" s="63"/>
      <c r="B186" s="63"/>
      <c r="C186" s="3"/>
      <c r="D186" s="3"/>
      <c r="E186" s="66"/>
      <c r="F186" s="66"/>
      <c r="G186" s="66"/>
      <c r="H186" s="66"/>
      <c r="I186" s="66"/>
    </row>
    <row r="187" spans="1:9" x14ac:dyDescent="0.25">
      <c r="A187" s="63"/>
      <c r="B187" s="63"/>
      <c r="C187" s="3"/>
      <c r="D187" s="3"/>
      <c r="E187" s="66"/>
      <c r="F187" s="66"/>
      <c r="G187" s="66"/>
      <c r="H187" s="66"/>
      <c r="I187" s="66"/>
    </row>
    <row r="188" spans="1:9" x14ac:dyDescent="0.25">
      <c r="A188" s="63"/>
      <c r="B188" s="63"/>
      <c r="C188" s="3"/>
      <c r="D188" s="3"/>
      <c r="E188" s="66"/>
      <c r="F188" s="66"/>
      <c r="G188" s="66"/>
      <c r="H188" s="66"/>
      <c r="I188" s="66"/>
    </row>
    <row r="189" spans="1:9" x14ac:dyDescent="0.25">
      <c r="A189" s="63"/>
      <c r="B189" s="63"/>
      <c r="C189" s="3"/>
      <c r="D189" s="3"/>
      <c r="E189" s="66"/>
      <c r="F189" s="66"/>
      <c r="G189" s="66"/>
      <c r="H189" s="66"/>
      <c r="I189" s="66"/>
    </row>
    <row r="190" spans="1:9" x14ac:dyDescent="0.25">
      <c r="A190" s="63"/>
      <c r="B190" s="63"/>
      <c r="C190" s="3"/>
      <c r="D190" s="3"/>
      <c r="E190" s="66"/>
      <c r="F190" s="66"/>
      <c r="G190" s="66"/>
      <c r="H190" s="66"/>
      <c r="I190" s="66"/>
    </row>
    <row r="191" spans="1:9" x14ac:dyDescent="0.25">
      <c r="A191" s="63"/>
      <c r="B191" s="63"/>
      <c r="C191" s="3"/>
      <c r="D191" s="3"/>
      <c r="E191" s="66"/>
      <c r="F191" s="66"/>
      <c r="G191" s="66"/>
      <c r="H191" s="66"/>
      <c r="I191" s="66"/>
    </row>
    <row r="192" spans="1:9" x14ac:dyDescent="0.25">
      <c r="A192" s="63"/>
      <c r="B192" s="63"/>
      <c r="C192" s="3"/>
      <c r="D192" s="3"/>
      <c r="E192" s="66"/>
      <c r="F192" s="66"/>
      <c r="G192" s="66"/>
      <c r="H192" s="66"/>
      <c r="I192" s="66"/>
    </row>
    <row r="193" spans="1:9" x14ac:dyDescent="0.25">
      <c r="A193" s="63"/>
      <c r="B193" s="63"/>
      <c r="C193" s="3"/>
      <c r="D193" s="3"/>
      <c r="E193" s="66"/>
      <c r="F193" s="66"/>
      <c r="G193" s="66"/>
      <c r="H193" s="66"/>
      <c r="I193" s="66"/>
    </row>
    <row r="194" spans="1:9" x14ac:dyDescent="0.25">
      <c r="A194" s="63"/>
      <c r="B194" s="63"/>
      <c r="C194" s="3"/>
      <c r="D194" s="3"/>
      <c r="E194" s="66"/>
      <c r="F194" s="66"/>
      <c r="G194" s="66"/>
      <c r="H194" s="66"/>
      <c r="I194" s="66"/>
    </row>
    <row r="195" spans="1:9" x14ac:dyDescent="0.25">
      <c r="A195" s="63"/>
      <c r="B195" s="63"/>
      <c r="C195" s="3"/>
      <c r="D195" s="3"/>
      <c r="E195" s="66"/>
      <c r="F195" s="66"/>
      <c r="G195" s="66"/>
      <c r="H195" s="66"/>
      <c r="I195" s="66"/>
    </row>
    <row r="196" spans="1:9" x14ac:dyDescent="0.25">
      <c r="A196" s="63"/>
      <c r="B196" s="63"/>
      <c r="C196" s="3"/>
      <c r="D196" s="3"/>
      <c r="E196" s="66"/>
      <c r="F196" s="66"/>
      <c r="G196" s="66"/>
      <c r="H196" s="66"/>
      <c r="I196" s="66"/>
    </row>
    <row r="197" spans="1:9" x14ac:dyDescent="0.25">
      <c r="A197" s="63"/>
      <c r="B197" s="63"/>
      <c r="C197" s="3"/>
      <c r="D197" s="3"/>
      <c r="E197" s="66"/>
      <c r="F197" s="66"/>
      <c r="G197" s="66"/>
      <c r="H197" s="66"/>
      <c r="I197" s="66"/>
    </row>
    <row r="198" spans="1:9" x14ac:dyDescent="0.25">
      <c r="A198" s="63"/>
      <c r="B198" s="63"/>
      <c r="C198" s="3"/>
      <c r="D198" s="3"/>
      <c r="E198" s="66"/>
      <c r="F198" s="66"/>
      <c r="G198" s="66"/>
      <c r="H198" s="66"/>
      <c r="I198" s="66"/>
    </row>
    <row r="199" spans="1:9" x14ac:dyDescent="0.25">
      <c r="A199" s="63"/>
      <c r="B199" s="63"/>
      <c r="C199" s="3"/>
      <c r="D199" s="3"/>
      <c r="E199" s="66"/>
      <c r="F199" s="66"/>
      <c r="G199" s="66"/>
      <c r="H199" s="66"/>
      <c r="I199" s="66"/>
    </row>
    <row r="200" spans="1:9" x14ac:dyDescent="0.25">
      <c r="A200" s="63"/>
      <c r="B200" s="63"/>
      <c r="C200" s="3"/>
      <c r="D200" s="3"/>
      <c r="E200" s="66"/>
      <c r="F200" s="66"/>
      <c r="G200" s="66"/>
      <c r="H200" s="66"/>
      <c r="I200" s="66"/>
    </row>
    <row r="201" spans="1:9" x14ac:dyDescent="0.25">
      <c r="A201" s="63"/>
      <c r="B201" s="63"/>
      <c r="C201" s="3"/>
      <c r="D201" s="3"/>
      <c r="E201" s="66"/>
      <c r="F201" s="66"/>
      <c r="G201" s="66"/>
      <c r="H201" s="66"/>
      <c r="I201" s="66"/>
    </row>
    <row r="202" spans="1:9" x14ac:dyDescent="0.25">
      <c r="A202" s="63"/>
      <c r="B202" s="63"/>
      <c r="C202" s="3"/>
      <c r="D202" s="3"/>
      <c r="E202" s="66"/>
      <c r="F202" s="66"/>
      <c r="G202" s="66"/>
      <c r="H202" s="66"/>
      <c r="I202" s="66"/>
    </row>
    <row r="203" spans="1:9" x14ac:dyDescent="0.25">
      <c r="A203" s="63"/>
      <c r="B203" s="63"/>
      <c r="C203" s="3"/>
      <c r="D203" s="3"/>
      <c r="E203" s="66"/>
      <c r="F203" s="66"/>
      <c r="G203" s="66"/>
      <c r="H203" s="66"/>
      <c r="I203" s="66"/>
    </row>
    <row r="204" spans="1:9" x14ac:dyDescent="0.25">
      <c r="A204" s="63"/>
      <c r="B204" s="63"/>
      <c r="C204" s="3"/>
      <c r="D204" s="3"/>
      <c r="E204" s="66"/>
      <c r="F204" s="66"/>
      <c r="G204" s="66"/>
      <c r="H204" s="66"/>
      <c r="I204" s="66"/>
    </row>
    <row r="205" spans="1:9" x14ac:dyDescent="0.25">
      <c r="A205" s="63"/>
      <c r="B205" s="63"/>
      <c r="C205" s="3"/>
      <c r="D205" s="3"/>
      <c r="E205" s="66"/>
      <c r="F205" s="66"/>
      <c r="G205" s="66"/>
      <c r="H205" s="66"/>
      <c r="I205" s="66"/>
    </row>
    <row r="206" spans="1:9" x14ac:dyDescent="0.25">
      <c r="A206" s="63"/>
      <c r="B206" s="63"/>
      <c r="C206" s="3"/>
      <c r="D206" s="3"/>
      <c r="E206" s="66"/>
      <c r="F206" s="66"/>
      <c r="G206" s="66"/>
      <c r="H206" s="66"/>
      <c r="I206" s="66"/>
    </row>
    <row r="207" spans="1:9" x14ac:dyDescent="0.25">
      <c r="A207" s="63"/>
      <c r="B207" s="63"/>
      <c r="C207" s="3"/>
      <c r="D207" s="3"/>
      <c r="E207" s="66"/>
      <c r="F207" s="66"/>
      <c r="G207" s="66"/>
      <c r="H207" s="66"/>
      <c r="I207" s="66"/>
    </row>
    <row r="208" spans="1:9" x14ac:dyDescent="0.25">
      <c r="A208" s="63"/>
      <c r="B208" s="63"/>
      <c r="C208" s="3"/>
      <c r="D208" s="3"/>
      <c r="E208" s="66"/>
      <c r="F208" s="66"/>
      <c r="G208" s="66"/>
      <c r="H208" s="66"/>
      <c r="I208" s="66"/>
    </row>
    <row r="209" spans="1:9" x14ac:dyDescent="0.25">
      <c r="A209" s="63"/>
      <c r="B209" s="63"/>
      <c r="C209" s="3"/>
      <c r="D209" s="3"/>
      <c r="E209" s="66"/>
      <c r="F209" s="66"/>
      <c r="G209" s="66"/>
      <c r="H209" s="66"/>
      <c r="I209" s="66"/>
    </row>
    <row r="210" spans="1:9" x14ac:dyDescent="0.25">
      <c r="A210" s="63"/>
      <c r="B210" s="63"/>
      <c r="C210" s="3"/>
      <c r="D210" s="3"/>
      <c r="E210" s="66"/>
      <c r="F210" s="66"/>
      <c r="G210" s="66"/>
      <c r="H210" s="66"/>
      <c r="I210" s="66"/>
    </row>
    <row r="211" spans="1:9" x14ac:dyDescent="0.25">
      <c r="A211" s="63"/>
      <c r="B211" s="63"/>
      <c r="C211" s="3"/>
      <c r="D211" s="3"/>
      <c r="E211" s="66"/>
      <c r="F211" s="66"/>
      <c r="G211" s="66"/>
      <c r="H211" s="66"/>
      <c r="I211" s="66"/>
    </row>
    <row r="212" spans="1:9" x14ac:dyDescent="0.25">
      <c r="A212" s="63"/>
      <c r="B212" s="63"/>
      <c r="C212" s="3"/>
      <c r="D212" s="3"/>
      <c r="E212" s="66"/>
      <c r="F212" s="66"/>
      <c r="G212" s="66"/>
      <c r="H212" s="66"/>
      <c r="I212" s="66"/>
    </row>
    <row r="213" spans="1:9" x14ac:dyDescent="0.25">
      <c r="A213" s="63"/>
      <c r="B213" s="63"/>
      <c r="C213" s="3"/>
      <c r="D213" s="3"/>
      <c r="E213" s="66"/>
      <c r="F213" s="66"/>
      <c r="G213" s="66"/>
      <c r="H213" s="66"/>
      <c r="I213" s="66"/>
    </row>
    <row r="214" spans="1:9" x14ac:dyDescent="0.25">
      <c r="A214" s="63"/>
      <c r="B214" s="63"/>
      <c r="C214" s="3"/>
      <c r="D214" s="3"/>
      <c r="E214" s="66"/>
      <c r="F214" s="66"/>
      <c r="G214" s="66"/>
      <c r="H214" s="66"/>
      <c r="I214" s="66"/>
    </row>
    <row r="215" spans="1:9" x14ac:dyDescent="0.25">
      <c r="A215" s="63"/>
      <c r="B215" s="63"/>
      <c r="C215" s="3"/>
      <c r="D215" s="3"/>
      <c r="E215" s="66"/>
      <c r="F215" s="66"/>
      <c r="G215" s="66"/>
      <c r="H215" s="66"/>
      <c r="I215" s="66"/>
    </row>
    <row r="216" spans="1:9" x14ac:dyDescent="0.25">
      <c r="A216" s="63"/>
      <c r="B216" s="63"/>
      <c r="C216" s="3"/>
      <c r="D216" s="3"/>
      <c r="E216" s="66"/>
      <c r="F216" s="66"/>
      <c r="G216" s="66"/>
      <c r="H216" s="66"/>
      <c r="I216" s="66"/>
    </row>
    <row r="217" spans="1:9" x14ac:dyDescent="0.25">
      <c r="A217" s="63"/>
      <c r="B217" s="63"/>
      <c r="C217" s="3"/>
      <c r="D217" s="3"/>
      <c r="E217" s="66"/>
      <c r="F217" s="66"/>
      <c r="G217" s="66"/>
      <c r="H217" s="66"/>
      <c r="I217" s="66"/>
    </row>
    <row r="218" spans="1:9" x14ac:dyDescent="0.25">
      <c r="A218" s="63"/>
      <c r="B218" s="63"/>
      <c r="C218" s="3"/>
      <c r="D218" s="3"/>
      <c r="E218" s="66"/>
      <c r="F218" s="66"/>
      <c r="G218" s="66"/>
      <c r="H218" s="66"/>
      <c r="I218" s="66"/>
    </row>
    <row r="219" spans="1:9" x14ac:dyDescent="0.25">
      <c r="A219" s="63"/>
      <c r="B219" s="63"/>
      <c r="C219" s="3"/>
      <c r="D219" s="3"/>
      <c r="E219" s="66"/>
      <c r="F219" s="66"/>
      <c r="G219" s="66"/>
      <c r="H219" s="66"/>
      <c r="I219" s="66"/>
    </row>
    <row r="220" spans="1:9" x14ac:dyDescent="0.25">
      <c r="A220" s="63"/>
      <c r="B220" s="63"/>
      <c r="C220" s="3"/>
      <c r="D220" s="3"/>
      <c r="E220" s="66"/>
      <c r="F220" s="66"/>
      <c r="G220" s="66"/>
      <c r="H220" s="66"/>
      <c r="I220" s="66"/>
    </row>
    <row r="221" spans="1:9" x14ac:dyDescent="0.25">
      <c r="A221" s="63"/>
      <c r="B221" s="63"/>
      <c r="C221" s="3"/>
      <c r="D221" s="3"/>
      <c r="E221" s="66"/>
      <c r="F221" s="66"/>
      <c r="G221" s="66"/>
      <c r="H221" s="66"/>
      <c r="I221" s="66"/>
    </row>
    <row r="222" spans="1:9" x14ac:dyDescent="0.25">
      <c r="A222" s="63"/>
      <c r="B222" s="63"/>
      <c r="C222" s="3"/>
      <c r="D222" s="3"/>
      <c r="E222" s="66"/>
      <c r="F222" s="66"/>
      <c r="G222" s="66"/>
      <c r="H222" s="66"/>
      <c r="I222" s="66"/>
    </row>
    <row r="223" spans="1:9" x14ac:dyDescent="0.25">
      <c r="A223" s="63"/>
      <c r="B223" s="63"/>
      <c r="C223" s="3"/>
      <c r="D223" s="3"/>
      <c r="E223" s="66"/>
      <c r="F223" s="66"/>
      <c r="G223" s="66"/>
      <c r="H223" s="66"/>
      <c r="I223" s="66"/>
    </row>
    <row r="224" spans="1:9" x14ac:dyDescent="0.25">
      <c r="A224" s="63"/>
      <c r="B224" s="63"/>
      <c r="C224" s="3"/>
      <c r="D224" s="3"/>
      <c r="E224" s="66"/>
      <c r="F224" s="66"/>
      <c r="G224" s="66"/>
      <c r="H224" s="66"/>
      <c r="I224" s="66"/>
    </row>
    <row r="225" spans="1:9" x14ac:dyDescent="0.25">
      <c r="A225" s="63"/>
      <c r="B225" s="63"/>
      <c r="C225" s="3"/>
      <c r="D225" s="3"/>
      <c r="E225" s="66"/>
      <c r="F225" s="66"/>
      <c r="G225" s="66"/>
      <c r="H225" s="66"/>
      <c r="I225" s="66"/>
    </row>
    <row r="226" spans="1:9" x14ac:dyDescent="0.25">
      <c r="A226" s="63"/>
      <c r="B226" s="63"/>
      <c r="C226" s="3"/>
      <c r="D226" s="3"/>
      <c r="E226" s="66"/>
      <c r="F226" s="66"/>
      <c r="G226" s="66"/>
      <c r="H226" s="66"/>
      <c r="I226" s="66"/>
    </row>
    <row r="227" spans="1:9" x14ac:dyDescent="0.25">
      <c r="A227" s="63"/>
      <c r="B227" s="63"/>
      <c r="C227" s="3"/>
      <c r="D227" s="3"/>
      <c r="E227" s="66"/>
      <c r="F227" s="66"/>
      <c r="G227" s="66"/>
      <c r="H227" s="66"/>
      <c r="I227" s="66"/>
    </row>
    <row r="228" spans="1:9" x14ac:dyDescent="0.25">
      <c r="A228" s="63"/>
      <c r="B228" s="63"/>
      <c r="C228" s="3"/>
      <c r="D228" s="3"/>
      <c r="E228" s="66"/>
      <c r="F228" s="66"/>
      <c r="G228" s="66"/>
      <c r="H228" s="66"/>
      <c r="I228" s="66"/>
    </row>
    <row r="229" spans="1:9" x14ac:dyDescent="0.25">
      <c r="A229" s="63"/>
      <c r="B229" s="63"/>
      <c r="C229" s="3"/>
      <c r="D229" s="3"/>
      <c r="E229" s="66"/>
      <c r="F229" s="66"/>
      <c r="G229" s="66"/>
      <c r="H229" s="66"/>
      <c r="I229" s="66"/>
    </row>
    <row r="230" spans="1:9" x14ac:dyDescent="0.25">
      <c r="A230" s="63"/>
      <c r="B230" s="63"/>
      <c r="C230" s="3"/>
      <c r="D230" s="3"/>
      <c r="E230" s="66"/>
      <c r="F230" s="66"/>
      <c r="G230" s="66"/>
      <c r="H230" s="66"/>
      <c r="I230" s="66"/>
    </row>
    <row r="231" spans="1:9" x14ac:dyDescent="0.25">
      <c r="A231" s="63"/>
      <c r="B231" s="63"/>
      <c r="C231" s="3"/>
      <c r="D231" s="3"/>
      <c r="E231" s="66"/>
      <c r="F231" s="66"/>
      <c r="G231" s="66"/>
      <c r="H231" s="66"/>
      <c r="I231" s="66"/>
    </row>
    <row r="232" spans="1:9" x14ac:dyDescent="0.25">
      <c r="A232" s="63"/>
      <c r="B232" s="63"/>
      <c r="C232" s="3"/>
      <c r="D232" s="3"/>
      <c r="E232" s="66"/>
      <c r="F232" s="66"/>
      <c r="G232" s="66"/>
      <c r="H232" s="66"/>
      <c r="I232" s="66"/>
    </row>
    <row r="233" spans="1:9" x14ac:dyDescent="0.25">
      <c r="A233" s="63"/>
      <c r="B233" s="63"/>
      <c r="C233" s="3"/>
      <c r="D233" s="3"/>
      <c r="E233" s="66"/>
      <c r="F233" s="66"/>
      <c r="G233" s="66"/>
      <c r="H233" s="66"/>
      <c r="I233" s="66"/>
    </row>
    <row r="234" spans="1:9" x14ac:dyDescent="0.25">
      <c r="A234" s="63"/>
      <c r="B234" s="63"/>
      <c r="C234" s="3"/>
      <c r="D234" s="3"/>
      <c r="E234" s="66"/>
      <c r="F234" s="66"/>
      <c r="G234" s="66"/>
      <c r="H234" s="66"/>
      <c r="I234" s="66"/>
    </row>
    <row r="235" spans="1:9" x14ac:dyDescent="0.25">
      <c r="A235" s="63"/>
      <c r="B235" s="63"/>
      <c r="C235" s="3"/>
      <c r="D235" s="3"/>
      <c r="E235" s="66"/>
      <c r="F235" s="66"/>
      <c r="G235" s="66"/>
      <c r="H235" s="66"/>
      <c r="I235" s="66"/>
    </row>
    <row r="236" spans="1:9" x14ac:dyDescent="0.25">
      <c r="A236" s="63"/>
      <c r="B236" s="63"/>
      <c r="C236" s="3"/>
      <c r="D236" s="3"/>
      <c r="E236" s="66"/>
      <c r="F236" s="66"/>
      <c r="G236" s="66"/>
      <c r="H236" s="66"/>
      <c r="I236" s="66"/>
    </row>
    <row r="237" spans="1:9" x14ac:dyDescent="0.25">
      <c r="A237" s="63"/>
      <c r="B237" s="63"/>
      <c r="C237" s="3"/>
      <c r="D237" s="3"/>
      <c r="E237" s="66"/>
      <c r="F237" s="66"/>
      <c r="G237" s="66"/>
      <c r="H237" s="66"/>
      <c r="I237" s="66"/>
    </row>
    <row r="238" spans="1:9" x14ac:dyDescent="0.25">
      <c r="A238" s="63"/>
      <c r="B238" s="63"/>
      <c r="C238" s="3"/>
      <c r="D238" s="3"/>
      <c r="E238" s="66"/>
      <c r="F238" s="66"/>
      <c r="G238" s="66"/>
      <c r="H238" s="66"/>
      <c r="I238" s="66"/>
    </row>
    <row r="239" spans="1:9" x14ac:dyDescent="0.25">
      <c r="A239" s="63"/>
      <c r="B239" s="63"/>
      <c r="C239" s="3"/>
      <c r="D239" s="3"/>
      <c r="E239" s="66"/>
      <c r="F239" s="66"/>
      <c r="G239" s="66"/>
      <c r="H239" s="66"/>
      <c r="I239" s="66"/>
    </row>
    <row r="240" spans="1:9" x14ac:dyDescent="0.25">
      <c r="A240" s="63"/>
      <c r="B240" s="63"/>
      <c r="C240" s="3"/>
      <c r="D240" s="3"/>
      <c r="E240" s="66"/>
      <c r="F240" s="66"/>
      <c r="G240" s="66"/>
      <c r="H240" s="66"/>
      <c r="I240" s="66"/>
    </row>
    <row r="241" spans="1:9" x14ac:dyDescent="0.25">
      <c r="A241" s="63"/>
      <c r="B241" s="63"/>
      <c r="C241" s="3"/>
      <c r="D241" s="3"/>
      <c r="E241" s="66"/>
      <c r="F241" s="66"/>
      <c r="G241" s="66"/>
      <c r="H241" s="66"/>
      <c r="I241" s="66"/>
    </row>
    <row r="242" spans="1:9" x14ac:dyDescent="0.25">
      <c r="A242" s="63"/>
      <c r="B242" s="63"/>
      <c r="C242" s="3"/>
      <c r="D242" s="3"/>
      <c r="E242" s="66"/>
      <c r="F242" s="66"/>
      <c r="G242" s="66"/>
      <c r="H242" s="66"/>
      <c r="I242" s="66"/>
    </row>
    <row r="243" spans="1:9" x14ac:dyDescent="0.25">
      <c r="A243" s="63"/>
      <c r="B243" s="63"/>
      <c r="C243" s="3"/>
      <c r="D243" s="3"/>
      <c r="E243" s="66"/>
      <c r="F243" s="66"/>
      <c r="G243" s="66"/>
      <c r="H243" s="66"/>
      <c r="I243" s="66"/>
    </row>
    <row r="244" spans="1:9" x14ac:dyDescent="0.25">
      <c r="A244" s="63"/>
      <c r="B244" s="63"/>
      <c r="C244" s="3"/>
      <c r="D244" s="3"/>
      <c r="E244" s="66"/>
      <c r="F244" s="66"/>
      <c r="G244" s="66"/>
      <c r="H244" s="66"/>
      <c r="I244" s="66"/>
    </row>
    <row r="245" spans="1:9" x14ac:dyDescent="0.25">
      <c r="A245" s="63"/>
      <c r="B245" s="63"/>
      <c r="C245" s="3"/>
      <c r="D245" s="3"/>
      <c r="E245" s="66"/>
      <c r="F245" s="66"/>
      <c r="G245" s="66"/>
      <c r="H245" s="66"/>
      <c r="I245" s="66"/>
    </row>
    <row r="246" spans="1:9" x14ac:dyDescent="0.25">
      <c r="A246" s="63"/>
      <c r="B246" s="63"/>
      <c r="C246" s="3"/>
      <c r="D246" s="3"/>
      <c r="E246" s="66"/>
      <c r="F246" s="66"/>
      <c r="G246" s="66"/>
      <c r="H246" s="66"/>
      <c r="I246" s="66"/>
    </row>
    <row r="247" spans="1:9" x14ac:dyDescent="0.25">
      <c r="A247" s="63"/>
      <c r="B247" s="63"/>
      <c r="C247" s="3"/>
      <c r="D247" s="3"/>
      <c r="E247" s="66"/>
      <c r="F247" s="66"/>
      <c r="G247" s="66"/>
      <c r="H247" s="66"/>
      <c r="I247" s="66"/>
    </row>
    <row r="248" spans="1:9" x14ac:dyDescent="0.25">
      <c r="A248" s="63"/>
      <c r="B248" s="63"/>
      <c r="C248" s="3"/>
      <c r="D248" s="3"/>
      <c r="E248" s="66"/>
      <c r="F248" s="66"/>
      <c r="G248" s="66"/>
      <c r="H248" s="66"/>
      <c r="I248" s="66"/>
    </row>
    <row r="249" spans="1:9" x14ac:dyDescent="0.25">
      <c r="A249" s="63"/>
      <c r="B249" s="63"/>
      <c r="C249" s="3"/>
      <c r="D249" s="3"/>
      <c r="E249" s="66"/>
      <c r="F249" s="66"/>
      <c r="G249" s="66"/>
      <c r="H249" s="66"/>
      <c r="I249" s="66"/>
    </row>
    <row r="250" spans="1:9" x14ac:dyDescent="0.25">
      <c r="A250" s="63"/>
      <c r="B250" s="63"/>
      <c r="C250" s="3"/>
      <c r="D250" s="3"/>
      <c r="E250" s="66"/>
      <c r="F250" s="66"/>
      <c r="G250" s="66"/>
      <c r="H250" s="66"/>
      <c r="I250" s="66"/>
    </row>
    <row r="251" spans="1:9" x14ac:dyDescent="0.25">
      <c r="A251" s="63"/>
      <c r="B251" s="63"/>
      <c r="C251" s="3"/>
      <c r="D251" s="3"/>
      <c r="E251" s="66"/>
      <c r="F251" s="66"/>
      <c r="G251" s="66"/>
      <c r="H251" s="66"/>
      <c r="I251" s="66"/>
    </row>
    <row r="252" spans="1:9" x14ac:dyDescent="0.25">
      <c r="A252" s="63"/>
      <c r="B252" s="63"/>
      <c r="C252" s="3"/>
      <c r="D252" s="3"/>
      <c r="E252" s="66"/>
      <c r="F252" s="66"/>
      <c r="G252" s="66"/>
      <c r="H252" s="66"/>
      <c r="I252" s="66"/>
    </row>
    <row r="253" spans="1:9" x14ac:dyDescent="0.25">
      <c r="A253" s="63"/>
      <c r="B253" s="63"/>
      <c r="C253" s="3"/>
      <c r="D253" s="3"/>
      <c r="E253" s="66"/>
      <c r="F253" s="66"/>
      <c r="G253" s="66"/>
      <c r="H253" s="66"/>
      <c r="I253" s="66"/>
    </row>
    <row r="254" spans="1:9" x14ac:dyDescent="0.25">
      <c r="A254" s="63"/>
      <c r="B254" s="63"/>
      <c r="C254" s="3"/>
      <c r="D254" s="3"/>
      <c r="E254" s="66"/>
      <c r="F254" s="66"/>
      <c r="G254" s="66"/>
      <c r="H254" s="66"/>
      <c r="I254" s="66"/>
    </row>
    <row r="255" spans="1:9" x14ac:dyDescent="0.25">
      <c r="A255" s="63"/>
      <c r="B255" s="63"/>
      <c r="C255" s="3"/>
      <c r="D255" s="3"/>
      <c r="E255" s="66"/>
      <c r="F255" s="66"/>
      <c r="G255" s="66"/>
      <c r="H255" s="66"/>
      <c r="I255" s="66"/>
    </row>
    <row r="256" spans="1:9" x14ac:dyDescent="0.25">
      <c r="A256" s="63"/>
      <c r="B256" s="63"/>
      <c r="C256" s="3"/>
      <c r="D256" s="3"/>
      <c r="E256" s="66"/>
      <c r="F256" s="66"/>
      <c r="G256" s="66"/>
      <c r="H256" s="66"/>
      <c r="I256" s="66"/>
    </row>
    <row r="257" spans="1:9" x14ac:dyDescent="0.25">
      <c r="A257" s="63"/>
      <c r="B257" s="63"/>
      <c r="C257" s="3"/>
      <c r="D257" s="3"/>
      <c r="E257" s="66"/>
      <c r="F257" s="66"/>
      <c r="G257" s="66"/>
      <c r="H257" s="66"/>
      <c r="I257" s="66"/>
    </row>
    <row r="258" spans="1:9" x14ac:dyDescent="0.25">
      <c r="A258" s="63"/>
      <c r="B258" s="63"/>
      <c r="C258" s="3"/>
      <c r="D258" s="3"/>
      <c r="E258" s="66"/>
      <c r="F258" s="66"/>
      <c r="G258" s="66"/>
      <c r="H258" s="66"/>
      <c r="I258" s="66"/>
    </row>
    <row r="259" spans="1:9" x14ac:dyDescent="0.25">
      <c r="A259" s="63"/>
      <c r="B259" s="63"/>
      <c r="C259" s="3"/>
      <c r="D259" s="3"/>
      <c r="E259" s="66"/>
      <c r="F259" s="66"/>
      <c r="G259" s="66"/>
      <c r="H259" s="66"/>
      <c r="I259" s="66"/>
    </row>
    <row r="260" spans="1:9" x14ac:dyDescent="0.25">
      <c r="A260" s="63"/>
      <c r="B260" s="63"/>
      <c r="C260" s="3"/>
      <c r="D260" s="3"/>
      <c r="E260" s="66"/>
      <c r="F260" s="66"/>
      <c r="G260" s="66"/>
      <c r="H260" s="66"/>
      <c r="I260" s="66"/>
    </row>
    <row r="261" spans="1:9" x14ac:dyDescent="0.25">
      <c r="A261" s="63"/>
      <c r="B261" s="63"/>
      <c r="C261" s="3"/>
      <c r="D261" s="3"/>
      <c r="E261" s="66"/>
      <c r="F261" s="66"/>
      <c r="G261" s="66"/>
      <c r="H261" s="66"/>
      <c r="I261" s="66"/>
    </row>
    <row r="262" spans="1:9" x14ac:dyDescent="0.25">
      <c r="A262" s="63"/>
      <c r="B262" s="63"/>
      <c r="C262" s="3"/>
      <c r="D262" s="3"/>
      <c r="E262" s="66"/>
      <c r="F262" s="66"/>
      <c r="G262" s="66"/>
      <c r="H262" s="66"/>
      <c r="I262" s="66"/>
    </row>
    <row r="263" spans="1:9" x14ac:dyDescent="0.25">
      <c r="A263" s="63"/>
      <c r="B263" s="63"/>
      <c r="C263" s="3"/>
      <c r="D263" s="3"/>
      <c r="E263" s="66"/>
      <c r="F263" s="66"/>
      <c r="G263" s="66"/>
      <c r="H263" s="66"/>
      <c r="I263" s="66"/>
    </row>
    <row r="264" spans="1:9" x14ac:dyDescent="0.25">
      <c r="A264" s="63"/>
      <c r="B264" s="63"/>
      <c r="C264" s="3"/>
      <c r="D264" s="3"/>
      <c r="E264" s="66"/>
      <c r="F264" s="66"/>
      <c r="G264" s="66"/>
      <c r="H264" s="66"/>
      <c r="I264" s="66"/>
    </row>
    <row r="265" spans="1:9" x14ac:dyDescent="0.25">
      <c r="A265" s="63"/>
      <c r="B265" s="63"/>
      <c r="C265" s="3"/>
      <c r="D265" s="3"/>
      <c r="E265" s="66"/>
      <c r="F265" s="66"/>
      <c r="G265" s="66"/>
      <c r="H265" s="66"/>
      <c r="I265" s="66"/>
    </row>
    <row r="266" spans="1:9" x14ac:dyDescent="0.25">
      <c r="A266" s="63"/>
      <c r="B266" s="63"/>
      <c r="C266" s="3"/>
      <c r="D266" s="3"/>
      <c r="E266" s="66"/>
      <c r="F266" s="66"/>
      <c r="G266" s="66"/>
      <c r="H266" s="66"/>
      <c r="I266" s="66"/>
    </row>
    <row r="267" spans="1:9" x14ac:dyDescent="0.25">
      <c r="A267" s="63"/>
      <c r="B267" s="63"/>
      <c r="C267" s="3"/>
      <c r="D267" s="3"/>
      <c r="E267" s="66"/>
      <c r="F267" s="66"/>
      <c r="G267" s="66"/>
      <c r="H267" s="66"/>
      <c r="I267" s="66"/>
    </row>
    <row r="268" spans="1:9" x14ac:dyDescent="0.25">
      <c r="A268" s="63"/>
      <c r="B268" s="63"/>
      <c r="C268" s="3"/>
      <c r="D268" s="3"/>
      <c r="E268" s="66"/>
      <c r="F268" s="66"/>
      <c r="G268" s="66"/>
      <c r="H268" s="66"/>
      <c r="I268" s="66"/>
    </row>
    <row r="269" spans="1:9" x14ac:dyDescent="0.25">
      <c r="A269" s="63"/>
      <c r="B269" s="63"/>
      <c r="C269" s="3"/>
      <c r="D269" s="3"/>
      <c r="E269" s="66"/>
      <c r="F269" s="66"/>
      <c r="G269" s="66"/>
      <c r="H269" s="66"/>
      <c r="I269" s="66"/>
    </row>
    <row r="270" spans="1:9" x14ac:dyDescent="0.25">
      <c r="A270" s="63"/>
      <c r="B270" s="63"/>
      <c r="C270" s="3"/>
      <c r="D270" s="3"/>
      <c r="E270" s="66"/>
      <c r="F270" s="66"/>
      <c r="G270" s="66"/>
      <c r="H270" s="66"/>
      <c r="I270" s="66"/>
    </row>
    <row r="271" spans="1:9" x14ac:dyDescent="0.25">
      <c r="A271" s="63"/>
      <c r="B271" s="63"/>
      <c r="C271" s="3"/>
      <c r="D271" s="3"/>
      <c r="E271" s="66"/>
      <c r="F271" s="66"/>
      <c r="G271" s="66"/>
      <c r="H271" s="66"/>
      <c r="I271" s="66"/>
    </row>
    <row r="272" spans="1:9" x14ac:dyDescent="0.25">
      <c r="A272" s="63"/>
      <c r="B272" s="63"/>
      <c r="C272" s="3"/>
      <c r="D272" s="3"/>
      <c r="E272" s="66"/>
      <c r="F272" s="66"/>
      <c r="G272" s="66"/>
      <c r="H272" s="66"/>
      <c r="I272" s="66"/>
    </row>
    <row r="273" spans="1:9" x14ac:dyDescent="0.25">
      <c r="A273" s="63"/>
      <c r="B273" s="63"/>
      <c r="C273" s="3"/>
      <c r="D273" s="3"/>
      <c r="E273" s="66"/>
      <c r="F273" s="66"/>
      <c r="G273" s="66"/>
      <c r="H273" s="66"/>
      <c r="I273" s="66"/>
    </row>
    <row r="274" spans="1:9" x14ac:dyDescent="0.25">
      <c r="A274" s="63"/>
      <c r="B274" s="63"/>
      <c r="C274" s="3"/>
      <c r="D274" s="3"/>
      <c r="E274" s="66"/>
      <c r="F274" s="66"/>
      <c r="G274" s="66"/>
      <c r="H274" s="66"/>
      <c r="I274" s="66"/>
    </row>
    <row r="275" spans="1:9" x14ac:dyDescent="0.25">
      <c r="A275" s="63"/>
      <c r="B275" s="63"/>
      <c r="C275" s="3"/>
      <c r="D275" s="3"/>
      <c r="E275" s="66"/>
      <c r="F275" s="66"/>
      <c r="G275" s="66"/>
      <c r="H275" s="66"/>
      <c r="I275" s="66"/>
    </row>
    <row r="276" spans="1:9" x14ac:dyDescent="0.25">
      <c r="A276" s="63"/>
      <c r="B276" s="63"/>
      <c r="C276" s="3"/>
      <c r="D276" s="3"/>
      <c r="E276" s="66"/>
      <c r="F276" s="66"/>
      <c r="G276" s="66"/>
      <c r="H276" s="66"/>
      <c r="I276" s="66"/>
    </row>
    <row r="277" spans="1:9" x14ac:dyDescent="0.25">
      <c r="A277" s="63"/>
      <c r="B277" s="63"/>
      <c r="C277" s="3"/>
      <c r="D277" s="3"/>
      <c r="E277" s="66"/>
      <c r="F277" s="66"/>
      <c r="G277" s="66"/>
      <c r="H277" s="66"/>
      <c r="I277" s="66"/>
    </row>
    <row r="278" spans="1:9" x14ac:dyDescent="0.25">
      <c r="A278" s="63"/>
      <c r="B278" s="63"/>
      <c r="C278" s="3"/>
      <c r="D278" s="3"/>
      <c r="E278" s="66"/>
      <c r="F278" s="66"/>
      <c r="G278" s="66"/>
      <c r="H278" s="66"/>
      <c r="I278" s="66"/>
    </row>
    <row r="279" spans="1:9" x14ac:dyDescent="0.25">
      <c r="A279" s="63"/>
      <c r="B279" s="63"/>
      <c r="C279" s="3"/>
      <c r="D279" s="3"/>
      <c r="E279" s="66"/>
      <c r="F279" s="66"/>
      <c r="G279" s="66"/>
      <c r="H279" s="66"/>
      <c r="I279" s="66"/>
    </row>
    <row r="280" spans="1:9" x14ac:dyDescent="0.25">
      <c r="A280" s="63"/>
      <c r="B280" s="63"/>
      <c r="C280" s="3"/>
      <c r="D280" s="3"/>
      <c r="E280" s="66"/>
      <c r="F280" s="66"/>
      <c r="G280" s="66"/>
      <c r="H280" s="66"/>
      <c r="I280" s="66"/>
    </row>
    <row r="281" spans="1:9" x14ac:dyDescent="0.25">
      <c r="A281" s="63"/>
      <c r="B281" s="63"/>
      <c r="C281" s="3"/>
      <c r="D281" s="3"/>
      <c r="E281" s="66"/>
      <c r="F281" s="66"/>
      <c r="G281" s="66"/>
      <c r="H281" s="66"/>
      <c r="I281" s="66"/>
    </row>
    <row r="282" spans="1:9" x14ac:dyDescent="0.25">
      <c r="A282" s="63"/>
      <c r="B282" s="63"/>
      <c r="C282" s="3"/>
      <c r="D282" s="3"/>
      <c r="E282" s="66"/>
      <c r="F282" s="66"/>
      <c r="G282" s="66"/>
      <c r="H282" s="66"/>
      <c r="I282" s="66"/>
    </row>
    <row r="283" spans="1:9" x14ac:dyDescent="0.25">
      <c r="A283" s="63"/>
      <c r="B283" s="63"/>
      <c r="C283" s="3"/>
      <c r="D283" s="3"/>
      <c r="E283" s="66"/>
      <c r="F283" s="66"/>
      <c r="G283" s="66"/>
      <c r="H283" s="66"/>
      <c r="I283" s="66"/>
    </row>
    <row r="284" spans="1:9" x14ac:dyDescent="0.25">
      <c r="A284" s="63"/>
      <c r="B284" s="63"/>
      <c r="C284" s="3"/>
      <c r="D284" s="3"/>
      <c r="E284" s="66"/>
      <c r="F284" s="66"/>
      <c r="G284" s="66"/>
      <c r="H284" s="66"/>
      <c r="I284" s="66"/>
    </row>
    <row r="285" spans="1:9" x14ac:dyDescent="0.25">
      <c r="A285" s="63"/>
      <c r="B285" s="63"/>
      <c r="C285" s="3"/>
      <c r="D285" s="3"/>
      <c r="E285" s="66"/>
      <c r="F285" s="66"/>
      <c r="G285" s="66"/>
      <c r="H285" s="66"/>
      <c r="I285" s="66"/>
    </row>
    <row r="286" spans="1:9" x14ac:dyDescent="0.25">
      <c r="A286" s="63"/>
      <c r="B286" s="63"/>
      <c r="C286" s="3"/>
      <c r="D286" s="3"/>
      <c r="E286" s="66"/>
      <c r="F286" s="66"/>
      <c r="G286" s="66"/>
      <c r="H286" s="66"/>
      <c r="I286" s="66"/>
    </row>
    <row r="287" spans="1:9" x14ac:dyDescent="0.25">
      <c r="A287" s="63"/>
      <c r="B287" s="63"/>
      <c r="C287" s="3"/>
      <c r="D287" s="3"/>
      <c r="E287" s="66"/>
      <c r="F287" s="66"/>
      <c r="G287" s="66"/>
      <c r="H287" s="66"/>
      <c r="I287" s="66"/>
    </row>
    <row r="288" spans="1:9" x14ac:dyDescent="0.25">
      <c r="A288" s="63"/>
      <c r="B288" s="63"/>
      <c r="C288" s="3"/>
      <c r="D288" s="3"/>
      <c r="E288" s="66"/>
      <c r="F288" s="66"/>
      <c r="G288" s="66"/>
      <c r="H288" s="66"/>
      <c r="I288" s="66"/>
    </row>
    <row r="289" spans="1:9" x14ac:dyDescent="0.25">
      <c r="A289" s="63"/>
      <c r="B289" s="63"/>
      <c r="C289" s="3"/>
      <c r="D289" s="3"/>
      <c r="E289" s="66"/>
      <c r="F289" s="66"/>
      <c r="G289" s="66"/>
      <c r="H289" s="66"/>
      <c r="I289" s="66"/>
    </row>
    <row r="290" spans="1:9" x14ac:dyDescent="0.25">
      <c r="A290" s="63"/>
      <c r="B290" s="63"/>
      <c r="C290" s="3"/>
      <c r="D290" s="3"/>
      <c r="E290" s="66"/>
      <c r="F290" s="66"/>
      <c r="G290" s="66"/>
      <c r="H290" s="66"/>
      <c r="I290" s="66"/>
    </row>
    <row r="291" spans="1:9" x14ac:dyDescent="0.25">
      <c r="A291" s="63"/>
      <c r="B291" s="63"/>
      <c r="C291" s="3"/>
      <c r="D291" s="3"/>
      <c r="E291" s="66"/>
      <c r="F291" s="66"/>
      <c r="G291" s="66"/>
      <c r="H291" s="66"/>
      <c r="I291" s="66"/>
    </row>
    <row r="292" spans="1:9" x14ac:dyDescent="0.25">
      <c r="A292" s="63"/>
      <c r="B292" s="63"/>
      <c r="C292" s="3"/>
      <c r="D292" s="3"/>
      <c r="E292" s="66"/>
      <c r="F292" s="66"/>
      <c r="G292" s="66"/>
      <c r="H292" s="66"/>
      <c r="I292" s="66"/>
    </row>
    <row r="293" spans="1:9" x14ac:dyDescent="0.25">
      <c r="A293" s="63"/>
      <c r="B293" s="63"/>
      <c r="C293" s="3"/>
      <c r="D293" s="3"/>
      <c r="E293" s="66"/>
      <c r="F293" s="66"/>
      <c r="G293" s="66"/>
      <c r="H293" s="66"/>
      <c r="I293" s="66"/>
    </row>
    <row r="294" spans="1:9" x14ac:dyDescent="0.25">
      <c r="A294" s="63"/>
      <c r="B294" s="63"/>
      <c r="C294" s="3"/>
      <c r="D294" s="3"/>
      <c r="E294" s="66"/>
      <c r="F294" s="66"/>
      <c r="G294" s="66"/>
      <c r="H294" s="66"/>
      <c r="I294" s="66"/>
    </row>
    <row r="295" spans="1:9" x14ac:dyDescent="0.25">
      <c r="A295" s="63"/>
      <c r="B295" s="63"/>
      <c r="C295" s="3"/>
      <c r="D295" s="3"/>
      <c r="E295" s="66"/>
      <c r="F295" s="66"/>
      <c r="G295" s="66"/>
      <c r="H295" s="66"/>
      <c r="I295" s="66"/>
    </row>
    <row r="296" spans="1:9" x14ac:dyDescent="0.25">
      <c r="A296" s="63"/>
      <c r="B296" s="63"/>
      <c r="C296" s="3"/>
      <c r="D296" s="3"/>
      <c r="E296" s="66"/>
      <c r="F296" s="66"/>
      <c r="G296" s="66"/>
      <c r="H296" s="66"/>
      <c r="I296" s="66"/>
    </row>
    <row r="297" spans="1:9" x14ac:dyDescent="0.25">
      <c r="A297" s="63"/>
      <c r="B297" s="63"/>
      <c r="C297" s="3"/>
      <c r="D297" s="3"/>
      <c r="E297" s="66"/>
      <c r="F297" s="66"/>
      <c r="G297" s="66"/>
      <c r="H297" s="66"/>
      <c r="I297" s="66"/>
    </row>
    <row r="298" spans="1:9" x14ac:dyDescent="0.25">
      <c r="A298" s="63"/>
      <c r="B298" s="63"/>
      <c r="C298" s="3"/>
      <c r="D298" s="3"/>
      <c r="E298" s="66"/>
      <c r="F298" s="66"/>
      <c r="G298" s="66"/>
      <c r="H298" s="66"/>
      <c r="I298" s="66"/>
    </row>
    <row r="299" spans="1:9" x14ac:dyDescent="0.25">
      <c r="A299" s="63"/>
      <c r="B299" s="63"/>
      <c r="C299" s="3"/>
      <c r="D299" s="3"/>
      <c r="E299" s="66"/>
      <c r="F299" s="66"/>
      <c r="G299" s="66"/>
      <c r="H299" s="66"/>
      <c r="I299" s="66"/>
    </row>
    <row r="300" spans="1:9" x14ac:dyDescent="0.25">
      <c r="A300" s="63"/>
      <c r="B300" s="63"/>
      <c r="C300" s="3"/>
      <c r="D300" s="3"/>
      <c r="E300" s="66"/>
      <c r="F300" s="66"/>
      <c r="G300" s="66"/>
      <c r="H300" s="66"/>
      <c r="I300" s="66"/>
    </row>
    <row r="301" spans="1:9" x14ac:dyDescent="0.25">
      <c r="A301" s="63"/>
      <c r="B301" s="63"/>
      <c r="C301" s="3"/>
      <c r="D301" s="3"/>
      <c r="E301" s="66"/>
      <c r="F301" s="66"/>
      <c r="G301" s="66"/>
      <c r="H301" s="66"/>
      <c r="I301" s="66"/>
    </row>
    <row r="302" spans="1:9" x14ac:dyDescent="0.25">
      <c r="A302" s="63"/>
      <c r="B302" s="63"/>
      <c r="C302" s="3"/>
      <c r="D302" s="3"/>
      <c r="E302" s="66"/>
      <c r="F302" s="66"/>
      <c r="G302" s="66"/>
      <c r="H302" s="66"/>
      <c r="I302" s="66"/>
    </row>
    <row r="303" spans="1:9" x14ac:dyDescent="0.25">
      <c r="A303" s="63"/>
      <c r="B303" s="63"/>
      <c r="C303" s="3"/>
      <c r="D303" s="3"/>
      <c r="E303" s="66"/>
      <c r="F303" s="66"/>
      <c r="G303" s="66"/>
      <c r="H303" s="66"/>
      <c r="I303" s="66"/>
    </row>
    <row r="304" spans="1:9" x14ac:dyDescent="0.25">
      <c r="A304" s="63"/>
      <c r="B304" s="63"/>
      <c r="C304" s="3"/>
      <c r="D304" s="3"/>
      <c r="E304" s="66"/>
      <c r="F304" s="66"/>
      <c r="G304" s="66"/>
      <c r="H304" s="66"/>
      <c r="I304" s="66"/>
    </row>
    <row r="305" spans="1:9" x14ac:dyDescent="0.25">
      <c r="A305" s="63"/>
      <c r="B305" s="63"/>
      <c r="C305" s="3"/>
      <c r="D305" s="3"/>
      <c r="E305" s="66"/>
      <c r="F305" s="66"/>
      <c r="G305" s="66"/>
      <c r="H305" s="66"/>
      <c r="I305" s="66"/>
    </row>
    <row r="306" spans="1:9" x14ac:dyDescent="0.25">
      <c r="A306" s="63"/>
      <c r="B306" s="63"/>
      <c r="C306" s="3"/>
      <c r="D306" s="3"/>
      <c r="E306" s="66"/>
      <c r="F306" s="66"/>
      <c r="G306" s="66"/>
      <c r="H306" s="66"/>
      <c r="I306" s="66"/>
    </row>
    <row r="307" spans="1:9" x14ac:dyDescent="0.25">
      <c r="A307" s="63"/>
      <c r="B307" s="63"/>
      <c r="C307" s="3"/>
      <c r="D307" s="3"/>
      <c r="E307" s="66"/>
      <c r="F307" s="66"/>
      <c r="G307" s="66"/>
      <c r="H307" s="66"/>
      <c r="I307" s="66"/>
    </row>
    <row r="308" spans="1:9" x14ac:dyDescent="0.25">
      <c r="A308" s="63"/>
      <c r="B308" s="63"/>
      <c r="C308" s="3"/>
      <c r="D308" s="3"/>
      <c r="E308" s="66"/>
      <c r="F308" s="66"/>
      <c r="G308" s="66"/>
      <c r="H308" s="66"/>
      <c r="I308" s="66"/>
    </row>
    <row r="309" spans="1:9" x14ac:dyDescent="0.25">
      <c r="A309" s="63"/>
      <c r="B309" s="63"/>
      <c r="C309" s="3"/>
      <c r="D309" s="3"/>
      <c r="E309" s="66"/>
      <c r="F309" s="66"/>
      <c r="G309" s="66"/>
      <c r="H309" s="66"/>
      <c r="I309" s="66"/>
    </row>
    <row r="310" spans="1:9" x14ac:dyDescent="0.25">
      <c r="A310" s="63"/>
      <c r="B310" s="63"/>
      <c r="C310" s="3"/>
      <c r="D310" s="3"/>
      <c r="E310" s="66"/>
      <c r="F310" s="66"/>
      <c r="G310" s="66"/>
      <c r="H310" s="66"/>
      <c r="I310" s="66"/>
    </row>
    <row r="311" spans="1:9" x14ac:dyDescent="0.25">
      <c r="A311" s="63"/>
      <c r="B311" s="63"/>
      <c r="C311" s="3"/>
      <c r="D311" s="3"/>
      <c r="E311" s="66"/>
      <c r="F311" s="66"/>
      <c r="G311" s="66"/>
      <c r="H311" s="66"/>
      <c r="I311" s="66"/>
    </row>
    <row r="312" spans="1:9" x14ac:dyDescent="0.25">
      <c r="A312" s="63"/>
      <c r="B312" s="63"/>
      <c r="C312" s="3"/>
      <c r="D312" s="3"/>
      <c r="E312" s="66"/>
      <c r="F312" s="66"/>
      <c r="G312" s="66"/>
      <c r="H312" s="66"/>
      <c r="I312" s="66"/>
    </row>
    <row r="313" spans="1:9" x14ac:dyDescent="0.25">
      <c r="A313" s="63"/>
      <c r="B313" s="63"/>
      <c r="C313" s="3"/>
      <c r="D313" s="3"/>
      <c r="E313" s="66"/>
      <c r="F313" s="66"/>
      <c r="G313" s="66"/>
      <c r="H313" s="66"/>
      <c r="I313" s="66"/>
    </row>
    <row r="314" spans="1:9" x14ac:dyDescent="0.25">
      <c r="A314" s="63"/>
      <c r="B314" s="63"/>
      <c r="C314" s="3"/>
      <c r="D314" s="3"/>
      <c r="E314" s="66"/>
      <c r="F314" s="66"/>
      <c r="G314" s="66"/>
      <c r="H314" s="66"/>
      <c r="I314" s="66"/>
    </row>
    <row r="315" spans="1:9" x14ac:dyDescent="0.25">
      <c r="A315" s="63"/>
      <c r="B315" s="63"/>
      <c r="C315" s="3"/>
      <c r="D315" s="3"/>
      <c r="E315" s="66"/>
      <c r="F315" s="66"/>
      <c r="G315" s="66"/>
      <c r="H315" s="66"/>
      <c r="I315" s="66"/>
    </row>
    <row r="316" spans="1:9" x14ac:dyDescent="0.25">
      <c r="A316" s="63"/>
      <c r="B316" s="63"/>
      <c r="C316" s="3"/>
      <c r="D316" s="3"/>
      <c r="E316" s="66"/>
      <c r="F316" s="66"/>
      <c r="G316" s="66"/>
      <c r="H316" s="66"/>
      <c r="I316" s="66"/>
    </row>
    <row r="317" spans="1:9" x14ac:dyDescent="0.25">
      <c r="A317" s="63"/>
      <c r="B317" s="63"/>
      <c r="C317" s="3"/>
      <c r="D317" s="3"/>
      <c r="E317" s="66"/>
      <c r="F317" s="66"/>
      <c r="G317" s="66"/>
      <c r="H317" s="66"/>
      <c r="I317" s="66"/>
    </row>
    <row r="318" spans="1:9" x14ac:dyDescent="0.25">
      <c r="A318" s="63"/>
      <c r="B318" s="63"/>
      <c r="C318" s="3"/>
      <c r="D318" s="3"/>
      <c r="E318" s="66"/>
      <c r="F318" s="66"/>
      <c r="G318" s="66"/>
      <c r="H318" s="66"/>
      <c r="I318" s="66"/>
    </row>
    <row r="319" spans="1:9" x14ac:dyDescent="0.25">
      <c r="A319" s="63"/>
      <c r="B319" s="63"/>
      <c r="C319" s="3"/>
      <c r="D319" s="3"/>
      <c r="E319" s="66"/>
      <c r="F319" s="66"/>
      <c r="G319" s="66"/>
      <c r="H319" s="66"/>
      <c r="I319" s="66"/>
    </row>
    <row r="320" spans="1:9" x14ac:dyDescent="0.25">
      <c r="A320" s="63"/>
      <c r="B320" s="63"/>
      <c r="C320" s="3"/>
      <c r="D320" s="3"/>
      <c r="E320" s="66"/>
      <c r="F320" s="66"/>
      <c r="G320" s="66"/>
      <c r="H320" s="66"/>
      <c r="I320" s="66"/>
    </row>
    <row r="321" spans="1:9" x14ac:dyDescent="0.25">
      <c r="A321" s="63"/>
      <c r="B321" s="63"/>
      <c r="C321" s="3"/>
      <c r="D321" s="3"/>
      <c r="E321" s="66"/>
      <c r="F321" s="66"/>
      <c r="G321" s="66"/>
      <c r="H321" s="66"/>
      <c r="I321" s="66"/>
    </row>
    <row r="322" spans="1:9" x14ac:dyDescent="0.25">
      <c r="A322" s="63"/>
      <c r="B322" s="63"/>
      <c r="C322" s="3"/>
      <c r="D322" s="3"/>
      <c r="E322" s="66"/>
      <c r="F322" s="66"/>
      <c r="G322" s="66"/>
      <c r="H322" s="66"/>
      <c r="I322" s="66"/>
    </row>
    <row r="323" spans="1:9" x14ac:dyDescent="0.25">
      <c r="A323" s="63"/>
      <c r="B323" s="63"/>
      <c r="C323" s="3"/>
      <c r="D323" s="3"/>
      <c r="E323" s="66"/>
      <c r="F323" s="66"/>
      <c r="G323" s="66"/>
      <c r="H323" s="66"/>
      <c r="I323" s="66"/>
    </row>
    <row r="324" spans="1:9" x14ac:dyDescent="0.25">
      <c r="A324" s="63"/>
      <c r="B324" s="63"/>
      <c r="C324" s="3"/>
      <c r="D324" s="3"/>
      <c r="E324" s="66"/>
      <c r="F324" s="66"/>
      <c r="G324" s="66"/>
      <c r="H324" s="66"/>
      <c r="I324" s="66"/>
    </row>
    <row r="325" spans="1:9" x14ac:dyDescent="0.25">
      <c r="A325" s="63"/>
      <c r="B325" s="63"/>
      <c r="C325" s="3"/>
      <c r="D325" s="3"/>
      <c r="E325" s="66"/>
      <c r="F325" s="66"/>
      <c r="G325" s="66"/>
      <c r="H325" s="66"/>
      <c r="I325" s="66"/>
    </row>
    <row r="326" spans="1:9" x14ac:dyDescent="0.25">
      <c r="A326" s="63"/>
      <c r="B326" s="63"/>
      <c r="C326" s="3"/>
      <c r="D326" s="3"/>
      <c r="E326" s="66"/>
      <c r="F326" s="66"/>
      <c r="G326" s="66"/>
      <c r="H326" s="66"/>
      <c r="I326" s="66"/>
    </row>
    <row r="327" spans="1:9" x14ac:dyDescent="0.25">
      <c r="A327" s="63"/>
      <c r="B327" s="63"/>
      <c r="C327" s="3"/>
      <c r="D327" s="3"/>
      <c r="E327" s="66"/>
      <c r="F327" s="66"/>
      <c r="G327" s="66"/>
      <c r="H327" s="66"/>
      <c r="I327" s="66"/>
    </row>
    <row r="328" spans="1:9" x14ac:dyDescent="0.25">
      <c r="A328" s="63"/>
      <c r="B328" s="63"/>
      <c r="C328" s="3"/>
      <c r="D328" s="3"/>
      <c r="E328" s="66"/>
      <c r="F328" s="66"/>
      <c r="G328" s="66"/>
      <c r="H328" s="66"/>
      <c r="I328" s="66"/>
    </row>
    <row r="329" spans="1:9" x14ac:dyDescent="0.25">
      <c r="A329" s="63"/>
      <c r="B329" s="63"/>
      <c r="C329" s="3"/>
      <c r="D329" s="3"/>
      <c r="E329" s="66"/>
      <c r="F329" s="66"/>
      <c r="G329" s="66"/>
      <c r="H329" s="66"/>
      <c r="I329" s="66"/>
    </row>
    <row r="330" spans="1:9" x14ac:dyDescent="0.25">
      <c r="A330" s="63"/>
      <c r="B330" s="63"/>
      <c r="C330" s="3"/>
      <c r="D330" s="3"/>
      <c r="E330" s="66"/>
      <c r="F330" s="66"/>
      <c r="G330" s="66"/>
      <c r="H330" s="66"/>
      <c r="I330" s="66"/>
    </row>
    <row r="331" spans="1:9" x14ac:dyDescent="0.25">
      <c r="A331" s="63"/>
      <c r="B331" s="63"/>
      <c r="C331" s="3"/>
      <c r="D331" s="3"/>
      <c r="E331" s="66"/>
      <c r="F331" s="66"/>
      <c r="G331" s="66"/>
      <c r="H331" s="66"/>
      <c r="I331" s="66"/>
    </row>
    <row r="332" spans="1:9" x14ac:dyDescent="0.25">
      <c r="A332" s="63"/>
      <c r="B332" s="63"/>
      <c r="C332" s="3"/>
      <c r="D332" s="3"/>
      <c r="E332" s="66"/>
      <c r="F332" s="66"/>
      <c r="G332" s="66"/>
      <c r="H332" s="66"/>
      <c r="I332" s="66"/>
    </row>
    <row r="333" spans="1:9" x14ac:dyDescent="0.25">
      <c r="A333" s="66"/>
      <c r="B333" s="66"/>
      <c r="C333" s="101"/>
      <c r="D333" s="101"/>
      <c r="E333" s="66"/>
      <c r="F333" s="66"/>
      <c r="G333" s="66"/>
      <c r="H333" s="66"/>
      <c r="I333" s="66"/>
    </row>
    <row r="334" spans="1:9" x14ac:dyDescent="0.25">
      <c r="A334" s="66"/>
      <c r="B334" s="66"/>
      <c r="C334" s="101"/>
      <c r="D334" s="101"/>
      <c r="E334" s="66"/>
      <c r="F334" s="66"/>
      <c r="G334" s="66"/>
      <c r="H334" s="66"/>
      <c r="I334" s="66"/>
    </row>
    <row r="335" spans="1:9" x14ac:dyDescent="0.25">
      <c r="A335" s="66"/>
      <c r="B335" s="66"/>
      <c r="C335" s="101"/>
      <c r="D335" s="101"/>
      <c r="E335" s="66"/>
      <c r="F335" s="66"/>
      <c r="G335" s="66"/>
      <c r="H335" s="66"/>
      <c r="I335" s="66"/>
    </row>
    <row r="336" spans="1:9" x14ac:dyDescent="0.25">
      <c r="A336" s="66"/>
      <c r="B336" s="66"/>
      <c r="C336" s="101"/>
      <c r="D336" s="101"/>
      <c r="E336" s="66"/>
      <c r="F336" s="66"/>
      <c r="G336" s="66"/>
      <c r="H336" s="66"/>
      <c r="I336" s="66"/>
    </row>
    <row r="337" spans="1:9" x14ac:dyDescent="0.25">
      <c r="A337" s="66"/>
      <c r="B337" s="66"/>
      <c r="C337" s="101"/>
      <c r="D337" s="101"/>
      <c r="E337" s="66"/>
      <c r="F337" s="66"/>
      <c r="G337" s="66"/>
      <c r="H337" s="66"/>
      <c r="I337" s="66"/>
    </row>
    <row r="338" spans="1:9" x14ac:dyDescent="0.25">
      <c r="A338" s="66"/>
      <c r="B338" s="66"/>
      <c r="C338" s="101"/>
      <c r="D338" s="101"/>
      <c r="E338" s="66"/>
      <c r="F338" s="66"/>
      <c r="G338" s="66"/>
      <c r="H338" s="66"/>
      <c r="I338" s="66"/>
    </row>
    <row r="339" spans="1:9" x14ac:dyDescent="0.25">
      <c r="A339" s="66"/>
      <c r="B339" s="66"/>
      <c r="C339" s="101"/>
      <c r="D339" s="101"/>
      <c r="E339" s="66"/>
      <c r="F339" s="66"/>
      <c r="G339" s="66"/>
      <c r="H339" s="66"/>
      <c r="I339" s="66"/>
    </row>
    <row r="340" spans="1:9" x14ac:dyDescent="0.25">
      <c r="A340" s="66"/>
      <c r="B340" s="66"/>
      <c r="C340" s="101"/>
      <c r="D340" s="101"/>
      <c r="E340" s="66"/>
      <c r="F340" s="66"/>
      <c r="G340" s="66"/>
      <c r="H340" s="66"/>
      <c r="I340" s="66"/>
    </row>
    <row r="341" spans="1:9" x14ac:dyDescent="0.25">
      <c r="A341" s="66"/>
      <c r="B341" s="66"/>
      <c r="C341" s="101"/>
      <c r="D341" s="101"/>
      <c r="E341" s="66"/>
      <c r="F341" s="66"/>
      <c r="G341" s="66"/>
      <c r="H341" s="66"/>
      <c r="I341" s="66"/>
    </row>
    <row r="342" spans="1:9" x14ac:dyDescent="0.25">
      <c r="A342" s="66"/>
      <c r="B342" s="66"/>
      <c r="C342" s="101"/>
      <c r="D342" s="101"/>
      <c r="E342" s="66"/>
      <c r="F342" s="66"/>
      <c r="G342" s="66"/>
      <c r="H342" s="66"/>
      <c r="I342" s="66"/>
    </row>
    <row r="343" spans="1:9" x14ac:dyDescent="0.25">
      <c r="A343" s="66"/>
      <c r="B343" s="66"/>
      <c r="C343" s="101"/>
      <c r="D343" s="101"/>
      <c r="E343" s="66"/>
      <c r="F343" s="66"/>
      <c r="G343" s="66"/>
      <c r="H343" s="66"/>
      <c r="I343" s="66"/>
    </row>
    <row r="344" spans="1:9" x14ac:dyDescent="0.25">
      <c r="A344" s="66"/>
      <c r="B344" s="66"/>
      <c r="C344" s="101"/>
      <c r="D344" s="101"/>
      <c r="E344" s="66"/>
      <c r="F344" s="66"/>
      <c r="G344" s="66"/>
      <c r="H344" s="66"/>
      <c r="I344" s="66"/>
    </row>
    <row r="345" spans="1:9" x14ac:dyDescent="0.25">
      <c r="A345" s="66"/>
      <c r="B345" s="66"/>
      <c r="C345" s="101"/>
      <c r="D345" s="101"/>
      <c r="E345" s="66"/>
      <c r="F345" s="66"/>
      <c r="G345" s="66"/>
      <c r="H345" s="66"/>
      <c r="I345" s="66"/>
    </row>
    <row r="346" spans="1:9" x14ac:dyDescent="0.25">
      <c r="A346" s="66"/>
      <c r="B346" s="66"/>
      <c r="C346" s="101"/>
      <c r="D346" s="101"/>
      <c r="E346" s="66"/>
      <c r="F346" s="66"/>
      <c r="G346" s="66"/>
      <c r="H346" s="66"/>
      <c r="I346" s="66"/>
    </row>
    <row r="347" spans="1:9" x14ac:dyDescent="0.25">
      <c r="A347" s="66"/>
      <c r="B347" s="66"/>
      <c r="C347" s="101"/>
      <c r="D347" s="101"/>
      <c r="E347" s="66"/>
      <c r="F347" s="66"/>
      <c r="G347" s="66"/>
      <c r="H347" s="66"/>
      <c r="I347" s="66"/>
    </row>
    <row r="348" spans="1:9" x14ac:dyDescent="0.25">
      <c r="A348" s="66"/>
      <c r="B348" s="66"/>
      <c r="C348" s="101"/>
      <c r="D348" s="101"/>
      <c r="E348" s="66"/>
      <c r="F348" s="66"/>
      <c r="G348" s="66"/>
      <c r="H348" s="66"/>
      <c r="I348" s="66"/>
    </row>
    <row r="349" spans="1:9" x14ac:dyDescent="0.25">
      <c r="A349" s="66"/>
      <c r="B349" s="66"/>
      <c r="C349" s="101"/>
      <c r="D349" s="101"/>
      <c r="E349" s="66"/>
      <c r="F349" s="66"/>
      <c r="G349" s="66"/>
      <c r="H349" s="66"/>
      <c r="I349" s="66"/>
    </row>
    <row r="350" spans="1:9" x14ac:dyDescent="0.25">
      <c r="A350" s="66"/>
      <c r="B350" s="66"/>
      <c r="C350" s="101"/>
      <c r="D350" s="101"/>
      <c r="E350" s="66"/>
      <c r="F350" s="66"/>
      <c r="G350" s="66"/>
      <c r="H350" s="66"/>
      <c r="I350" s="66"/>
    </row>
    <row r="351" spans="1:9" x14ac:dyDescent="0.25">
      <c r="A351" s="66"/>
      <c r="B351" s="66"/>
      <c r="C351" s="101"/>
      <c r="D351" s="101"/>
      <c r="E351" s="66"/>
      <c r="F351" s="66"/>
      <c r="G351" s="66"/>
      <c r="H351" s="66"/>
      <c r="I351" s="66"/>
    </row>
    <row r="352" spans="1:9" x14ac:dyDescent="0.25">
      <c r="A352" s="66"/>
      <c r="B352" s="66"/>
      <c r="C352" s="101"/>
      <c r="D352" s="101"/>
      <c r="E352" s="66"/>
      <c r="F352" s="66"/>
      <c r="G352" s="66"/>
      <c r="H352" s="66"/>
      <c r="I352" s="66"/>
    </row>
    <row r="353" spans="1:9" x14ac:dyDescent="0.25">
      <c r="A353" s="66"/>
      <c r="B353" s="66"/>
      <c r="C353" s="101"/>
      <c r="D353" s="101"/>
      <c r="E353" s="66"/>
      <c r="F353" s="66"/>
      <c r="G353" s="66"/>
      <c r="H353" s="66"/>
      <c r="I353" s="66"/>
    </row>
    <row r="354" spans="1:9" x14ac:dyDescent="0.25">
      <c r="A354" s="66"/>
      <c r="B354" s="66"/>
      <c r="C354" s="101"/>
      <c r="D354" s="101"/>
      <c r="E354" s="66"/>
      <c r="F354" s="66"/>
      <c r="G354" s="66"/>
      <c r="H354" s="66"/>
      <c r="I354" s="66"/>
    </row>
    <row r="355" spans="1:9" x14ac:dyDescent="0.25">
      <c r="A355" s="66"/>
      <c r="B355" s="66"/>
      <c r="C355" s="101"/>
      <c r="D355" s="101"/>
      <c r="E355" s="66"/>
      <c r="F355" s="66"/>
      <c r="G355" s="66"/>
      <c r="H355" s="66"/>
      <c r="I355" s="66"/>
    </row>
    <row r="356" spans="1:9" x14ac:dyDescent="0.25">
      <c r="A356" s="66"/>
      <c r="B356" s="66"/>
      <c r="C356" s="101"/>
      <c r="D356" s="101"/>
      <c r="E356" s="66"/>
      <c r="F356" s="66"/>
      <c r="G356" s="66"/>
      <c r="H356" s="66"/>
      <c r="I356" s="66"/>
    </row>
    <row r="357" spans="1:9" x14ac:dyDescent="0.25">
      <c r="A357" s="66"/>
      <c r="B357" s="66"/>
      <c r="C357" s="101"/>
      <c r="D357" s="101"/>
      <c r="E357" s="66"/>
      <c r="F357" s="66"/>
      <c r="G357" s="66"/>
      <c r="H357" s="66"/>
      <c r="I357" s="66"/>
    </row>
    <row r="358" spans="1:9" x14ac:dyDescent="0.25">
      <c r="A358" s="66"/>
      <c r="B358" s="66"/>
      <c r="C358" s="101"/>
      <c r="D358" s="101"/>
      <c r="E358" s="66"/>
      <c r="F358" s="66"/>
      <c r="G358" s="66"/>
      <c r="H358" s="66"/>
      <c r="I358" s="66"/>
    </row>
    <row r="359" spans="1:9" x14ac:dyDescent="0.25">
      <c r="A359" s="66"/>
      <c r="B359" s="66"/>
      <c r="C359" s="101"/>
      <c r="D359" s="101"/>
      <c r="E359" s="66"/>
      <c r="F359" s="66"/>
      <c r="G359" s="66"/>
      <c r="H359" s="66"/>
      <c r="I359" s="66"/>
    </row>
    <row r="360" spans="1:9" x14ac:dyDescent="0.25">
      <c r="A360" s="66"/>
      <c r="B360" s="66"/>
      <c r="C360" s="101"/>
      <c r="D360" s="101"/>
      <c r="E360" s="66"/>
      <c r="F360" s="66"/>
      <c r="G360" s="66"/>
      <c r="H360" s="66"/>
      <c r="I360" s="66"/>
    </row>
    <row r="361" spans="1:9" x14ac:dyDescent="0.25">
      <c r="A361" s="66"/>
      <c r="B361" s="66"/>
      <c r="C361" s="101"/>
      <c r="D361" s="101"/>
      <c r="E361" s="66"/>
      <c r="F361" s="66"/>
      <c r="G361" s="66"/>
      <c r="H361" s="66"/>
      <c r="I361" s="66"/>
    </row>
    <row r="362" spans="1:9" x14ac:dyDescent="0.25">
      <c r="A362" s="66"/>
      <c r="B362" s="66"/>
      <c r="C362" s="101"/>
      <c r="D362" s="101"/>
      <c r="E362" s="66"/>
      <c r="F362" s="66"/>
      <c r="G362" s="66"/>
      <c r="H362" s="66"/>
      <c r="I362" s="66"/>
    </row>
    <row r="363" spans="1:9" x14ac:dyDescent="0.25">
      <c r="A363" s="66"/>
      <c r="B363" s="66"/>
      <c r="C363" s="101"/>
      <c r="D363" s="101"/>
      <c r="E363" s="66"/>
      <c r="F363" s="66"/>
      <c r="G363" s="66"/>
      <c r="H363" s="66"/>
      <c r="I363" s="66"/>
    </row>
    <row r="364" spans="1:9" x14ac:dyDescent="0.25">
      <c r="A364" s="66"/>
      <c r="B364" s="66"/>
      <c r="C364" s="101"/>
      <c r="D364" s="101"/>
      <c r="E364" s="66"/>
      <c r="F364" s="66"/>
      <c r="G364" s="66"/>
      <c r="H364" s="66"/>
      <c r="I364" s="66"/>
    </row>
    <row r="365" spans="1:9" x14ac:dyDescent="0.25">
      <c r="A365" s="66"/>
      <c r="B365" s="66"/>
      <c r="C365" s="101"/>
      <c r="D365" s="101"/>
      <c r="E365" s="66"/>
      <c r="F365" s="66"/>
      <c r="G365" s="66"/>
      <c r="H365" s="66"/>
      <c r="I365" s="66"/>
    </row>
    <row r="366" spans="1:9" x14ac:dyDescent="0.25">
      <c r="A366" s="66"/>
      <c r="B366" s="66"/>
      <c r="C366" s="101"/>
      <c r="D366" s="101"/>
      <c r="E366" s="66"/>
      <c r="F366" s="66"/>
      <c r="G366" s="66"/>
      <c r="H366" s="66"/>
      <c r="I366" s="66"/>
    </row>
    <row r="367" spans="1:9" x14ac:dyDescent="0.25">
      <c r="A367" s="66"/>
      <c r="B367" s="66"/>
      <c r="C367" s="101"/>
      <c r="D367" s="101"/>
      <c r="E367" s="66"/>
      <c r="F367" s="66"/>
      <c r="G367" s="66"/>
      <c r="H367" s="66"/>
      <c r="I367" s="66"/>
    </row>
    <row r="368" spans="1:9" x14ac:dyDescent="0.25">
      <c r="A368" s="66"/>
      <c r="B368" s="66"/>
      <c r="C368" s="101"/>
      <c r="D368" s="101"/>
      <c r="E368" s="66"/>
      <c r="F368" s="66"/>
      <c r="G368" s="66"/>
      <c r="H368" s="66"/>
      <c r="I368" s="66"/>
    </row>
    <row r="369" spans="1:9" x14ac:dyDescent="0.25">
      <c r="A369" s="66"/>
      <c r="B369" s="66"/>
      <c r="C369" s="101"/>
      <c r="D369" s="101"/>
      <c r="E369" s="66"/>
      <c r="F369" s="66"/>
      <c r="G369" s="66"/>
      <c r="H369" s="66"/>
      <c r="I369" s="66"/>
    </row>
    <row r="370" spans="1:9" x14ac:dyDescent="0.25">
      <c r="A370" s="66"/>
      <c r="B370" s="66"/>
      <c r="C370" s="101"/>
      <c r="D370" s="101"/>
      <c r="E370" s="66"/>
      <c r="F370" s="66"/>
      <c r="G370" s="66"/>
      <c r="H370" s="66"/>
      <c r="I370" s="66"/>
    </row>
    <row r="371" spans="1:9" x14ac:dyDescent="0.25">
      <c r="A371" s="66"/>
      <c r="B371" s="66"/>
      <c r="C371" s="101"/>
      <c r="D371" s="101"/>
      <c r="E371" s="66"/>
      <c r="F371" s="66"/>
      <c r="G371" s="66"/>
      <c r="H371" s="66"/>
      <c r="I371" s="66"/>
    </row>
    <row r="372" spans="1:9" x14ac:dyDescent="0.25">
      <c r="A372" s="66"/>
      <c r="B372" s="66"/>
      <c r="C372" s="101"/>
      <c r="D372" s="101"/>
      <c r="E372" s="66"/>
      <c r="F372" s="66"/>
      <c r="G372" s="66"/>
      <c r="H372" s="66"/>
      <c r="I372" s="66"/>
    </row>
    <row r="373" spans="1:9" x14ac:dyDescent="0.25">
      <c r="A373" s="66"/>
      <c r="B373" s="66"/>
      <c r="C373" s="101"/>
      <c r="D373" s="101"/>
      <c r="E373" s="66"/>
      <c r="F373" s="66"/>
      <c r="G373" s="66"/>
      <c r="H373" s="66"/>
      <c r="I373" s="66"/>
    </row>
    <row r="374" spans="1:9" x14ac:dyDescent="0.25">
      <c r="A374" s="66"/>
      <c r="B374" s="66"/>
      <c r="C374" s="101"/>
      <c r="D374" s="101"/>
      <c r="E374" s="66"/>
      <c r="F374" s="66"/>
      <c r="G374" s="66"/>
      <c r="H374" s="66"/>
      <c r="I374" s="66"/>
    </row>
    <row r="375" spans="1:9" x14ac:dyDescent="0.25">
      <c r="A375" s="66"/>
      <c r="B375" s="66"/>
      <c r="C375" s="101"/>
      <c r="D375" s="101"/>
      <c r="E375" s="66"/>
      <c r="F375" s="66"/>
      <c r="G375" s="66"/>
      <c r="H375" s="66"/>
      <c r="I375" s="66"/>
    </row>
    <row r="376" spans="1:9" x14ac:dyDescent="0.25">
      <c r="A376" s="66"/>
      <c r="B376" s="66"/>
      <c r="C376" s="101"/>
      <c r="D376" s="101"/>
      <c r="E376" s="66"/>
      <c r="F376" s="66"/>
      <c r="G376" s="66"/>
      <c r="H376" s="66"/>
      <c r="I376" s="66"/>
    </row>
    <row r="377" spans="1:9" x14ac:dyDescent="0.25">
      <c r="A377" s="66"/>
      <c r="B377" s="66"/>
      <c r="C377" s="101"/>
      <c r="D377" s="101"/>
      <c r="E377" s="66"/>
      <c r="F377" s="66"/>
      <c r="G377" s="66"/>
      <c r="H377" s="66"/>
      <c r="I377" s="66"/>
    </row>
    <row r="378" spans="1:9" x14ac:dyDescent="0.25">
      <c r="A378" s="66"/>
      <c r="B378" s="66"/>
      <c r="C378" s="101"/>
      <c r="D378" s="101"/>
      <c r="E378" s="66"/>
      <c r="F378" s="66"/>
      <c r="G378" s="66"/>
      <c r="H378" s="66"/>
      <c r="I378" s="66"/>
    </row>
    <row r="379" spans="1:9" x14ac:dyDescent="0.25">
      <c r="A379" s="66"/>
      <c r="B379" s="66"/>
      <c r="C379" s="101"/>
      <c r="D379" s="101"/>
      <c r="E379" s="66"/>
      <c r="F379" s="66"/>
      <c r="G379" s="66"/>
      <c r="H379" s="66"/>
      <c r="I379" s="66"/>
    </row>
    <row r="380" spans="1:9" x14ac:dyDescent="0.25">
      <c r="A380" s="66"/>
      <c r="B380" s="66"/>
      <c r="C380" s="101"/>
      <c r="D380" s="101"/>
      <c r="E380" s="66"/>
      <c r="F380" s="66"/>
      <c r="G380" s="66"/>
      <c r="H380" s="66"/>
      <c r="I380" s="66"/>
    </row>
    <row r="381" spans="1:9" x14ac:dyDescent="0.25">
      <c r="A381" s="66"/>
      <c r="B381" s="66"/>
      <c r="C381" s="101"/>
      <c r="D381" s="101"/>
      <c r="E381" s="66"/>
      <c r="F381" s="66"/>
      <c r="G381" s="66"/>
      <c r="H381" s="66"/>
      <c r="I381" s="66"/>
    </row>
    <row r="382" spans="1:9" x14ac:dyDescent="0.25">
      <c r="A382" s="66"/>
      <c r="B382" s="66"/>
      <c r="C382" s="101"/>
      <c r="D382" s="101"/>
      <c r="E382" s="66"/>
      <c r="F382" s="66"/>
      <c r="G382" s="66"/>
      <c r="H382" s="66"/>
      <c r="I382" s="66"/>
    </row>
    <row r="383" spans="1:9" x14ac:dyDescent="0.25">
      <c r="A383" s="66"/>
      <c r="B383" s="66"/>
      <c r="C383" s="101"/>
      <c r="D383" s="101"/>
      <c r="E383" s="66"/>
      <c r="F383" s="66"/>
      <c r="G383" s="66"/>
      <c r="H383" s="66"/>
      <c r="I383" s="66"/>
    </row>
    <row r="384" spans="1:9" x14ac:dyDescent="0.25">
      <c r="A384" s="66"/>
      <c r="B384" s="66"/>
      <c r="C384" s="101"/>
      <c r="D384" s="101"/>
      <c r="E384" s="66"/>
      <c r="F384" s="66"/>
      <c r="G384" s="66"/>
      <c r="H384" s="66"/>
      <c r="I384" s="66"/>
    </row>
    <row r="385" spans="1:9" x14ac:dyDescent="0.25">
      <c r="A385" s="66"/>
      <c r="B385" s="66"/>
      <c r="C385" s="101"/>
      <c r="D385" s="101"/>
      <c r="E385" s="66"/>
      <c r="F385" s="66"/>
      <c r="G385" s="66"/>
      <c r="H385" s="66"/>
      <c r="I385" s="66"/>
    </row>
    <row r="386" spans="1:9" x14ac:dyDescent="0.25">
      <c r="A386" s="66"/>
      <c r="B386" s="66"/>
      <c r="C386" s="101"/>
      <c r="D386" s="101"/>
      <c r="E386" s="66"/>
      <c r="F386" s="66"/>
      <c r="G386" s="66"/>
      <c r="H386" s="66"/>
      <c r="I386" s="66"/>
    </row>
    <row r="387" spans="1:9" x14ac:dyDescent="0.25">
      <c r="A387" s="66"/>
      <c r="B387" s="66"/>
      <c r="C387" s="101"/>
      <c r="D387" s="101"/>
      <c r="E387" s="66"/>
      <c r="F387" s="66"/>
      <c r="G387" s="66"/>
      <c r="H387" s="66"/>
      <c r="I387" s="66"/>
    </row>
    <row r="388" spans="1:9" x14ac:dyDescent="0.25">
      <c r="A388" s="66"/>
      <c r="B388" s="66"/>
      <c r="C388" s="101"/>
      <c r="D388" s="101"/>
      <c r="E388" s="66"/>
      <c r="F388" s="66"/>
      <c r="G388" s="66"/>
      <c r="H388" s="66"/>
      <c r="I388" s="66"/>
    </row>
    <row r="389" spans="1:9" x14ac:dyDescent="0.25">
      <c r="A389" s="66"/>
      <c r="B389" s="66"/>
      <c r="C389" s="101"/>
      <c r="D389" s="101"/>
      <c r="E389" s="66"/>
      <c r="F389" s="66"/>
      <c r="G389" s="66"/>
      <c r="H389" s="66"/>
      <c r="I389" s="66"/>
    </row>
    <row r="390" spans="1:9" x14ac:dyDescent="0.25">
      <c r="A390" s="66"/>
      <c r="B390" s="66"/>
      <c r="C390" s="101"/>
      <c r="D390" s="101"/>
      <c r="E390" s="66"/>
      <c r="F390" s="66"/>
      <c r="G390" s="66"/>
      <c r="H390" s="66"/>
      <c r="I390" s="66"/>
    </row>
    <row r="391" spans="1:9" x14ac:dyDescent="0.25">
      <c r="A391" s="66"/>
      <c r="B391" s="66"/>
      <c r="C391" s="101"/>
      <c r="D391" s="101"/>
      <c r="E391" s="66"/>
      <c r="F391" s="66"/>
      <c r="G391" s="66"/>
      <c r="H391" s="66"/>
      <c r="I391" s="66"/>
    </row>
    <row r="392" spans="1:9" x14ac:dyDescent="0.25">
      <c r="A392" s="66"/>
      <c r="B392" s="66"/>
      <c r="C392" s="101"/>
      <c r="D392" s="101"/>
      <c r="E392" s="66"/>
      <c r="F392" s="66"/>
      <c r="G392" s="66"/>
      <c r="H392" s="66"/>
      <c r="I392" s="66"/>
    </row>
    <row r="393" spans="1:9" x14ac:dyDescent="0.25">
      <c r="A393" s="66"/>
      <c r="B393" s="66"/>
      <c r="C393" s="101"/>
      <c r="D393" s="101"/>
      <c r="E393" s="66"/>
      <c r="F393" s="66"/>
      <c r="G393" s="66"/>
      <c r="H393" s="66"/>
      <c r="I393" s="66"/>
    </row>
    <row r="394" spans="1:9" x14ac:dyDescent="0.25">
      <c r="A394" s="66"/>
      <c r="B394" s="66"/>
      <c r="C394" s="101"/>
      <c r="D394" s="101"/>
      <c r="E394" s="66"/>
      <c r="F394" s="66"/>
      <c r="G394" s="66"/>
      <c r="H394" s="66"/>
      <c r="I394" s="66"/>
    </row>
    <row r="395" spans="1:9" x14ac:dyDescent="0.25">
      <c r="A395" s="66"/>
      <c r="B395" s="66"/>
      <c r="C395" s="101"/>
      <c r="D395" s="101"/>
      <c r="E395" s="66"/>
      <c r="F395" s="66"/>
      <c r="G395" s="66"/>
      <c r="H395" s="66"/>
      <c r="I395" s="66"/>
    </row>
    <row r="396" spans="1:9" x14ac:dyDescent="0.25">
      <c r="A396" s="66"/>
      <c r="B396" s="66"/>
      <c r="C396" s="101"/>
      <c r="D396" s="101"/>
      <c r="E396" s="66"/>
      <c r="F396" s="66"/>
      <c r="G396" s="66"/>
      <c r="H396" s="66"/>
      <c r="I396" s="66"/>
    </row>
    <row r="397" spans="1:9" x14ac:dyDescent="0.25">
      <c r="A397" s="66"/>
      <c r="B397" s="66"/>
      <c r="C397" s="101"/>
      <c r="D397" s="101"/>
      <c r="E397" s="66"/>
      <c r="F397" s="66"/>
      <c r="G397" s="66"/>
      <c r="H397" s="66"/>
      <c r="I397" s="66"/>
    </row>
    <row r="398" spans="1:9" x14ac:dyDescent="0.25">
      <c r="A398" s="66"/>
      <c r="B398" s="66"/>
      <c r="C398" s="101"/>
      <c r="D398" s="101"/>
      <c r="E398" s="66"/>
      <c r="F398" s="66"/>
      <c r="G398" s="66"/>
      <c r="H398" s="66"/>
      <c r="I398" s="66"/>
    </row>
    <row r="399" spans="1:9" x14ac:dyDescent="0.25">
      <c r="A399" s="66"/>
      <c r="B399" s="66"/>
      <c r="C399" s="101"/>
      <c r="D399" s="101"/>
      <c r="E399" s="66"/>
      <c r="F399" s="66"/>
      <c r="G399" s="66"/>
      <c r="H399" s="66"/>
      <c r="I399" s="66"/>
    </row>
    <row r="400" spans="1:9" x14ac:dyDescent="0.25">
      <c r="A400" s="66"/>
      <c r="B400" s="66"/>
      <c r="C400" s="101"/>
      <c r="D400" s="101"/>
      <c r="E400" s="66"/>
      <c r="F400" s="66"/>
      <c r="G400" s="66"/>
      <c r="H400" s="66"/>
      <c r="I400" s="66"/>
    </row>
    <row r="401" spans="1:9" x14ac:dyDescent="0.25">
      <c r="A401" s="66"/>
      <c r="B401" s="66"/>
      <c r="C401" s="101"/>
      <c r="D401" s="101"/>
      <c r="E401" s="66"/>
      <c r="F401" s="66"/>
      <c r="G401" s="66"/>
      <c r="H401" s="66"/>
      <c r="I401" s="66"/>
    </row>
    <row r="402" spans="1:9" x14ac:dyDescent="0.25">
      <c r="A402" s="66"/>
      <c r="B402" s="66"/>
      <c r="C402" s="101"/>
      <c r="D402" s="101"/>
      <c r="E402" s="66"/>
      <c r="F402" s="66"/>
      <c r="G402" s="66"/>
      <c r="H402" s="66"/>
      <c r="I402" s="66"/>
    </row>
    <row r="403" spans="1:9" x14ac:dyDescent="0.25">
      <c r="A403" s="66"/>
      <c r="B403" s="66"/>
      <c r="C403" s="101"/>
      <c r="D403" s="101"/>
      <c r="E403" s="66"/>
      <c r="F403" s="66"/>
      <c r="G403" s="66"/>
      <c r="H403" s="66"/>
      <c r="I403" s="66"/>
    </row>
    <row r="404" spans="1:9" x14ac:dyDescent="0.25">
      <c r="A404" s="66"/>
      <c r="B404" s="66"/>
      <c r="C404" s="101"/>
      <c r="D404" s="101"/>
      <c r="E404" s="66"/>
      <c r="F404" s="66"/>
      <c r="G404" s="66"/>
      <c r="H404" s="66"/>
      <c r="I404" s="66"/>
    </row>
    <row r="405" spans="1:9" x14ac:dyDescent="0.25">
      <c r="A405" s="66"/>
      <c r="B405" s="66"/>
      <c r="C405" s="101"/>
      <c r="D405" s="101"/>
      <c r="E405" s="66"/>
      <c r="F405" s="66"/>
      <c r="G405" s="66"/>
      <c r="H405" s="66"/>
      <c r="I405" s="66"/>
    </row>
    <row r="406" spans="1:9" x14ac:dyDescent="0.25">
      <c r="A406" s="66"/>
      <c r="B406" s="66"/>
      <c r="C406" s="101"/>
      <c r="D406" s="101"/>
      <c r="E406" s="66"/>
      <c r="F406" s="66"/>
      <c r="G406" s="66"/>
      <c r="H406" s="66"/>
      <c r="I406" s="66"/>
    </row>
    <row r="407" spans="1:9" x14ac:dyDescent="0.25">
      <c r="A407" s="66"/>
      <c r="B407" s="66"/>
      <c r="C407" s="101"/>
      <c r="D407" s="101"/>
      <c r="E407" s="66"/>
      <c r="F407" s="66"/>
      <c r="G407" s="66"/>
      <c r="H407" s="66"/>
      <c r="I407" s="66"/>
    </row>
    <row r="408" spans="1:9" x14ac:dyDescent="0.25">
      <c r="A408" s="66"/>
      <c r="B408" s="66"/>
      <c r="C408" s="101"/>
      <c r="D408" s="101"/>
      <c r="E408" s="66"/>
      <c r="F408" s="66"/>
      <c r="G408" s="66"/>
      <c r="H408" s="66"/>
      <c r="I408" s="66"/>
    </row>
    <row r="409" spans="1:9" x14ac:dyDescent="0.25">
      <c r="A409" s="66"/>
      <c r="B409" s="66"/>
      <c r="C409" s="101"/>
      <c r="D409" s="101"/>
      <c r="E409" s="66"/>
      <c r="F409" s="66"/>
      <c r="G409" s="66"/>
      <c r="H409" s="66"/>
      <c r="I409" s="66"/>
    </row>
    <row r="410" spans="1:9" x14ac:dyDescent="0.25">
      <c r="A410" s="66"/>
      <c r="B410" s="66"/>
      <c r="C410" s="101"/>
      <c r="D410" s="101"/>
      <c r="E410" s="66"/>
      <c r="F410" s="66"/>
      <c r="G410" s="66"/>
      <c r="H410" s="66"/>
      <c r="I410" s="66"/>
    </row>
    <row r="411" spans="1:9" x14ac:dyDescent="0.25">
      <c r="A411" s="66"/>
      <c r="B411" s="66"/>
      <c r="C411" s="101"/>
      <c r="D411" s="101"/>
      <c r="E411" s="66"/>
      <c r="F411" s="66"/>
      <c r="G411" s="66"/>
      <c r="H411" s="66"/>
      <c r="I411" s="66"/>
    </row>
    <row r="412" spans="1:9" x14ac:dyDescent="0.25">
      <c r="A412" s="66"/>
      <c r="B412" s="66"/>
      <c r="C412" s="101"/>
      <c r="D412" s="101"/>
      <c r="E412" s="66"/>
      <c r="F412" s="66"/>
      <c r="G412" s="66"/>
      <c r="H412" s="66"/>
      <c r="I412" s="66"/>
    </row>
    <row r="413" spans="1:9" x14ac:dyDescent="0.25">
      <c r="A413" s="66"/>
      <c r="B413" s="66"/>
      <c r="C413" s="101"/>
      <c r="D413" s="101"/>
      <c r="E413" s="66"/>
      <c r="F413" s="66"/>
      <c r="G413" s="66"/>
      <c r="H413" s="66"/>
      <c r="I413" s="66"/>
    </row>
    <row r="414" spans="1:9" x14ac:dyDescent="0.25">
      <c r="A414" s="66"/>
      <c r="B414" s="66"/>
      <c r="C414" s="101"/>
      <c r="D414" s="101"/>
      <c r="E414" s="66"/>
      <c r="F414" s="66"/>
      <c r="G414" s="66"/>
      <c r="H414" s="66"/>
      <c r="I414" s="66"/>
    </row>
    <row r="415" spans="1:9" x14ac:dyDescent="0.25">
      <c r="A415" s="66"/>
      <c r="B415" s="66"/>
      <c r="C415" s="101"/>
      <c r="D415" s="101"/>
      <c r="E415" s="66"/>
      <c r="F415" s="66"/>
      <c r="G415" s="66"/>
      <c r="H415" s="66"/>
      <c r="I415" s="66"/>
    </row>
    <row r="416" spans="1:9" x14ac:dyDescent="0.25">
      <c r="A416" s="66"/>
      <c r="B416" s="66"/>
      <c r="C416" s="101"/>
      <c r="D416" s="101"/>
      <c r="E416" s="66"/>
      <c r="F416" s="66"/>
      <c r="G416" s="66"/>
      <c r="H416" s="66"/>
      <c r="I416" s="66"/>
    </row>
    <row r="417" spans="1:9" x14ac:dyDescent="0.25">
      <c r="A417" s="66"/>
      <c r="B417" s="66"/>
      <c r="C417" s="101"/>
      <c r="D417" s="101"/>
      <c r="E417" s="66"/>
      <c r="F417" s="66"/>
      <c r="G417" s="66"/>
      <c r="H417" s="66"/>
      <c r="I417" s="66"/>
    </row>
    <row r="418" spans="1:9" x14ac:dyDescent="0.25">
      <c r="A418" s="66"/>
      <c r="B418" s="66"/>
      <c r="C418" s="101"/>
      <c r="D418" s="101"/>
      <c r="E418" s="66"/>
      <c r="F418" s="66"/>
      <c r="G418" s="66"/>
      <c r="H418" s="66"/>
      <c r="I418" s="66"/>
    </row>
    <row r="419" spans="1:9" x14ac:dyDescent="0.25">
      <c r="A419" s="66"/>
      <c r="B419" s="66"/>
      <c r="C419" s="101"/>
      <c r="D419" s="101"/>
      <c r="E419" s="66"/>
      <c r="F419" s="66"/>
      <c r="G419" s="66"/>
      <c r="H419" s="66"/>
      <c r="I419" s="66"/>
    </row>
    <row r="420" spans="1:9" x14ac:dyDescent="0.25">
      <c r="A420" s="66"/>
      <c r="B420" s="66"/>
      <c r="C420" s="101"/>
      <c r="D420" s="101"/>
      <c r="E420" s="66"/>
      <c r="F420" s="66"/>
      <c r="G420" s="66"/>
      <c r="H420" s="66"/>
      <c r="I420" s="66"/>
    </row>
    <row r="421" spans="1:9" x14ac:dyDescent="0.25">
      <c r="A421" s="66"/>
      <c r="B421" s="66"/>
      <c r="C421" s="101"/>
      <c r="D421" s="101"/>
      <c r="E421" s="66"/>
      <c r="F421" s="66"/>
      <c r="G421" s="66"/>
      <c r="H421" s="66"/>
      <c r="I421" s="66"/>
    </row>
    <row r="422" spans="1:9" x14ac:dyDescent="0.25">
      <c r="A422" s="66"/>
      <c r="B422" s="66"/>
      <c r="C422" s="101"/>
      <c r="D422" s="101"/>
      <c r="E422" s="66"/>
      <c r="F422" s="66"/>
      <c r="G422" s="66"/>
      <c r="H422" s="66"/>
      <c r="I422" s="66"/>
    </row>
    <row r="423" spans="1:9" x14ac:dyDescent="0.25">
      <c r="A423" s="66"/>
      <c r="B423" s="66"/>
      <c r="C423" s="101"/>
      <c r="D423" s="101"/>
      <c r="E423" s="66"/>
      <c r="F423" s="66"/>
      <c r="G423" s="66"/>
      <c r="H423" s="66"/>
      <c r="I423" s="66"/>
    </row>
    <row r="424" spans="1:9" x14ac:dyDescent="0.25">
      <c r="A424" s="66"/>
      <c r="B424" s="66"/>
      <c r="C424" s="101"/>
      <c r="D424" s="101"/>
      <c r="E424" s="66"/>
      <c r="F424" s="66"/>
      <c r="G424" s="66"/>
      <c r="H424" s="66"/>
      <c r="I424" s="66"/>
    </row>
    <row r="425" spans="1:9" x14ac:dyDescent="0.25">
      <c r="A425" s="66"/>
      <c r="B425" s="66"/>
      <c r="C425" s="101"/>
      <c r="D425" s="101"/>
      <c r="E425" s="66"/>
      <c r="F425" s="66"/>
      <c r="G425" s="66"/>
      <c r="H425" s="66"/>
      <c r="I425" s="66"/>
    </row>
    <row r="426" spans="1:9" x14ac:dyDescent="0.25">
      <c r="A426" s="66"/>
      <c r="B426" s="66"/>
      <c r="C426" s="101"/>
      <c r="D426" s="101"/>
      <c r="E426" s="66"/>
      <c r="F426" s="66"/>
      <c r="G426" s="66"/>
      <c r="H426" s="66"/>
      <c r="I426" s="66"/>
    </row>
    <row r="427" spans="1:9" x14ac:dyDescent="0.25">
      <c r="A427" s="66"/>
      <c r="B427" s="66"/>
      <c r="C427" s="101"/>
      <c r="D427" s="101"/>
      <c r="E427" s="66"/>
      <c r="F427" s="66"/>
      <c r="G427" s="66"/>
      <c r="H427" s="66"/>
      <c r="I427" s="66"/>
    </row>
    <row r="428" spans="1:9" x14ac:dyDescent="0.25">
      <c r="A428" s="66"/>
      <c r="B428" s="66"/>
      <c r="C428" s="101"/>
      <c r="D428" s="101"/>
      <c r="E428" s="66"/>
      <c r="F428" s="66"/>
      <c r="G428" s="66"/>
      <c r="H428" s="66"/>
      <c r="I428" s="66"/>
    </row>
    <row r="429" spans="1:9" x14ac:dyDescent="0.25">
      <c r="A429" s="66"/>
      <c r="B429" s="66"/>
      <c r="C429" s="101"/>
      <c r="D429" s="101"/>
      <c r="E429" s="66"/>
      <c r="F429" s="66"/>
      <c r="G429" s="66"/>
      <c r="H429" s="66"/>
      <c r="I429" s="66"/>
    </row>
    <row r="430" spans="1:9" x14ac:dyDescent="0.25">
      <c r="A430" s="66"/>
      <c r="B430" s="66"/>
      <c r="C430" s="101"/>
      <c r="D430" s="101"/>
      <c r="E430" s="66"/>
      <c r="F430" s="66"/>
      <c r="G430" s="66"/>
      <c r="H430" s="66"/>
      <c r="I430" s="66"/>
    </row>
    <row r="431" spans="1:9" x14ac:dyDescent="0.25">
      <c r="A431" s="66"/>
      <c r="B431" s="66"/>
      <c r="C431" s="101"/>
      <c r="D431" s="101"/>
      <c r="E431" s="66"/>
      <c r="F431" s="66"/>
      <c r="G431" s="66"/>
      <c r="H431" s="66"/>
      <c r="I431" s="66"/>
    </row>
    <row r="432" spans="1:9" x14ac:dyDescent="0.25">
      <c r="A432" s="66"/>
      <c r="B432" s="66"/>
      <c r="C432" s="101"/>
      <c r="D432" s="101"/>
      <c r="E432" s="66"/>
      <c r="F432" s="66"/>
      <c r="G432" s="66"/>
      <c r="H432" s="66"/>
      <c r="I432" s="66"/>
    </row>
    <row r="433" spans="1:9" x14ac:dyDescent="0.25">
      <c r="A433" s="66"/>
      <c r="B433" s="66"/>
      <c r="C433" s="101"/>
      <c r="D433" s="101"/>
      <c r="E433" s="66"/>
      <c r="F433" s="66"/>
      <c r="G433" s="66"/>
      <c r="H433" s="66"/>
      <c r="I433" s="66"/>
    </row>
    <row r="434" spans="1:9" x14ac:dyDescent="0.25">
      <c r="A434" s="66"/>
      <c r="B434" s="66"/>
      <c r="C434" s="101"/>
      <c r="D434" s="101"/>
      <c r="E434" s="66"/>
      <c r="F434" s="66"/>
      <c r="G434" s="66"/>
      <c r="H434" s="66"/>
      <c r="I434" s="66"/>
    </row>
    <row r="435" spans="1:9" x14ac:dyDescent="0.25">
      <c r="A435" s="66"/>
      <c r="B435" s="66"/>
      <c r="C435" s="101"/>
      <c r="D435" s="101"/>
      <c r="E435" s="66"/>
      <c r="F435" s="66"/>
      <c r="G435" s="66"/>
      <c r="H435" s="66"/>
      <c r="I435" s="66"/>
    </row>
    <row r="436" spans="1:9" x14ac:dyDescent="0.25">
      <c r="A436" s="66"/>
      <c r="B436" s="66"/>
      <c r="C436" s="101"/>
      <c r="D436" s="101"/>
      <c r="E436" s="66"/>
      <c r="F436" s="66"/>
      <c r="G436" s="66"/>
      <c r="H436" s="66"/>
      <c r="I436" s="66"/>
    </row>
    <row r="437" spans="1:9" x14ac:dyDescent="0.25">
      <c r="A437" s="66"/>
      <c r="B437" s="66"/>
      <c r="C437" s="101"/>
      <c r="D437" s="101"/>
      <c r="E437" s="66"/>
      <c r="F437" s="66"/>
      <c r="G437" s="66"/>
      <c r="H437" s="66"/>
      <c r="I437" s="66"/>
    </row>
    <row r="438" spans="1:9" x14ac:dyDescent="0.25">
      <c r="A438" s="66"/>
      <c r="B438" s="66"/>
      <c r="C438" s="101"/>
      <c r="D438" s="101"/>
      <c r="E438" s="66"/>
      <c r="F438" s="66"/>
      <c r="G438" s="66"/>
      <c r="H438" s="66"/>
      <c r="I438" s="66"/>
    </row>
    <row r="439" spans="1:9" x14ac:dyDescent="0.25">
      <c r="A439" s="66"/>
      <c r="B439" s="66"/>
      <c r="C439" s="101"/>
      <c r="D439" s="101"/>
      <c r="E439" s="66"/>
      <c r="F439" s="66"/>
      <c r="G439" s="66"/>
      <c r="H439" s="66"/>
      <c r="I439" s="66"/>
    </row>
    <row r="440" spans="1:9" x14ac:dyDescent="0.25">
      <c r="A440" s="66"/>
      <c r="B440" s="66"/>
      <c r="C440" s="101"/>
      <c r="D440" s="101"/>
      <c r="E440" s="66"/>
      <c r="F440" s="66"/>
      <c r="G440" s="66"/>
      <c r="H440" s="66"/>
      <c r="I440" s="66"/>
    </row>
    <row r="441" spans="1:9" x14ac:dyDescent="0.25">
      <c r="A441" s="66"/>
      <c r="B441" s="66"/>
      <c r="C441" s="101"/>
      <c r="D441" s="101"/>
      <c r="E441" s="66"/>
      <c r="F441" s="66"/>
      <c r="G441" s="66"/>
      <c r="H441" s="66"/>
      <c r="I441" s="66"/>
    </row>
    <row r="442" spans="1:9" x14ac:dyDescent="0.25">
      <c r="A442" s="66"/>
      <c r="B442" s="66"/>
      <c r="C442" s="101"/>
      <c r="D442" s="101"/>
      <c r="E442" s="66"/>
      <c r="F442" s="66"/>
      <c r="G442" s="66"/>
      <c r="H442" s="66"/>
      <c r="I442" s="66"/>
    </row>
    <row r="443" spans="1:9" x14ac:dyDescent="0.25">
      <c r="A443" s="66"/>
      <c r="B443" s="66"/>
      <c r="C443" s="101"/>
      <c r="D443" s="101"/>
      <c r="E443" s="66"/>
      <c r="F443" s="66"/>
      <c r="G443" s="66"/>
      <c r="H443" s="66"/>
      <c r="I443" s="66"/>
    </row>
    <row r="444" spans="1:9" x14ac:dyDescent="0.25">
      <c r="A444" s="66"/>
      <c r="B444" s="66"/>
      <c r="C444" s="101"/>
      <c r="D444" s="101"/>
      <c r="E444" s="66"/>
      <c r="F444" s="66"/>
      <c r="G444" s="66"/>
      <c r="H444" s="66"/>
      <c r="I444" s="66"/>
    </row>
    <row r="445" spans="1:9" x14ac:dyDescent="0.25">
      <c r="A445" s="66"/>
      <c r="B445" s="66"/>
      <c r="C445" s="101"/>
      <c r="D445" s="101"/>
      <c r="E445" s="66"/>
      <c r="F445" s="66"/>
      <c r="G445" s="66"/>
      <c r="H445" s="66"/>
      <c r="I445" s="66"/>
    </row>
    <row r="446" spans="1:9" x14ac:dyDescent="0.25">
      <c r="A446" s="66"/>
      <c r="B446" s="66"/>
      <c r="C446" s="101"/>
      <c r="D446" s="101"/>
      <c r="E446" s="66"/>
      <c r="F446" s="66"/>
      <c r="G446" s="66"/>
      <c r="H446" s="66"/>
      <c r="I446" s="66"/>
    </row>
    <row r="447" spans="1:9" x14ac:dyDescent="0.25">
      <c r="A447" s="66"/>
      <c r="B447" s="66"/>
      <c r="C447" s="101"/>
      <c r="D447" s="101"/>
      <c r="E447" s="66"/>
      <c r="F447" s="66"/>
      <c r="G447" s="66"/>
      <c r="H447" s="66"/>
      <c r="I447" s="66"/>
    </row>
    <row r="448" spans="1:9" x14ac:dyDescent="0.25">
      <c r="A448" s="66"/>
      <c r="B448" s="66"/>
      <c r="C448" s="101"/>
      <c r="D448" s="101"/>
      <c r="E448" s="66"/>
      <c r="F448" s="66"/>
      <c r="G448" s="66"/>
      <c r="H448" s="66"/>
      <c r="I448" s="66"/>
    </row>
    <row r="449" spans="1:9" x14ac:dyDescent="0.25">
      <c r="A449" s="66"/>
      <c r="B449" s="66"/>
      <c r="C449" s="101"/>
      <c r="D449" s="101"/>
      <c r="E449" s="66"/>
      <c r="F449" s="66"/>
      <c r="G449" s="66"/>
      <c r="H449" s="66"/>
      <c r="I449" s="66"/>
    </row>
    <row r="450" spans="1:9" x14ac:dyDescent="0.25">
      <c r="A450" s="66"/>
      <c r="B450" s="66"/>
      <c r="C450" s="101"/>
      <c r="D450" s="101"/>
      <c r="E450" s="66"/>
      <c r="F450" s="66"/>
      <c r="G450" s="66"/>
      <c r="H450" s="66"/>
      <c r="I450" s="66"/>
    </row>
    <row r="451" spans="1:9" x14ac:dyDescent="0.25">
      <c r="A451" s="66"/>
      <c r="B451" s="66"/>
      <c r="C451" s="101"/>
      <c r="D451" s="101"/>
      <c r="E451" s="66"/>
      <c r="F451" s="66"/>
      <c r="G451" s="66"/>
      <c r="H451" s="66"/>
      <c r="I451" s="66"/>
    </row>
    <row r="452" spans="1:9" x14ac:dyDescent="0.25">
      <c r="A452" s="66"/>
      <c r="B452" s="66"/>
      <c r="C452" s="101"/>
      <c r="D452" s="101"/>
      <c r="E452" s="66"/>
      <c r="F452" s="66"/>
      <c r="G452" s="66"/>
      <c r="H452" s="66"/>
      <c r="I452" s="66"/>
    </row>
    <row r="453" spans="1:9" x14ac:dyDescent="0.25">
      <c r="A453" s="66"/>
      <c r="B453" s="66"/>
      <c r="C453" s="101"/>
      <c r="D453" s="101"/>
      <c r="E453" s="66"/>
      <c r="F453" s="66"/>
      <c r="G453" s="66"/>
      <c r="H453" s="66"/>
      <c r="I453" s="66"/>
    </row>
    <row r="454" spans="1:9" x14ac:dyDescent="0.25">
      <c r="A454" s="66"/>
      <c r="B454" s="66"/>
      <c r="C454" s="101"/>
      <c r="D454" s="101"/>
      <c r="E454" s="66"/>
      <c r="F454" s="66"/>
      <c r="G454" s="66"/>
      <c r="H454" s="66"/>
      <c r="I454" s="66"/>
    </row>
    <row r="455" spans="1:9" x14ac:dyDescent="0.25">
      <c r="A455" s="66"/>
      <c r="B455" s="66"/>
      <c r="C455" s="101"/>
      <c r="D455" s="101"/>
      <c r="E455" s="66"/>
      <c r="F455" s="66"/>
      <c r="G455" s="66"/>
      <c r="H455" s="66"/>
      <c r="I455" s="66"/>
    </row>
    <row r="456" spans="1:9" x14ac:dyDescent="0.25">
      <c r="A456" s="66"/>
      <c r="B456" s="66"/>
      <c r="C456" s="101"/>
      <c r="D456" s="101"/>
      <c r="E456" s="66"/>
      <c r="F456" s="66"/>
      <c r="G456" s="66"/>
      <c r="H456" s="66"/>
      <c r="I456" s="66"/>
    </row>
    <row r="457" spans="1:9" x14ac:dyDescent="0.25">
      <c r="A457" s="66"/>
      <c r="B457" s="66"/>
      <c r="C457" s="101"/>
      <c r="D457" s="101"/>
      <c r="E457" s="66"/>
      <c r="F457" s="66"/>
      <c r="G457" s="66"/>
      <c r="H457" s="66"/>
      <c r="I457" s="66"/>
    </row>
    <row r="458" spans="1:9" x14ac:dyDescent="0.25">
      <c r="A458" s="66"/>
      <c r="B458" s="66"/>
      <c r="C458" s="101"/>
      <c r="D458" s="101"/>
      <c r="E458" s="66"/>
      <c r="F458" s="66"/>
      <c r="G458" s="66"/>
      <c r="H458" s="66"/>
      <c r="I458" s="66"/>
    </row>
    <row r="459" spans="1:9" x14ac:dyDescent="0.25">
      <c r="A459" s="66"/>
      <c r="B459" s="66"/>
      <c r="C459" s="101"/>
      <c r="D459" s="101"/>
      <c r="E459" s="66"/>
      <c r="F459" s="66"/>
      <c r="G459" s="66"/>
      <c r="H459" s="66"/>
      <c r="I459" s="66"/>
    </row>
    <row r="460" spans="1:9" x14ac:dyDescent="0.25">
      <c r="A460" s="66"/>
      <c r="B460" s="66"/>
      <c r="C460" s="101"/>
      <c r="D460" s="101"/>
      <c r="E460" s="66"/>
      <c r="F460" s="66"/>
      <c r="G460" s="66"/>
      <c r="H460" s="66"/>
      <c r="I460" s="66"/>
    </row>
    <row r="461" spans="1:9" x14ac:dyDescent="0.25">
      <c r="A461" s="66"/>
      <c r="B461" s="66"/>
      <c r="C461" s="101"/>
      <c r="D461" s="101"/>
      <c r="E461" s="66"/>
      <c r="F461" s="66"/>
      <c r="G461" s="66"/>
      <c r="H461" s="66"/>
      <c r="I461" s="66"/>
    </row>
    <row r="462" spans="1:9" x14ac:dyDescent="0.25">
      <c r="A462" s="66"/>
      <c r="B462" s="66"/>
      <c r="C462" s="101"/>
      <c r="D462" s="101"/>
      <c r="E462" s="66"/>
      <c r="F462" s="66"/>
      <c r="G462" s="66"/>
      <c r="H462" s="66"/>
      <c r="I462" s="66"/>
    </row>
    <row r="463" spans="1:9" x14ac:dyDescent="0.25">
      <c r="A463" s="66"/>
      <c r="B463" s="66"/>
      <c r="C463" s="101"/>
      <c r="D463" s="101"/>
      <c r="E463" s="66"/>
      <c r="F463" s="66"/>
      <c r="G463" s="66"/>
      <c r="H463" s="66"/>
      <c r="I463" s="66"/>
    </row>
    <row r="464" spans="1:9" x14ac:dyDescent="0.25">
      <c r="A464" s="66"/>
      <c r="B464" s="66"/>
      <c r="C464" s="101"/>
      <c r="D464" s="101"/>
      <c r="E464" s="66"/>
      <c r="F464" s="66"/>
      <c r="G464" s="66"/>
      <c r="H464" s="66"/>
      <c r="I464" s="66"/>
    </row>
    <row r="465" spans="1:9" x14ac:dyDescent="0.25">
      <c r="A465" s="66"/>
      <c r="B465" s="66"/>
      <c r="C465" s="101"/>
      <c r="D465" s="101"/>
      <c r="E465" s="66"/>
      <c r="F465" s="66"/>
      <c r="G465" s="66"/>
      <c r="H465" s="66"/>
      <c r="I465" s="66"/>
    </row>
    <row r="466" spans="1:9" x14ac:dyDescent="0.25">
      <c r="A466" s="66"/>
      <c r="B466" s="66"/>
      <c r="C466" s="101"/>
      <c r="D466" s="101"/>
      <c r="E466" s="66"/>
      <c r="F466" s="66"/>
      <c r="G466" s="66"/>
      <c r="H466" s="66"/>
      <c r="I466" s="66"/>
    </row>
    <row r="467" spans="1:9" x14ac:dyDescent="0.25">
      <c r="A467" s="66"/>
      <c r="B467" s="66"/>
      <c r="C467" s="101"/>
      <c r="D467" s="101"/>
      <c r="E467" s="66"/>
      <c r="F467" s="66"/>
      <c r="G467" s="66"/>
      <c r="H467" s="66"/>
      <c r="I467" s="66"/>
    </row>
    <row r="468" spans="1:9" x14ac:dyDescent="0.25">
      <c r="A468" s="66"/>
      <c r="B468" s="66"/>
      <c r="C468" s="101"/>
      <c r="D468" s="101"/>
      <c r="E468" s="66"/>
      <c r="F468" s="66"/>
      <c r="G468" s="66"/>
      <c r="H468" s="66"/>
      <c r="I468" s="66"/>
    </row>
    <row r="469" spans="1:9" x14ac:dyDescent="0.25">
      <c r="A469" s="66"/>
      <c r="B469" s="66"/>
      <c r="C469" s="101"/>
      <c r="D469" s="101"/>
      <c r="E469" s="66"/>
      <c r="F469" s="66"/>
      <c r="G469" s="66"/>
      <c r="H469" s="66"/>
      <c r="I469" s="66"/>
    </row>
    <row r="470" spans="1:9" x14ac:dyDescent="0.25">
      <c r="A470" s="66"/>
      <c r="B470" s="66"/>
      <c r="C470" s="101"/>
      <c r="D470" s="101"/>
      <c r="E470" s="66"/>
      <c r="F470" s="66"/>
      <c r="G470" s="66"/>
      <c r="H470" s="66"/>
      <c r="I470" s="66"/>
    </row>
    <row r="471" spans="1:9" x14ac:dyDescent="0.25">
      <c r="A471" s="66"/>
      <c r="B471" s="66"/>
      <c r="C471" s="101"/>
      <c r="D471" s="101"/>
      <c r="E471" s="66"/>
      <c r="F471" s="66"/>
      <c r="G471" s="66"/>
      <c r="H471" s="66"/>
      <c r="I471" s="66"/>
    </row>
    <row r="472" spans="1:9" x14ac:dyDescent="0.25">
      <c r="A472" s="66"/>
      <c r="B472" s="66"/>
      <c r="C472" s="101"/>
      <c r="D472" s="101"/>
      <c r="E472" s="66"/>
      <c r="F472" s="66"/>
      <c r="G472" s="66"/>
      <c r="H472" s="66"/>
      <c r="I472" s="66"/>
    </row>
    <row r="473" spans="1:9" x14ac:dyDescent="0.25">
      <c r="A473" s="66"/>
      <c r="B473" s="66"/>
      <c r="C473" s="101"/>
      <c r="D473" s="101"/>
      <c r="E473" s="66"/>
      <c r="F473" s="66"/>
      <c r="G473" s="66"/>
      <c r="H473" s="66"/>
      <c r="I473" s="66"/>
    </row>
    <row r="474" spans="1:9" x14ac:dyDescent="0.25">
      <c r="A474" s="66"/>
      <c r="B474" s="66"/>
      <c r="C474" s="101"/>
      <c r="D474" s="101"/>
      <c r="E474" s="66"/>
      <c r="F474" s="66"/>
      <c r="G474" s="66"/>
      <c r="H474" s="66"/>
      <c r="I474" s="66"/>
    </row>
    <row r="475" spans="1:9" x14ac:dyDescent="0.25">
      <c r="A475" s="66"/>
      <c r="B475" s="66"/>
      <c r="C475" s="101"/>
      <c r="D475" s="101"/>
      <c r="E475" s="66"/>
      <c r="F475" s="66"/>
      <c r="G475" s="66"/>
      <c r="H475" s="66"/>
      <c r="I475" s="66"/>
    </row>
    <row r="476" spans="1:9" x14ac:dyDescent="0.25">
      <c r="A476" s="66"/>
      <c r="B476" s="66"/>
      <c r="C476" s="101"/>
      <c r="D476" s="101"/>
      <c r="E476" s="66"/>
      <c r="F476" s="66"/>
      <c r="G476" s="66"/>
      <c r="H476" s="66"/>
      <c r="I476" s="66"/>
    </row>
    <row r="477" spans="1:9" x14ac:dyDescent="0.25">
      <c r="A477" s="66"/>
      <c r="B477" s="66"/>
      <c r="C477" s="101"/>
      <c r="D477" s="101"/>
      <c r="E477" s="66"/>
      <c r="F477" s="66"/>
      <c r="G477" s="66"/>
      <c r="H477" s="66"/>
      <c r="I477" s="66"/>
    </row>
    <row r="478" spans="1:9" x14ac:dyDescent="0.25">
      <c r="A478" s="66"/>
      <c r="B478" s="66"/>
      <c r="C478" s="101"/>
      <c r="D478" s="101"/>
      <c r="E478" s="66"/>
      <c r="F478" s="66"/>
      <c r="G478" s="66"/>
      <c r="H478" s="66"/>
      <c r="I478" s="66"/>
    </row>
    <row r="479" spans="1:9" x14ac:dyDescent="0.25">
      <c r="A479" s="66"/>
      <c r="B479" s="66"/>
      <c r="C479" s="101"/>
      <c r="D479" s="101"/>
      <c r="E479" s="66"/>
      <c r="F479" s="66"/>
      <c r="G479" s="66"/>
      <c r="H479" s="66"/>
      <c r="I479" s="66"/>
    </row>
    <row r="480" spans="1:9" x14ac:dyDescent="0.25">
      <c r="A480" s="66"/>
      <c r="B480" s="66"/>
      <c r="C480" s="101"/>
      <c r="D480" s="101"/>
      <c r="E480" s="66"/>
      <c r="F480" s="66"/>
      <c r="G480" s="66"/>
      <c r="H480" s="66"/>
      <c r="I480" s="66"/>
    </row>
    <row r="481" spans="1:9" x14ac:dyDescent="0.25">
      <c r="A481" s="66"/>
      <c r="B481" s="66"/>
      <c r="C481" s="101"/>
      <c r="D481" s="101"/>
      <c r="E481" s="66"/>
      <c r="F481" s="66"/>
      <c r="G481" s="66"/>
      <c r="H481" s="66"/>
      <c r="I481" s="66"/>
    </row>
    <row r="482" spans="1:9" x14ac:dyDescent="0.25">
      <c r="A482" s="66"/>
      <c r="B482" s="66"/>
      <c r="C482" s="101"/>
      <c r="D482" s="101"/>
      <c r="E482" s="66"/>
      <c r="F482" s="66"/>
      <c r="G482" s="66"/>
      <c r="H482" s="66"/>
      <c r="I482" s="66"/>
    </row>
    <row r="483" spans="1:9" x14ac:dyDescent="0.25">
      <c r="A483" s="66"/>
      <c r="B483" s="66"/>
      <c r="C483" s="101"/>
      <c r="D483" s="101"/>
      <c r="E483" s="66"/>
      <c r="F483" s="66"/>
      <c r="G483" s="66"/>
      <c r="H483" s="66"/>
      <c r="I483" s="66"/>
    </row>
    <row r="484" spans="1:9" x14ac:dyDescent="0.25">
      <c r="A484" s="66"/>
      <c r="B484" s="66"/>
      <c r="C484" s="101"/>
      <c r="D484" s="101"/>
      <c r="E484" s="66"/>
      <c r="F484" s="66"/>
      <c r="G484" s="66"/>
      <c r="H484" s="66"/>
      <c r="I484" s="66"/>
    </row>
    <row r="485" spans="1:9" x14ac:dyDescent="0.25">
      <c r="A485" s="66"/>
      <c r="B485" s="66"/>
      <c r="C485" s="101"/>
      <c r="D485" s="101"/>
      <c r="E485" s="66"/>
      <c r="F485" s="66"/>
      <c r="G485" s="66"/>
      <c r="H485" s="66"/>
      <c r="I485" s="66"/>
    </row>
    <row r="486" spans="1:9" x14ac:dyDescent="0.25">
      <c r="A486" s="66"/>
      <c r="B486" s="66"/>
      <c r="C486" s="101"/>
      <c r="D486" s="101"/>
      <c r="E486" s="66"/>
      <c r="F486" s="66"/>
      <c r="G486" s="66"/>
      <c r="H486" s="66"/>
      <c r="I486" s="66"/>
    </row>
    <row r="487" spans="1:9" x14ac:dyDescent="0.25">
      <c r="A487" s="66"/>
      <c r="B487" s="66"/>
      <c r="C487" s="101"/>
      <c r="D487" s="101"/>
      <c r="E487" s="66"/>
      <c r="F487" s="66"/>
      <c r="G487" s="66"/>
      <c r="H487" s="66"/>
      <c r="I487" s="66"/>
    </row>
    <row r="488" spans="1:9" x14ac:dyDescent="0.25">
      <c r="A488" s="66"/>
      <c r="B488" s="66"/>
      <c r="C488" s="101"/>
      <c r="D488" s="101"/>
      <c r="E488" s="66"/>
      <c r="F488" s="66"/>
      <c r="G488" s="66"/>
      <c r="H488" s="66"/>
      <c r="I488" s="66"/>
    </row>
    <row r="489" spans="1:9" x14ac:dyDescent="0.25">
      <c r="A489" s="66"/>
      <c r="B489" s="66"/>
      <c r="C489" s="101"/>
      <c r="D489" s="101"/>
      <c r="E489" s="66"/>
      <c r="F489" s="66"/>
      <c r="G489" s="66"/>
      <c r="H489" s="66"/>
      <c r="I489" s="66"/>
    </row>
    <row r="490" spans="1:9" x14ac:dyDescent="0.25">
      <c r="A490" s="66"/>
      <c r="B490" s="66"/>
      <c r="C490" s="101"/>
      <c r="D490" s="101"/>
      <c r="E490" s="66"/>
      <c r="F490" s="66"/>
      <c r="G490" s="66"/>
      <c r="H490" s="66"/>
      <c r="I490" s="66"/>
    </row>
    <row r="491" spans="1:9" x14ac:dyDescent="0.25">
      <c r="A491" s="66"/>
      <c r="B491" s="66"/>
      <c r="C491" s="101"/>
      <c r="D491" s="101"/>
      <c r="E491" s="66"/>
      <c r="F491" s="66"/>
      <c r="G491" s="66"/>
      <c r="H491" s="66"/>
      <c r="I491" s="66"/>
    </row>
    <row r="492" spans="1:9" x14ac:dyDescent="0.25">
      <c r="A492" s="66"/>
      <c r="B492" s="66"/>
      <c r="C492" s="101"/>
      <c r="D492" s="101"/>
      <c r="E492" s="66"/>
      <c r="F492" s="66"/>
      <c r="G492" s="66"/>
      <c r="H492" s="66"/>
      <c r="I492" s="66"/>
    </row>
    <row r="493" spans="1:9" x14ac:dyDescent="0.25">
      <c r="A493" s="66"/>
      <c r="B493" s="66"/>
      <c r="C493" s="101"/>
      <c r="D493" s="101"/>
      <c r="E493" s="66"/>
      <c r="F493" s="66"/>
      <c r="G493" s="66"/>
      <c r="H493" s="66"/>
      <c r="I493" s="66"/>
    </row>
    <row r="494" spans="1:9" x14ac:dyDescent="0.25">
      <c r="A494" s="66"/>
      <c r="B494" s="66"/>
      <c r="C494" s="101"/>
      <c r="D494" s="101"/>
      <c r="E494" s="66"/>
      <c r="F494" s="66"/>
      <c r="G494" s="66"/>
      <c r="H494" s="66"/>
      <c r="I494" s="66"/>
    </row>
    <row r="495" spans="1:9" x14ac:dyDescent="0.25">
      <c r="A495" s="66"/>
      <c r="B495" s="66"/>
      <c r="C495" s="101"/>
      <c r="D495" s="101"/>
      <c r="E495" s="66"/>
      <c r="F495" s="66"/>
      <c r="G495" s="66"/>
      <c r="H495" s="66"/>
      <c r="I495" s="66"/>
    </row>
    <row r="496" spans="1:9" x14ac:dyDescent="0.25">
      <c r="A496" s="66"/>
      <c r="B496" s="66"/>
      <c r="C496" s="101"/>
      <c r="D496" s="101"/>
      <c r="E496" s="66"/>
      <c r="F496" s="66"/>
      <c r="G496" s="66"/>
      <c r="H496" s="66"/>
      <c r="I496" s="66"/>
    </row>
    <row r="497" spans="1:9" x14ac:dyDescent="0.25">
      <c r="A497" s="66"/>
      <c r="B497" s="66"/>
      <c r="C497" s="101"/>
      <c r="D497" s="101"/>
      <c r="E497" s="66"/>
      <c r="F497" s="66"/>
      <c r="G497" s="66"/>
      <c r="H497" s="66"/>
      <c r="I497" s="66"/>
    </row>
    <row r="498" spans="1:9" x14ac:dyDescent="0.25">
      <c r="A498" s="66"/>
      <c r="B498" s="66"/>
      <c r="C498" s="101"/>
      <c r="D498" s="101"/>
      <c r="E498" s="66"/>
      <c r="F498" s="66"/>
      <c r="G498" s="66"/>
      <c r="H498" s="66"/>
      <c r="I498" s="66"/>
    </row>
    <row r="499" spans="1:9" x14ac:dyDescent="0.25">
      <c r="A499" s="66"/>
      <c r="B499" s="66"/>
      <c r="C499" s="101"/>
      <c r="D499" s="101"/>
      <c r="E499" s="66"/>
      <c r="F499" s="66"/>
      <c r="G499" s="66"/>
      <c r="H499" s="66"/>
      <c r="I499" s="66"/>
    </row>
    <row r="500" spans="1:9" x14ac:dyDescent="0.25">
      <c r="A500" s="66"/>
      <c r="B500" s="66"/>
      <c r="C500" s="101"/>
      <c r="D500" s="101"/>
      <c r="E500" s="66"/>
      <c r="F500" s="66"/>
      <c r="G500" s="66"/>
      <c r="H500" s="66"/>
      <c r="I500" s="66"/>
    </row>
    <row r="501" spans="1:9" x14ac:dyDescent="0.25">
      <c r="A501" s="66"/>
      <c r="B501" s="66"/>
      <c r="C501" s="101"/>
      <c r="D501" s="101"/>
      <c r="E501" s="66"/>
      <c r="F501" s="66"/>
      <c r="G501" s="66"/>
      <c r="H501" s="66"/>
      <c r="I501" s="66"/>
    </row>
    <row r="502" spans="1:9" x14ac:dyDescent="0.25">
      <c r="A502" s="66"/>
      <c r="B502" s="66"/>
      <c r="C502" s="101"/>
      <c r="D502" s="101"/>
      <c r="E502" s="66"/>
      <c r="F502" s="66"/>
      <c r="G502" s="66"/>
      <c r="H502" s="66"/>
      <c r="I502" s="66"/>
    </row>
    <row r="503" spans="1:9" x14ac:dyDescent="0.25">
      <c r="A503" s="66"/>
      <c r="B503" s="66"/>
      <c r="C503" s="101"/>
      <c r="D503" s="101"/>
      <c r="E503" s="66"/>
      <c r="F503" s="66"/>
      <c r="G503" s="66"/>
      <c r="H503" s="66"/>
      <c r="I503" s="66"/>
    </row>
    <row r="504" spans="1:9" x14ac:dyDescent="0.25">
      <c r="A504" s="66"/>
      <c r="B504" s="66"/>
      <c r="C504" s="101"/>
      <c r="D504" s="101"/>
      <c r="E504" s="66"/>
      <c r="F504" s="66"/>
      <c r="G504" s="66"/>
      <c r="H504" s="66"/>
      <c r="I504" s="66"/>
    </row>
    <row r="505" spans="1:9" x14ac:dyDescent="0.25">
      <c r="A505" s="66"/>
      <c r="B505" s="66"/>
      <c r="C505" s="101"/>
      <c r="D505" s="101"/>
      <c r="E505" s="66"/>
      <c r="F505" s="66"/>
      <c r="G505" s="66"/>
      <c r="H505" s="66"/>
      <c r="I505" s="66"/>
    </row>
    <row r="506" spans="1:9" x14ac:dyDescent="0.25">
      <c r="A506" s="66"/>
      <c r="B506" s="66"/>
      <c r="C506" s="101"/>
      <c r="D506" s="101"/>
      <c r="E506" s="66"/>
      <c r="F506" s="66"/>
      <c r="G506" s="66"/>
      <c r="H506" s="66"/>
      <c r="I506" s="66"/>
    </row>
    <row r="507" spans="1:9" x14ac:dyDescent="0.25">
      <c r="A507" s="66"/>
      <c r="B507" s="66"/>
      <c r="C507" s="101"/>
      <c r="D507" s="101"/>
      <c r="E507" s="66"/>
      <c r="F507" s="66"/>
      <c r="G507" s="66"/>
      <c r="H507" s="66"/>
      <c r="I507" s="66"/>
    </row>
    <row r="508" spans="1:9" x14ac:dyDescent="0.25">
      <c r="A508" s="66"/>
      <c r="B508" s="66"/>
      <c r="C508" s="101"/>
      <c r="D508" s="101"/>
      <c r="E508" s="66"/>
      <c r="F508" s="66"/>
      <c r="G508" s="66"/>
      <c r="H508" s="66"/>
      <c r="I508" s="66"/>
    </row>
    <row r="509" spans="1:9" x14ac:dyDescent="0.25">
      <c r="A509" s="66"/>
      <c r="B509" s="66"/>
      <c r="C509" s="101"/>
      <c r="D509" s="101"/>
      <c r="E509" s="66"/>
      <c r="F509" s="66"/>
      <c r="G509" s="66"/>
      <c r="H509" s="66"/>
      <c r="I509" s="66"/>
    </row>
    <row r="510" spans="1:9" x14ac:dyDescent="0.25">
      <c r="A510" s="66"/>
      <c r="B510" s="66"/>
      <c r="C510" s="101"/>
      <c r="D510" s="101"/>
      <c r="E510" s="66"/>
      <c r="F510" s="66"/>
      <c r="G510" s="66"/>
      <c r="H510" s="66"/>
      <c r="I510" s="66"/>
    </row>
    <row r="511" spans="1:9" x14ac:dyDescent="0.25">
      <c r="A511" s="66"/>
      <c r="B511" s="66"/>
      <c r="C511" s="101"/>
      <c r="D511" s="101"/>
      <c r="E511" s="66"/>
      <c r="F511" s="66"/>
      <c r="G511" s="66"/>
      <c r="H511" s="66"/>
      <c r="I511" s="66"/>
    </row>
    <row r="512" spans="1:9" x14ac:dyDescent="0.25">
      <c r="A512" s="66"/>
      <c r="B512" s="66"/>
      <c r="C512" s="101"/>
      <c r="D512" s="101"/>
      <c r="E512" s="66"/>
      <c r="F512" s="66"/>
      <c r="G512" s="66"/>
      <c r="H512" s="66"/>
      <c r="I512" s="66"/>
    </row>
    <row r="513" spans="1:9" x14ac:dyDescent="0.25">
      <c r="A513" s="66"/>
      <c r="B513" s="66"/>
      <c r="C513" s="101"/>
      <c r="D513" s="101"/>
      <c r="E513" s="66"/>
      <c r="F513" s="66"/>
      <c r="G513" s="66"/>
      <c r="H513" s="66"/>
      <c r="I513" s="66"/>
    </row>
    <row r="514" spans="1:9" x14ac:dyDescent="0.25">
      <c r="A514" s="66"/>
      <c r="B514" s="66"/>
      <c r="C514" s="101"/>
      <c r="D514" s="101"/>
      <c r="E514" s="66"/>
      <c r="F514" s="66"/>
      <c r="G514" s="66"/>
      <c r="H514" s="66"/>
      <c r="I514" s="66"/>
    </row>
    <row r="515" spans="1:9" x14ac:dyDescent="0.25">
      <c r="A515" s="66"/>
      <c r="B515" s="66"/>
      <c r="C515" s="101"/>
      <c r="D515" s="101"/>
      <c r="E515" s="66"/>
      <c r="F515" s="66"/>
      <c r="G515" s="66"/>
      <c r="H515" s="66"/>
      <c r="I515" s="66"/>
    </row>
    <row r="516" spans="1:9" x14ac:dyDescent="0.25">
      <c r="A516" s="66"/>
      <c r="B516" s="66"/>
      <c r="C516" s="101"/>
      <c r="D516" s="101"/>
      <c r="E516" s="66"/>
      <c r="F516" s="66"/>
      <c r="G516" s="66"/>
      <c r="H516" s="66"/>
      <c r="I516" s="66"/>
    </row>
    <row r="517" spans="1:9" x14ac:dyDescent="0.25">
      <c r="A517" s="66"/>
      <c r="B517" s="66"/>
      <c r="C517" s="101"/>
      <c r="D517" s="101"/>
      <c r="E517" s="66"/>
      <c r="F517" s="66"/>
      <c r="G517" s="66"/>
      <c r="H517" s="66"/>
      <c r="I517" s="66"/>
    </row>
    <row r="518" spans="1:9" x14ac:dyDescent="0.25">
      <c r="A518" s="66"/>
      <c r="B518" s="66"/>
      <c r="C518" s="101"/>
      <c r="D518" s="101"/>
      <c r="E518" s="66"/>
      <c r="F518" s="66"/>
      <c r="G518" s="66"/>
      <c r="H518" s="66"/>
      <c r="I518" s="66"/>
    </row>
    <row r="519" spans="1:9" x14ac:dyDescent="0.25">
      <c r="A519" s="66"/>
      <c r="B519" s="66"/>
      <c r="C519" s="101"/>
      <c r="D519" s="101"/>
      <c r="E519" s="66"/>
      <c r="F519" s="66"/>
      <c r="G519" s="66"/>
      <c r="H519" s="66"/>
      <c r="I519" s="66"/>
    </row>
    <row r="520" spans="1:9" x14ac:dyDescent="0.25">
      <c r="A520" s="66"/>
      <c r="B520" s="66"/>
      <c r="C520" s="101"/>
      <c r="D520" s="101"/>
      <c r="E520" s="66"/>
      <c r="F520" s="66"/>
      <c r="G520" s="66"/>
      <c r="H520" s="66"/>
      <c r="I520" s="66"/>
    </row>
    <row r="521" spans="1:9" x14ac:dyDescent="0.25">
      <c r="A521" s="66"/>
      <c r="B521" s="66"/>
      <c r="C521" s="101"/>
      <c r="D521" s="101"/>
      <c r="E521" s="66"/>
      <c r="F521" s="66"/>
      <c r="G521" s="66"/>
      <c r="H521" s="66"/>
      <c r="I521" s="66"/>
    </row>
    <row r="522" spans="1:9" x14ac:dyDescent="0.25">
      <c r="A522" s="66"/>
      <c r="B522" s="66"/>
      <c r="C522" s="101"/>
      <c r="D522" s="101"/>
      <c r="E522" s="66"/>
      <c r="F522" s="66"/>
      <c r="G522" s="66"/>
      <c r="H522" s="66"/>
      <c r="I522" s="66"/>
    </row>
    <row r="523" spans="1:9" x14ac:dyDescent="0.25">
      <c r="A523" s="66"/>
      <c r="B523" s="66"/>
      <c r="C523" s="101"/>
      <c r="D523" s="101"/>
      <c r="E523" s="66"/>
      <c r="F523" s="66"/>
      <c r="G523" s="66"/>
      <c r="H523" s="66"/>
      <c r="I523" s="66"/>
    </row>
    <row r="524" spans="1:9" x14ac:dyDescent="0.25">
      <c r="A524" s="66"/>
      <c r="B524" s="66"/>
      <c r="C524" s="101"/>
      <c r="D524" s="101"/>
      <c r="E524" s="66"/>
      <c r="F524" s="66"/>
      <c r="G524" s="66"/>
      <c r="H524" s="66"/>
      <c r="I524" s="66"/>
    </row>
    <row r="525" spans="1:9" x14ac:dyDescent="0.25">
      <c r="A525" s="66"/>
      <c r="B525" s="66"/>
      <c r="C525" s="101"/>
      <c r="D525" s="101"/>
      <c r="E525" s="66"/>
      <c r="F525" s="66"/>
      <c r="G525" s="66"/>
      <c r="H525" s="66"/>
      <c r="I525" s="66"/>
    </row>
    <row r="526" spans="1:9" x14ac:dyDescent="0.25">
      <c r="A526" s="66"/>
      <c r="B526" s="66"/>
      <c r="C526" s="101"/>
      <c r="D526" s="101"/>
      <c r="E526" s="66"/>
      <c r="F526" s="66"/>
      <c r="G526" s="66"/>
      <c r="H526" s="66"/>
      <c r="I526" s="66"/>
    </row>
    <row r="527" spans="1:9" x14ac:dyDescent="0.25">
      <c r="A527" s="66"/>
      <c r="B527" s="66"/>
      <c r="C527" s="101"/>
      <c r="D527" s="101"/>
      <c r="E527" s="66"/>
      <c r="F527" s="66"/>
      <c r="G527" s="66"/>
      <c r="H527" s="66"/>
      <c r="I527" s="66"/>
    </row>
    <row r="528" spans="1:9" x14ac:dyDescent="0.25">
      <c r="A528" s="66"/>
      <c r="B528" s="66"/>
      <c r="C528" s="101"/>
      <c r="D528" s="101"/>
      <c r="E528" s="66"/>
      <c r="F528" s="66"/>
      <c r="G528" s="66"/>
      <c r="H528" s="66"/>
      <c r="I528" s="66"/>
    </row>
    <row r="529" spans="1:9" x14ac:dyDescent="0.25">
      <c r="A529" s="66"/>
      <c r="B529" s="66"/>
      <c r="C529" s="101"/>
      <c r="D529" s="101"/>
      <c r="E529" s="66"/>
      <c r="F529" s="66"/>
      <c r="G529" s="66"/>
      <c r="H529" s="66"/>
      <c r="I529" s="66"/>
    </row>
    <row r="530" spans="1:9" x14ac:dyDescent="0.25">
      <c r="A530" s="66"/>
      <c r="B530" s="66"/>
      <c r="C530" s="101"/>
      <c r="D530" s="101"/>
      <c r="E530" s="66"/>
      <c r="F530" s="66"/>
      <c r="G530" s="66"/>
      <c r="H530" s="66"/>
      <c r="I530" s="66"/>
    </row>
    <row r="531" spans="1:9" x14ac:dyDescent="0.25">
      <c r="A531" s="66"/>
      <c r="B531" s="66"/>
      <c r="C531" s="101"/>
      <c r="D531" s="101"/>
      <c r="E531" s="66"/>
      <c r="F531" s="66"/>
      <c r="G531" s="66"/>
      <c r="H531" s="66"/>
      <c r="I531" s="66"/>
    </row>
    <row r="532" spans="1:9" x14ac:dyDescent="0.25">
      <c r="A532" s="66"/>
      <c r="B532" s="66"/>
      <c r="C532" s="101"/>
      <c r="D532" s="101"/>
      <c r="E532" s="66"/>
      <c r="F532" s="66"/>
      <c r="G532" s="66"/>
      <c r="H532" s="66"/>
      <c r="I532" s="66"/>
    </row>
    <row r="533" spans="1:9" x14ac:dyDescent="0.25">
      <c r="A533" s="66"/>
      <c r="B533" s="66"/>
      <c r="C533" s="101"/>
      <c r="D533" s="101"/>
      <c r="E533" s="66"/>
      <c r="F533" s="66"/>
      <c r="G533" s="66"/>
      <c r="H533" s="66"/>
      <c r="I533" s="66"/>
    </row>
    <row r="534" spans="1:9" x14ac:dyDescent="0.25">
      <c r="A534" s="66"/>
      <c r="B534" s="66"/>
      <c r="C534" s="101"/>
      <c r="D534" s="101"/>
      <c r="E534" s="66"/>
      <c r="F534" s="66"/>
      <c r="G534" s="66"/>
      <c r="H534" s="66"/>
      <c r="I534" s="66"/>
    </row>
    <row r="535" spans="1:9" x14ac:dyDescent="0.25">
      <c r="A535" s="66"/>
      <c r="B535" s="66"/>
      <c r="C535" s="101"/>
      <c r="D535" s="101"/>
      <c r="E535" s="66"/>
      <c r="F535" s="66"/>
      <c r="G535" s="66"/>
      <c r="H535" s="66"/>
      <c r="I535" s="66"/>
    </row>
    <row r="536" spans="1:9" x14ac:dyDescent="0.25">
      <c r="A536" s="66"/>
      <c r="B536" s="66"/>
      <c r="C536" s="101"/>
      <c r="D536" s="101"/>
      <c r="E536" s="66"/>
      <c r="F536" s="66"/>
      <c r="G536" s="66"/>
      <c r="H536" s="66"/>
      <c r="I536" s="66"/>
    </row>
    <row r="537" spans="1:9" x14ac:dyDescent="0.25">
      <c r="A537" s="66"/>
      <c r="B537" s="66"/>
      <c r="C537" s="101"/>
      <c r="D537" s="101"/>
      <c r="E537" s="66"/>
      <c r="F537" s="66"/>
      <c r="G537" s="66"/>
      <c r="H537" s="66"/>
      <c r="I537" s="66"/>
    </row>
    <row r="538" spans="1:9" x14ac:dyDescent="0.25">
      <c r="A538" s="66"/>
      <c r="B538" s="66"/>
      <c r="C538" s="101"/>
      <c r="D538" s="101"/>
      <c r="E538" s="66"/>
      <c r="F538" s="66"/>
      <c r="G538" s="66"/>
      <c r="H538" s="66"/>
      <c r="I538" s="66"/>
    </row>
    <row r="539" spans="1:9" x14ac:dyDescent="0.25">
      <c r="A539" s="66"/>
      <c r="B539" s="66"/>
      <c r="C539" s="101"/>
      <c r="D539" s="101"/>
      <c r="E539" s="66"/>
      <c r="F539" s="66"/>
      <c r="G539" s="66"/>
      <c r="H539" s="66"/>
      <c r="I539" s="66"/>
    </row>
    <row r="540" spans="1:9" x14ac:dyDescent="0.25">
      <c r="A540" s="66"/>
      <c r="B540" s="66"/>
      <c r="C540" s="101"/>
      <c r="D540" s="101"/>
      <c r="E540" s="66"/>
      <c r="F540" s="66"/>
      <c r="G540" s="66"/>
      <c r="H540" s="66"/>
      <c r="I540" s="66"/>
    </row>
    <row r="541" spans="1:9" x14ac:dyDescent="0.25">
      <c r="A541" s="66"/>
      <c r="B541" s="66"/>
      <c r="C541" s="101"/>
      <c r="D541" s="101"/>
      <c r="E541" s="66"/>
      <c r="F541" s="66"/>
      <c r="G541" s="66"/>
      <c r="H541" s="66"/>
      <c r="I541" s="66"/>
    </row>
    <row r="542" spans="1:9" x14ac:dyDescent="0.25">
      <c r="A542" s="66"/>
      <c r="B542" s="66"/>
      <c r="C542" s="101"/>
      <c r="D542" s="101"/>
      <c r="E542" s="66"/>
      <c r="F542" s="66"/>
      <c r="G542" s="66"/>
      <c r="H542" s="66"/>
      <c r="I542" s="66"/>
    </row>
    <row r="543" spans="1:9" x14ac:dyDescent="0.25">
      <c r="A543" s="66"/>
      <c r="B543" s="66"/>
      <c r="C543" s="101"/>
      <c r="D543" s="101"/>
      <c r="E543" s="66"/>
      <c r="F543" s="66"/>
      <c r="G543" s="66"/>
      <c r="H543" s="66"/>
      <c r="I543" s="66"/>
    </row>
    <row r="544" spans="1:9" x14ac:dyDescent="0.25">
      <c r="A544" s="66"/>
      <c r="B544" s="66"/>
      <c r="C544" s="101"/>
      <c r="D544" s="101"/>
      <c r="E544" s="66"/>
      <c r="F544" s="66"/>
      <c r="G544" s="66"/>
      <c r="H544" s="66"/>
      <c r="I544" s="66"/>
    </row>
    <row r="545" spans="1:9" x14ac:dyDescent="0.25">
      <c r="A545" s="66"/>
      <c r="B545" s="66"/>
      <c r="C545" s="101"/>
      <c r="D545" s="101"/>
      <c r="E545" s="66"/>
      <c r="F545" s="66"/>
      <c r="G545" s="66"/>
      <c r="H545" s="66"/>
      <c r="I545" s="66"/>
    </row>
    <row r="546" spans="1:9" x14ac:dyDescent="0.25">
      <c r="A546" s="66"/>
      <c r="B546" s="66"/>
      <c r="C546" s="101"/>
      <c r="D546" s="101"/>
      <c r="E546" s="66"/>
      <c r="F546" s="66"/>
      <c r="G546" s="66"/>
      <c r="H546" s="66"/>
      <c r="I546" s="66"/>
    </row>
    <row r="547" spans="1:9" x14ac:dyDescent="0.25">
      <c r="A547" s="66"/>
      <c r="B547" s="66"/>
      <c r="C547" s="101"/>
      <c r="D547" s="101"/>
      <c r="E547" s="66"/>
      <c r="F547" s="66"/>
      <c r="G547" s="66"/>
      <c r="H547" s="66"/>
      <c r="I547" s="66"/>
    </row>
    <row r="548" spans="1:9" x14ac:dyDescent="0.25">
      <c r="A548" s="66"/>
      <c r="B548" s="66"/>
      <c r="C548" s="101"/>
      <c r="D548" s="101"/>
      <c r="E548" s="66"/>
      <c r="F548" s="66"/>
      <c r="G548" s="66"/>
      <c r="H548" s="66"/>
      <c r="I548" s="66"/>
    </row>
    <row r="549" spans="1:9" x14ac:dyDescent="0.25">
      <c r="A549" s="66"/>
      <c r="B549" s="66"/>
      <c r="C549" s="101"/>
      <c r="D549" s="101"/>
      <c r="E549" s="66"/>
      <c r="F549" s="66"/>
      <c r="G549" s="66"/>
      <c r="H549" s="66"/>
      <c r="I549" s="66"/>
    </row>
    <row r="550" spans="1:9" x14ac:dyDescent="0.25">
      <c r="A550" s="66"/>
      <c r="B550" s="66"/>
      <c r="C550" s="101"/>
      <c r="D550" s="101"/>
      <c r="E550" s="66"/>
      <c r="F550" s="66"/>
      <c r="G550" s="66"/>
      <c r="H550" s="66"/>
      <c r="I550" s="66"/>
    </row>
    <row r="551" spans="1:9" x14ac:dyDescent="0.25">
      <c r="A551" s="66"/>
      <c r="B551" s="66"/>
      <c r="C551" s="101"/>
      <c r="D551" s="101"/>
      <c r="E551" s="66"/>
      <c r="F551" s="66"/>
      <c r="G551" s="66"/>
      <c r="H551" s="66"/>
      <c r="I551" s="66"/>
    </row>
    <row r="552" spans="1:9" x14ac:dyDescent="0.25">
      <c r="A552" s="66"/>
      <c r="B552" s="66"/>
      <c r="C552" s="101"/>
      <c r="D552" s="101"/>
      <c r="E552" s="66"/>
      <c r="F552" s="66"/>
      <c r="G552" s="66"/>
      <c r="H552" s="66"/>
      <c r="I552" s="66"/>
    </row>
    <row r="553" spans="1:9" x14ac:dyDescent="0.25">
      <c r="A553" s="66"/>
      <c r="B553" s="66"/>
      <c r="C553" s="101"/>
      <c r="D553" s="101"/>
      <c r="E553" s="66"/>
      <c r="F553" s="66"/>
      <c r="G553" s="66"/>
      <c r="H553" s="66"/>
      <c r="I553" s="66"/>
    </row>
    <row r="554" spans="1:9" x14ac:dyDescent="0.25">
      <c r="A554" s="66"/>
      <c r="B554" s="66"/>
      <c r="C554" s="101"/>
      <c r="D554" s="101"/>
      <c r="E554" s="66"/>
      <c r="F554" s="66"/>
      <c r="G554" s="66"/>
      <c r="H554" s="66"/>
      <c r="I554" s="66"/>
    </row>
    <row r="555" spans="1:9" x14ac:dyDescent="0.25">
      <c r="A555" s="66"/>
      <c r="B555" s="66"/>
      <c r="C555" s="101"/>
      <c r="D555" s="101"/>
      <c r="E555" s="66"/>
      <c r="F555" s="66"/>
      <c r="G555" s="66"/>
      <c r="H555" s="66"/>
      <c r="I555" s="66"/>
    </row>
    <row r="556" spans="1:9" x14ac:dyDescent="0.25">
      <c r="A556" s="66"/>
      <c r="B556" s="66"/>
      <c r="C556" s="101"/>
      <c r="D556" s="101"/>
      <c r="E556" s="66"/>
      <c r="F556" s="66"/>
      <c r="G556" s="66"/>
      <c r="H556" s="66"/>
      <c r="I556" s="66"/>
    </row>
    <row r="557" spans="1:9" x14ac:dyDescent="0.25">
      <c r="A557" s="66"/>
      <c r="B557" s="66"/>
      <c r="C557" s="101"/>
      <c r="D557" s="101"/>
      <c r="E557" s="66"/>
      <c r="F557" s="66"/>
      <c r="G557" s="66"/>
      <c r="H557" s="66"/>
      <c r="I557" s="66"/>
    </row>
    <row r="558" spans="1:9" x14ac:dyDescent="0.25">
      <c r="A558" s="66"/>
      <c r="B558" s="66"/>
      <c r="C558" s="101"/>
      <c r="D558" s="101"/>
      <c r="E558" s="66"/>
      <c r="F558" s="66"/>
      <c r="G558" s="66"/>
      <c r="H558" s="66"/>
      <c r="I558" s="66"/>
    </row>
    <row r="559" spans="1:9" x14ac:dyDescent="0.25">
      <c r="A559" s="66"/>
      <c r="B559" s="66"/>
      <c r="C559" s="101"/>
      <c r="D559" s="101"/>
      <c r="E559" s="66"/>
      <c r="F559" s="66"/>
      <c r="G559" s="66"/>
      <c r="H559" s="66"/>
      <c r="I559" s="66"/>
    </row>
    <row r="560" spans="1:9" x14ac:dyDescent="0.25">
      <c r="A560" s="66"/>
      <c r="B560" s="66"/>
      <c r="C560" s="101"/>
      <c r="D560" s="101"/>
      <c r="E560" s="66"/>
      <c r="F560" s="66"/>
      <c r="G560" s="66"/>
      <c r="H560" s="66"/>
      <c r="I560" s="66"/>
    </row>
    <row r="561" spans="1:9" x14ac:dyDescent="0.25">
      <c r="A561" s="66"/>
      <c r="B561" s="66"/>
      <c r="C561" s="101"/>
      <c r="D561" s="101"/>
      <c r="E561" s="66"/>
      <c r="F561" s="66"/>
      <c r="G561" s="66"/>
      <c r="H561" s="66"/>
      <c r="I561" s="66"/>
    </row>
    <row r="562" spans="1:9" x14ac:dyDescent="0.25">
      <c r="A562" s="66"/>
      <c r="B562" s="66"/>
      <c r="C562" s="101"/>
      <c r="D562" s="101"/>
      <c r="E562" s="66"/>
      <c r="F562" s="66"/>
      <c r="G562" s="66"/>
      <c r="H562" s="66"/>
      <c r="I562" s="66"/>
    </row>
    <row r="563" spans="1:9" x14ac:dyDescent="0.25">
      <c r="A563" s="66"/>
      <c r="B563" s="66"/>
      <c r="C563" s="101"/>
      <c r="D563" s="101"/>
      <c r="E563" s="66"/>
      <c r="F563" s="66"/>
      <c r="G563" s="66"/>
      <c r="H563" s="66"/>
      <c r="I563" s="66"/>
    </row>
    <row r="564" spans="1:9" x14ac:dyDescent="0.25">
      <c r="A564" s="66"/>
      <c r="B564" s="66"/>
      <c r="C564" s="101"/>
      <c r="D564" s="101"/>
      <c r="E564" s="66"/>
      <c r="F564" s="66"/>
      <c r="G564" s="66"/>
      <c r="H564" s="66"/>
      <c r="I564" s="66"/>
    </row>
    <row r="565" spans="1:9" x14ac:dyDescent="0.25">
      <c r="A565" s="66"/>
      <c r="B565" s="66"/>
      <c r="C565" s="101"/>
      <c r="D565" s="101"/>
      <c r="E565" s="66"/>
      <c r="F565" s="66"/>
      <c r="G565" s="66"/>
      <c r="H565" s="66"/>
      <c r="I565" s="66"/>
    </row>
    <row r="566" spans="1:9" x14ac:dyDescent="0.25">
      <c r="A566" s="66"/>
      <c r="B566" s="66"/>
      <c r="C566" s="101"/>
      <c r="D566" s="101"/>
      <c r="E566" s="66"/>
      <c r="F566" s="66"/>
      <c r="G566" s="66"/>
      <c r="H566" s="66"/>
      <c r="I566" s="66"/>
    </row>
    <row r="567" spans="1:9" x14ac:dyDescent="0.25">
      <c r="A567" s="66"/>
      <c r="B567" s="66"/>
      <c r="C567" s="101"/>
      <c r="D567" s="101"/>
      <c r="E567" s="66"/>
      <c r="F567" s="66"/>
      <c r="G567" s="66"/>
      <c r="H567" s="66"/>
      <c r="I567" s="66"/>
    </row>
    <row r="568" spans="1:9" x14ac:dyDescent="0.25">
      <c r="A568" s="66"/>
      <c r="B568" s="66"/>
      <c r="C568" s="101"/>
      <c r="D568" s="101"/>
      <c r="E568" s="66"/>
      <c r="F568" s="66"/>
      <c r="G568" s="66"/>
      <c r="H568" s="66"/>
      <c r="I568" s="66"/>
    </row>
    <row r="569" spans="1:9" x14ac:dyDescent="0.25">
      <c r="A569" s="66"/>
      <c r="B569" s="66"/>
      <c r="C569" s="101"/>
      <c r="D569" s="101"/>
      <c r="E569" s="66"/>
      <c r="F569" s="66"/>
      <c r="G569" s="66"/>
      <c r="H569" s="66"/>
      <c r="I569" s="66"/>
    </row>
    <row r="570" spans="1:9" x14ac:dyDescent="0.25">
      <c r="A570" s="66"/>
      <c r="B570" s="66"/>
      <c r="C570" s="101"/>
      <c r="D570" s="101"/>
      <c r="E570" s="66"/>
      <c r="F570" s="66"/>
      <c r="G570" s="66"/>
      <c r="H570" s="66"/>
      <c r="I570" s="66"/>
    </row>
    <row r="571" spans="1:9" x14ac:dyDescent="0.25">
      <c r="A571" s="66"/>
      <c r="B571" s="66"/>
      <c r="C571" s="101"/>
      <c r="D571" s="101"/>
      <c r="E571" s="66"/>
      <c r="F571" s="66"/>
      <c r="G571" s="66"/>
      <c r="H571" s="66"/>
      <c r="I571" s="66"/>
    </row>
    <row r="572" spans="1:9" x14ac:dyDescent="0.25">
      <c r="A572" s="66"/>
      <c r="B572" s="66"/>
      <c r="C572" s="101"/>
      <c r="D572" s="101"/>
      <c r="E572" s="66"/>
      <c r="F572" s="66"/>
      <c r="G572" s="66"/>
      <c r="H572" s="66"/>
      <c r="I572" s="66"/>
    </row>
    <row r="573" spans="1:9" x14ac:dyDescent="0.25">
      <c r="A573" s="66"/>
      <c r="B573" s="66"/>
      <c r="C573" s="101"/>
      <c r="D573" s="101"/>
      <c r="E573" s="66"/>
      <c r="F573" s="66"/>
      <c r="G573" s="66"/>
      <c r="H573" s="66"/>
      <c r="I573" s="66"/>
    </row>
    <row r="574" spans="1:9" x14ac:dyDescent="0.25">
      <c r="A574" s="66"/>
      <c r="B574" s="66"/>
      <c r="C574" s="101"/>
      <c r="D574" s="101"/>
      <c r="E574" s="66"/>
      <c r="F574" s="66"/>
      <c r="G574" s="66"/>
      <c r="H574" s="66"/>
      <c r="I574" s="66"/>
    </row>
    <row r="575" spans="1:9" x14ac:dyDescent="0.25">
      <c r="A575" s="66"/>
      <c r="B575" s="66"/>
      <c r="C575" s="101"/>
      <c r="D575" s="101"/>
      <c r="E575" s="66"/>
      <c r="F575" s="66"/>
      <c r="G575" s="66"/>
      <c r="H575" s="66"/>
      <c r="I575" s="66"/>
    </row>
    <row r="576" spans="1:9" x14ac:dyDescent="0.25">
      <c r="A576" s="66"/>
      <c r="B576" s="66"/>
      <c r="C576" s="101"/>
      <c r="D576" s="101"/>
      <c r="E576" s="66"/>
      <c r="F576" s="66"/>
      <c r="G576" s="66"/>
      <c r="H576" s="66"/>
      <c r="I576" s="66"/>
    </row>
    <row r="577" spans="1:9" x14ac:dyDescent="0.25">
      <c r="A577" s="66"/>
      <c r="B577" s="66"/>
      <c r="C577" s="101"/>
      <c r="D577" s="101"/>
      <c r="E577" s="66"/>
      <c r="F577" s="66"/>
      <c r="G577" s="66"/>
      <c r="H577" s="66"/>
      <c r="I577" s="66"/>
    </row>
    <row r="578" spans="1:9" x14ac:dyDescent="0.25">
      <c r="A578" s="66"/>
      <c r="B578" s="66"/>
      <c r="C578" s="101"/>
      <c r="D578" s="101"/>
      <c r="E578" s="66"/>
      <c r="F578" s="66"/>
      <c r="G578" s="66"/>
      <c r="H578" s="66"/>
      <c r="I578" s="66"/>
    </row>
    <row r="579" spans="1:9" x14ac:dyDescent="0.25">
      <c r="A579" s="66"/>
      <c r="B579" s="66"/>
      <c r="C579" s="101"/>
      <c r="D579" s="101"/>
      <c r="E579" s="66"/>
      <c r="F579" s="66"/>
      <c r="G579" s="66"/>
      <c r="H579" s="66"/>
      <c r="I579" s="66"/>
    </row>
    <row r="580" spans="1:9" x14ac:dyDescent="0.25">
      <c r="A580" s="66"/>
      <c r="B580" s="66"/>
      <c r="C580" s="101"/>
      <c r="D580" s="101"/>
      <c r="E580" s="66"/>
      <c r="F580" s="66"/>
      <c r="G580" s="66"/>
      <c r="H580" s="66"/>
      <c r="I580" s="66"/>
    </row>
    <row r="581" spans="1:9" x14ac:dyDescent="0.25">
      <c r="A581" s="66"/>
      <c r="B581" s="66"/>
      <c r="C581" s="101"/>
      <c r="D581" s="101"/>
      <c r="E581" s="66"/>
      <c r="F581" s="66"/>
      <c r="G581" s="66"/>
      <c r="H581" s="66"/>
      <c r="I581" s="66"/>
    </row>
    <row r="582" spans="1:9" x14ac:dyDescent="0.25">
      <c r="A582" s="66"/>
      <c r="B582" s="66"/>
      <c r="C582" s="101"/>
      <c r="D582" s="101"/>
      <c r="E582" s="66"/>
      <c r="F582" s="66"/>
      <c r="G582" s="66"/>
      <c r="H582" s="66"/>
      <c r="I582" s="66"/>
    </row>
    <row r="583" spans="1:9" x14ac:dyDescent="0.25">
      <c r="A583" s="66"/>
      <c r="B583" s="66"/>
      <c r="C583" s="101"/>
      <c r="D583" s="101"/>
      <c r="E583" s="66"/>
      <c r="F583" s="66"/>
      <c r="G583" s="66"/>
      <c r="H583" s="66"/>
      <c r="I583" s="66"/>
    </row>
    <row r="584" spans="1:9" x14ac:dyDescent="0.25">
      <c r="A584" s="66"/>
      <c r="B584" s="66"/>
      <c r="C584" s="101"/>
      <c r="D584" s="101"/>
      <c r="E584" s="66"/>
      <c r="F584" s="66"/>
      <c r="G584" s="66"/>
      <c r="H584" s="66"/>
      <c r="I584" s="66"/>
    </row>
    <row r="585" spans="1:9" x14ac:dyDescent="0.25">
      <c r="A585" s="66"/>
      <c r="B585" s="66"/>
      <c r="C585" s="101"/>
      <c r="D585" s="101"/>
      <c r="E585" s="66"/>
      <c r="F585" s="66"/>
      <c r="G585" s="66"/>
      <c r="H585" s="66"/>
      <c r="I585" s="66"/>
    </row>
    <row r="586" spans="1:9" x14ac:dyDescent="0.25">
      <c r="A586" s="66"/>
      <c r="B586" s="66"/>
      <c r="C586" s="101"/>
      <c r="D586" s="101"/>
      <c r="E586" s="66"/>
      <c r="F586" s="66"/>
      <c r="G586" s="66"/>
      <c r="H586" s="66"/>
      <c r="I586" s="66"/>
    </row>
    <row r="587" spans="1:9" x14ac:dyDescent="0.25">
      <c r="A587" s="66"/>
      <c r="B587" s="66"/>
      <c r="C587" s="101"/>
      <c r="D587" s="101"/>
      <c r="E587" s="66"/>
      <c r="F587" s="66"/>
      <c r="G587" s="66"/>
      <c r="H587" s="66"/>
      <c r="I587" s="66"/>
    </row>
    <row r="588" spans="1:9" x14ac:dyDescent="0.25">
      <c r="A588" s="66"/>
      <c r="B588" s="66"/>
      <c r="C588" s="101"/>
      <c r="D588" s="101"/>
      <c r="E588" s="66"/>
      <c r="F588" s="66"/>
      <c r="G588" s="66"/>
      <c r="H588" s="66"/>
      <c r="I588" s="66"/>
    </row>
    <row r="589" spans="1:9" x14ac:dyDescent="0.25">
      <c r="A589" s="66"/>
      <c r="B589" s="66"/>
      <c r="C589" s="101"/>
      <c r="D589" s="101"/>
      <c r="E589" s="66"/>
      <c r="F589" s="66"/>
      <c r="G589" s="66"/>
      <c r="H589" s="66"/>
      <c r="I589" s="66"/>
    </row>
    <row r="590" spans="1:9" x14ac:dyDescent="0.25">
      <c r="A590" s="66"/>
      <c r="B590" s="66"/>
      <c r="C590" s="101"/>
      <c r="D590" s="101"/>
      <c r="E590" s="66"/>
      <c r="F590" s="66"/>
      <c r="G590" s="66"/>
      <c r="H590" s="66"/>
      <c r="I590" s="66"/>
    </row>
    <row r="591" spans="1:9" x14ac:dyDescent="0.25">
      <c r="A591" s="66"/>
      <c r="B591" s="66"/>
      <c r="C591" s="101"/>
      <c r="D591" s="101"/>
      <c r="E591" s="66"/>
      <c r="F591" s="66"/>
      <c r="G591" s="66"/>
      <c r="H591" s="66"/>
      <c r="I591" s="66"/>
    </row>
    <row r="592" spans="1:9" x14ac:dyDescent="0.25">
      <c r="A592" s="66"/>
      <c r="B592" s="66"/>
      <c r="C592" s="101"/>
      <c r="D592" s="101"/>
      <c r="E592" s="66"/>
      <c r="F592" s="66"/>
      <c r="G592" s="66"/>
      <c r="H592" s="66"/>
      <c r="I592" s="66"/>
    </row>
    <row r="593" spans="1:9" x14ac:dyDescent="0.25">
      <c r="A593" s="66"/>
      <c r="B593" s="66"/>
      <c r="C593" s="101"/>
      <c r="D593" s="101"/>
      <c r="E593" s="66"/>
      <c r="F593" s="66"/>
      <c r="G593" s="66"/>
      <c r="H593" s="66"/>
      <c r="I593" s="66"/>
    </row>
    <row r="594" spans="1:9" x14ac:dyDescent="0.25">
      <c r="A594" s="66"/>
      <c r="B594" s="66"/>
      <c r="C594" s="101"/>
      <c r="D594" s="101"/>
      <c r="E594" s="66"/>
      <c r="F594" s="66"/>
      <c r="G594" s="66"/>
      <c r="H594" s="66"/>
      <c r="I594" s="66"/>
    </row>
    <row r="595" spans="1:9" x14ac:dyDescent="0.25">
      <c r="A595" s="66"/>
      <c r="B595" s="66"/>
      <c r="C595" s="101"/>
      <c r="D595" s="101"/>
      <c r="E595" s="66"/>
      <c r="F595" s="66"/>
      <c r="G595" s="66"/>
      <c r="H595" s="66"/>
      <c r="I595" s="66"/>
    </row>
    <row r="596" spans="1:9" x14ac:dyDescent="0.25">
      <c r="A596" s="66"/>
      <c r="B596" s="66"/>
      <c r="C596" s="101"/>
      <c r="D596" s="101"/>
      <c r="E596" s="66"/>
      <c r="F596" s="66"/>
      <c r="G596" s="66"/>
      <c r="H596" s="66"/>
      <c r="I596" s="66"/>
    </row>
    <row r="597" spans="1:9" x14ac:dyDescent="0.25">
      <c r="A597" s="66"/>
      <c r="B597" s="66"/>
      <c r="C597" s="101"/>
      <c r="D597" s="101"/>
      <c r="E597" s="66"/>
      <c r="F597" s="66"/>
      <c r="G597" s="66"/>
      <c r="H597" s="66"/>
      <c r="I597" s="66"/>
    </row>
    <row r="598" spans="1:9" x14ac:dyDescent="0.25">
      <c r="A598" s="66"/>
      <c r="B598" s="66"/>
      <c r="C598" s="101"/>
      <c r="D598" s="101"/>
      <c r="E598" s="66"/>
      <c r="F598" s="66"/>
      <c r="G598" s="66"/>
      <c r="H598" s="66"/>
      <c r="I598" s="66"/>
    </row>
    <row r="599" spans="1:9" x14ac:dyDescent="0.25">
      <c r="A599" s="66"/>
      <c r="B599" s="66"/>
      <c r="C599" s="101"/>
      <c r="D599" s="101"/>
      <c r="E599" s="66"/>
      <c r="F599" s="66"/>
      <c r="G599" s="66"/>
      <c r="H599" s="66"/>
      <c r="I599" s="66"/>
    </row>
    <row r="600" spans="1:9" x14ac:dyDescent="0.25">
      <c r="A600" s="66"/>
      <c r="B600" s="66"/>
      <c r="C600" s="101"/>
      <c r="D600" s="101"/>
      <c r="E600" s="66"/>
      <c r="F600" s="66"/>
      <c r="G600" s="66"/>
      <c r="H600" s="66"/>
      <c r="I600" s="66"/>
    </row>
    <row r="601" spans="1:9" x14ac:dyDescent="0.25">
      <c r="A601" s="66"/>
      <c r="B601" s="66"/>
      <c r="C601" s="101"/>
      <c r="D601" s="101"/>
      <c r="E601" s="66"/>
      <c r="F601" s="66"/>
      <c r="G601" s="66"/>
      <c r="H601" s="66"/>
      <c r="I601" s="66"/>
    </row>
    <row r="602" spans="1:9" x14ac:dyDescent="0.25">
      <c r="A602" s="66"/>
      <c r="B602" s="66"/>
      <c r="C602" s="101"/>
      <c r="D602" s="101"/>
      <c r="E602" s="66"/>
      <c r="F602" s="66"/>
      <c r="G602" s="66"/>
      <c r="H602" s="66"/>
      <c r="I602" s="66"/>
    </row>
    <row r="603" spans="1:9" x14ac:dyDescent="0.25">
      <c r="A603" s="66"/>
      <c r="B603" s="66"/>
      <c r="C603" s="101"/>
      <c r="D603" s="101"/>
      <c r="E603" s="66"/>
      <c r="F603" s="66"/>
      <c r="G603" s="66"/>
      <c r="H603" s="66"/>
      <c r="I603" s="66"/>
    </row>
    <row r="604" spans="1:9" x14ac:dyDescent="0.25">
      <c r="A604" s="66"/>
      <c r="B604" s="66"/>
      <c r="C604" s="101"/>
      <c r="D604" s="101"/>
      <c r="E604" s="66"/>
      <c r="F604" s="66"/>
      <c r="G604" s="66"/>
      <c r="H604" s="66"/>
      <c r="I604" s="66"/>
    </row>
    <row r="605" spans="1:9" x14ac:dyDescent="0.25">
      <c r="A605" s="66"/>
      <c r="B605" s="66"/>
      <c r="C605" s="101"/>
      <c r="D605" s="101"/>
      <c r="E605" s="66"/>
      <c r="F605" s="66"/>
      <c r="G605" s="66"/>
      <c r="H605" s="66"/>
      <c r="I605" s="66"/>
    </row>
    <row r="606" spans="1:9" x14ac:dyDescent="0.25">
      <c r="A606" s="66"/>
      <c r="B606" s="66"/>
      <c r="C606" s="101"/>
      <c r="D606" s="101"/>
      <c r="E606" s="66"/>
      <c r="F606" s="66"/>
      <c r="G606" s="66"/>
      <c r="H606" s="66"/>
      <c r="I606" s="66"/>
    </row>
    <row r="607" spans="1:9" x14ac:dyDescent="0.25">
      <c r="A607" s="66"/>
      <c r="B607" s="66"/>
      <c r="C607" s="101"/>
      <c r="D607" s="101"/>
      <c r="E607" s="66"/>
      <c r="F607" s="66"/>
      <c r="G607" s="66"/>
      <c r="H607" s="66"/>
      <c r="I607" s="66"/>
    </row>
    <row r="608" spans="1:9" x14ac:dyDescent="0.25">
      <c r="A608" s="66"/>
      <c r="B608" s="66"/>
      <c r="C608" s="101"/>
      <c r="D608" s="101"/>
      <c r="E608" s="66"/>
      <c r="F608" s="66"/>
      <c r="G608" s="66"/>
      <c r="H608" s="66"/>
      <c r="I608" s="66"/>
    </row>
    <row r="609" spans="1:9" x14ac:dyDescent="0.25">
      <c r="A609" s="66"/>
      <c r="B609" s="66"/>
      <c r="C609" s="101"/>
      <c r="D609" s="101"/>
      <c r="E609" s="66"/>
      <c r="F609" s="66"/>
      <c r="G609" s="66"/>
      <c r="H609" s="66"/>
      <c r="I609" s="66"/>
    </row>
    <row r="610" spans="1:9" x14ac:dyDescent="0.25">
      <c r="A610" s="66"/>
      <c r="B610" s="66"/>
      <c r="C610" s="101"/>
      <c r="D610" s="101"/>
      <c r="E610" s="66"/>
      <c r="F610" s="66"/>
      <c r="G610" s="66"/>
      <c r="H610" s="66"/>
      <c r="I610" s="66"/>
    </row>
    <row r="611" spans="1:9" x14ac:dyDescent="0.25">
      <c r="A611" s="66"/>
      <c r="B611" s="66"/>
      <c r="C611" s="101"/>
      <c r="D611" s="101"/>
      <c r="E611" s="66"/>
      <c r="F611" s="66"/>
      <c r="G611" s="66"/>
      <c r="H611" s="66"/>
      <c r="I611" s="66"/>
    </row>
    <row r="612" spans="1:9" x14ac:dyDescent="0.25">
      <c r="A612" s="66"/>
      <c r="B612" s="66"/>
      <c r="C612" s="101"/>
      <c r="D612" s="101"/>
      <c r="E612" s="66"/>
      <c r="F612" s="66"/>
      <c r="G612" s="66"/>
      <c r="H612" s="66"/>
      <c r="I612" s="66"/>
    </row>
    <row r="613" spans="1:9" x14ac:dyDescent="0.25">
      <c r="A613" s="66"/>
      <c r="B613" s="66"/>
      <c r="C613" s="101"/>
      <c r="D613" s="101"/>
      <c r="E613" s="66"/>
      <c r="F613" s="66"/>
      <c r="G613" s="66"/>
      <c r="H613" s="66"/>
      <c r="I613" s="66"/>
    </row>
    <row r="614" spans="1:9" x14ac:dyDescent="0.25">
      <c r="A614" s="66"/>
      <c r="B614" s="66"/>
      <c r="C614" s="101"/>
      <c r="D614" s="101"/>
      <c r="E614" s="66"/>
      <c r="F614" s="66"/>
      <c r="G614" s="66"/>
      <c r="H614" s="66"/>
      <c r="I614" s="66"/>
    </row>
    <row r="615" spans="1:9" x14ac:dyDescent="0.25">
      <c r="A615" s="66"/>
      <c r="B615" s="66"/>
      <c r="C615" s="101"/>
      <c r="D615" s="101"/>
      <c r="E615" s="66"/>
      <c r="F615" s="66"/>
      <c r="G615" s="66"/>
      <c r="H615" s="66"/>
      <c r="I615" s="66"/>
    </row>
    <row r="616" spans="1:9" x14ac:dyDescent="0.25">
      <c r="A616" s="66"/>
      <c r="B616" s="66"/>
      <c r="C616" s="101"/>
      <c r="D616" s="101"/>
      <c r="E616" s="66"/>
      <c r="F616" s="66"/>
      <c r="G616" s="66"/>
      <c r="H616" s="66"/>
      <c r="I616" s="66"/>
    </row>
    <row r="617" spans="1:9" x14ac:dyDescent="0.25">
      <c r="A617" s="66"/>
      <c r="B617" s="66"/>
      <c r="C617" s="101"/>
      <c r="D617" s="101"/>
      <c r="E617" s="66"/>
      <c r="F617" s="66"/>
      <c r="G617" s="66"/>
      <c r="H617" s="66"/>
      <c r="I617" s="66"/>
    </row>
    <row r="618" spans="1:9" x14ac:dyDescent="0.25">
      <c r="A618" s="66"/>
      <c r="B618" s="66"/>
      <c r="C618" s="101"/>
      <c r="D618" s="101"/>
      <c r="E618" s="66"/>
      <c r="F618" s="66"/>
      <c r="G618" s="66"/>
      <c r="H618" s="66"/>
      <c r="I618" s="66"/>
    </row>
    <row r="619" spans="1:9" x14ac:dyDescent="0.25">
      <c r="A619" s="66"/>
      <c r="B619" s="66"/>
      <c r="C619" s="101"/>
      <c r="D619" s="101"/>
      <c r="E619" s="66"/>
      <c r="F619" s="66"/>
      <c r="G619" s="66"/>
      <c r="H619" s="66"/>
      <c r="I619" s="66"/>
    </row>
    <row r="620" spans="1:9" x14ac:dyDescent="0.25">
      <c r="A620" s="66"/>
      <c r="B620" s="66"/>
      <c r="C620" s="101"/>
      <c r="D620" s="101"/>
      <c r="E620" s="66"/>
      <c r="F620" s="66"/>
      <c r="G620" s="66"/>
      <c r="H620" s="66"/>
      <c r="I620" s="66"/>
    </row>
    <row r="621" spans="1:9" x14ac:dyDescent="0.25">
      <c r="A621" s="66"/>
      <c r="B621" s="66"/>
      <c r="C621" s="101"/>
      <c r="D621" s="101"/>
      <c r="E621" s="66"/>
      <c r="F621" s="66"/>
      <c r="G621" s="66"/>
      <c r="H621" s="66"/>
      <c r="I621" s="66"/>
    </row>
    <row r="622" spans="1:9" x14ac:dyDescent="0.25">
      <c r="A622" s="66"/>
      <c r="B622" s="66"/>
      <c r="C622" s="101"/>
      <c r="D622" s="101"/>
      <c r="E622" s="66"/>
      <c r="F622" s="66"/>
      <c r="G622" s="66"/>
      <c r="H622" s="66"/>
      <c r="I622" s="66"/>
    </row>
    <row r="623" spans="1:9" x14ac:dyDescent="0.25">
      <c r="A623" s="66"/>
      <c r="B623" s="66"/>
      <c r="C623" s="101"/>
      <c r="D623" s="101"/>
      <c r="E623" s="66"/>
      <c r="F623" s="66"/>
      <c r="G623" s="66"/>
      <c r="H623" s="66"/>
      <c r="I623" s="66"/>
    </row>
    <row r="624" spans="1:9" x14ac:dyDescent="0.25">
      <c r="A624" s="66"/>
      <c r="B624" s="66"/>
      <c r="C624" s="101"/>
      <c r="D624" s="101"/>
      <c r="E624" s="66"/>
      <c r="F624" s="66"/>
      <c r="G624" s="66"/>
      <c r="H624" s="66"/>
      <c r="I624" s="66"/>
    </row>
    <row r="625" spans="1:9" x14ac:dyDescent="0.25">
      <c r="A625" s="66"/>
      <c r="B625" s="66"/>
      <c r="C625" s="101"/>
      <c r="D625" s="101"/>
      <c r="E625" s="66"/>
      <c r="F625" s="66"/>
      <c r="G625" s="66"/>
      <c r="H625" s="66"/>
      <c r="I625" s="66"/>
    </row>
    <row r="626" spans="1:9" x14ac:dyDescent="0.25">
      <c r="A626" s="66"/>
      <c r="B626" s="66"/>
      <c r="C626" s="101"/>
      <c r="D626" s="101"/>
      <c r="E626" s="66"/>
      <c r="F626" s="66"/>
      <c r="G626" s="66"/>
      <c r="H626" s="66"/>
      <c r="I626" s="66"/>
    </row>
    <row r="627" spans="1:9" x14ac:dyDescent="0.25">
      <c r="A627" s="66"/>
      <c r="B627" s="66"/>
      <c r="C627" s="101"/>
      <c r="D627" s="101"/>
      <c r="E627" s="66"/>
      <c r="F627" s="66"/>
      <c r="G627" s="66"/>
      <c r="H627" s="66"/>
      <c r="I627" s="66"/>
    </row>
    <row r="628" spans="1:9" x14ac:dyDescent="0.25">
      <c r="A628" s="66"/>
      <c r="B628" s="66"/>
      <c r="C628" s="101"/>
      <c r="D628" s="101"/>
      <c r="E628" s="66"/>
      <c r="F628" s="66"/>
      <c r="G628" s="66"/>
      <c r="H628" s="66"/>
      <c r="I628" s="66"/>
    </row>
    <row r="629" spans="1:9" x14ac:dyDescent="0.25">
      <c r="A629" s="66"/>
      <c r="B629" s="66"/>
      <c r="C629" s="101"/>
      <c r="D629" s="101"/>
      <c r="E629" s="66"/>
      <c r="F629" s="66"/>
      <c r="G629" s="66"/>
      <c r="H629" s="66"/>
      <c r="I629" s="66"/>
    </row>
    <row r="630" spans="1:9" x14ac:dyDescent="0.25">
      <c r="A630" s="66"/>
      <c r="B630" s="66"/>
      <c r="C630" s="101"/>
      <c r="D630" s="101"/>
      <c r="E630" s="66"/>
      <c r="F630" s="66"/>
      <c r="G630" s="66"/>
      <c r="H630" s="66"/>
      <c r="I630" s="66"/>
    </row>
    <row r="631" spans="1:9" x14ac:dyDescent="0.25">
      <c r="A631" s="66"/>
      <c r="B631" s="66"/>
      <c r="C631" s="101"/>
      <c r="D631" s="101"/>
      <c r="E631" s="66"/>
      <c r="F631" s="66"/>
      <c r="G631" s="66"/>
      <c r="H631" s="66"/>
      <c r="I631" s="66"/>
    </row>
    <row r="632" spans="1:9" x14ac:dyDescent="0.25">
      <c r="A632" s="66"/>
      <c r="B632" s="66"/>
      <c r="C632" s="101"/>
      <c r="D632" s="101"/>
      <c r="E632" s="66"/>
      <c r="F632" s="66"/>
      <c r="G632" s="66"/>
      <c r="H632" s="66"/>
      <c r="I632" s="66"/>
    </row>
    <row r="633" spans="1:9" x14ac:dyDescent="0.25">
      <c r="A633" s="66"/>
      <c r="B633" s="66"/>
      <c r="C633" s="101"/>
      <c r="D633" s="101"/>
      <c r="E633" s="66"/>
      <c r="F633" s="66"/>
      <c r="G633" s="66"/>
      <c r="H633" s="66"/>
      <c r="I633" s="66"/>
    </row>
    <row r="634" spans="1:9" x14ac:dyDescent="0.25">
      <c r="A634" s="66"/>
      <c r="B634" s="66"/>
      <c r="C634" s="101"/>
      <c r="D634" s="101"/>
      <c r="E634" s="66"/>
      <c r="F634" s="66"/>
      <c r="G634" s="66"/>
      <c r="H634" s="66"/>
      <c r="I634" s="66"/>
    </row>
    <row r="635" spans="1:9" x14ac:dyDescent="0.25">
      <c r="A635" s="66"/>
      <c r="B635" s="66"/>
      <c r="C635" s="101"/>
      <c r="D635" s="101"/>
      <c r="E635" s="66"/>
      <c r="F635" s="66"/>
      <c r="G635" s="66"/>
      <c r="H635" s="66"/>
      <c r="I635" s="66"/>
    </row>
    <row r="636" spans="1:9" x14ac:dyDescent="0.25">
      <c r="A636" s="66"/>
      <c r="B636" s="66"/>
      <c r="C636" s="101"/>
      <c r="D636" s="101"/>
      <c r="E636" s="66"/>
      <c r="F636" s="66"/>
      <c r="G636" s="66"/>
      <c r="H636" s="66"/>
      <c r="I636" s="66"/>
    </row>
    <row r="637" spans="1:9" x14ac:dyDescent="0.25">
      <c r="A637" s="66"/>
      <c r="B637" s="66"/>
      <c r="C637" s="101"/>
      <c r="D637" s="101"/>
      <c r="E637" s="66"/>
      <c r="F637" s="66"/>
      <c r="G637" s="66"/>
      <c r="H637" s="66"/>
      <c r="I637" s="66"/>
    </row>
    <row r="638" spans="1:9" x14ac:dyDescent="0.25">
      <c r="A638" s="66"/>
      <c r="B638" s="66"/>
      <c r="C638" s="101"/>
      <c r="D638" s="101"/>
      <c r="E638" s="66"/>
      <c r="F638" s="66"/>
      <c r="G638" s="66"/>
      <c r="H638" s="66"/>
      <c r="I638" s="66"/>
    </row>
    <row r="639" spans="1:9" x14ac:dyDescent="0.25">
      <c r="A639" s="66"/>
      <c r="B639" s="66"/>
      <c r="C639" s="101"/>
      <c r="D639" s="101"/>
      <c r="E639" s="66"/>
      <c r="F639" s="66"/>
      <c r="G639" s="66"/>
      <c r="H639" s="66"/>
      <c r="I639" s="66"/>
    </row>
    <row r="640" spans="1:9" x14ac:dyDescent="0.25">
      <c r="A640" s="66"/>
      <c r="B640" s="66"/>
      <c r="C640" s="101"/>
      <c r="D640" s="101"/>
      <c r="E640" s="66"/>
      <c r="F640" s="66"/>
      <c r="G640" s="66"/>
      <c r="H640" s="66"/>
      <c r="I640" s="66"/>
    </row>
    <row r="641" spans="1:9" x14ac:dyDescent="0.25">
      <c r="A641" s="66"/>
      <c r="B641" s="66"/>
      <c r="C641" s="101"/>
      <c r="D641" s="101"/>
      <c r="E641" s="66"/>
      <c r="F641" s="66"/>
      <c r="G641" s="66"/>
      <c r="H641" s="66"/>
      <c r="I641" s="66"/>
    </row>
    <row r="642" spans="1:9" x14ac:dyDescent="0.25">
      <c r="A642" s="66"/>
      <c r="B642" s="66"/>
      <c r="C642" s="101"/>
      <c r="D642" s="101"/>
      <c r="E642" s="66"/>
      <c r="F642" s="66"/>
      <c r="G642" s="66"/>
      <c r="H642" s="66"/>
      <c r="I642" s="66"/>
    </row>
    <row r="643" spans="1:9" x14ac:dyDescent="0.25">
      <c r="A643" s="66"/>
      <c r="B643" s="66"/>
      <c r="C643" s="101"/>
      <c r="D643" s="101"/>
      <c r="E643" s="66"/>
      <c r="F643" s="66"/>
      <c r="G643" s="66"/>
      <c r="H643" s="66"/>
      <c r="I643" s="66"/>
    </row>
    <row r="644" spans="1:9" x14ac:dyDescent="0.25">
      <c r="A644" s="66"/>
      <c r="B644" s="66"/>
      <c r="C644" s="101"/>
      <c r="D644" s="101"/>
      <c r="E644" s="66"/>
      <c r="F644" s="66"/>
      <c r="G644" s="66"/>
      <c r="H644" s="66"/>
      <c r="I644" s="66"/>
    </row>
    <row r="645" spans="1:9" x14ac:dyDescent="0.25">
      <c r="A645" s="66"/>
      <c r="B645" s="66"/>
      <c r="C645" s="101"/>
      <c r="D645" s="101"/>
      <c r="E645" s="66"/>
      <c r="F645" s="66"/>
      <c r="G645" s="66"/>
      <c r="H645" s="66"/>
      <c r="I645" s="66"/>
    </row>
    <row r="646" spans="1:9" x14ac:dyDescent="0.25">
      <c r="A646" s="66"/>
      <c r="B646" s="66"/>
      <c r="C646" s="101"/>
      <c r="D646" s="101"/>
      <c r="E646" s="66"/>
      <c r="F646" s="66"/>
      <c r="G646" s="66"/>
      <c r="H646" s="66"/>
      <c r="I646" s="66"/>
    </row>
    <row r="647" spans="1:9" x14ac:dyDescent="0.25">
      <c r="A647" s="66"/>
      <c r="B647" s="66"/>
      <c r="C647" s="101"/>
      <c r="D647" s="101"/>
      <c r="E647" s="66"/>
      <c r="F647" s="66"/>
      <c r="G647" s="66"/>
      <c r="H647" s="66"/>
      <c r="I647" s="66"/>
    </row>
    <row r="648" spans="1:9" x14ac:dyDescent="0.25">
      <c r="A648" s="66"/>
      <c r="B648" s="66"/>
      <c r="C648" s="101"/>
      <c r="D648" s="101"/>
      <c r="E648" s="66"/>
      <c r="F648" s="66"/>
      <c r="G648" s="66"/>
      <c r="H648" s="66"/>
      <c r="I648" s="66"/>
    </row>
    <row r="649" spans="1:9" x14ac:dyDescent="0.25">
      <c r="A649" s="66"/>
      <c r="B649" s="66"/>
      <c r="C649" s="101"/>
      <c r="D649" s="101"/>
      <c r="E649" s="66"/>
      <c r="F649" s="66"/>
      <c r="G649" s="66"/>
      <c r="H649" s="66"/>
      <c r="I649" s="66"/>
    </row>
    <row r="650" spans="1:9" x14ac:dyDescent="0.25">
      <c r="A650" s="66"/>
      <c r="B650" s="66"/>
      <c r="C650" s="101"/>
      <c r="D650" s="101"/>
      <c r="E650" s="66"/>
      <c r="F650" s="66"/>
      <c r="G650" s="66"/>
      <c r="H650" s="66"/>
      <c r="I650" s="66"/>
    </row>
    <row r="651" spans="1:9" x14ac:dyDescent="0.25">
      <c r="A651" s="66"/>
      <c r="B651" s="66"/>
      <c r="C651" s="101"/>
      <c r="D651" s="101"/>
      <c r="E651" s="66"/>
      <c r="F651" s="66"/>
      <c r="G651" s="66"/>
      <c r="H651" s="66"/>
      <c r="I651" s="66"/>
    </row>
    <row r="652" spans="1:9" x14ac:dyDescent="0.25">
      <c r="A652" s="66"/>
      <c r="B652" s="66"/>
      <c r="C652" s="101"/>
      <c r="D652" s="101"/>
      <c r="E652" s="66"/>
      <c r="F652" s="66"/>
      <c r="G652" s="66"/>
      <c r="H652" s="66"/>
      <c r="I652" s="66"/>
    </row>
    <row r="653" spans="1:9" x14ac:dyDescent="0.25">
      <c r="A653" s="66"/>
      <c r="B653" s="66"/>
      <c r="C653" s="101"/>
      <c r="D653" s="101"/>
      <c r="E653" s="66"/>
      <c r="F653" s="66"/>
      <c r="G653" s="66"/>
      <c r="H653" s="66"/>
      <c r="I653" s="66"/>
    </row>
    <row r="654" spans="1:9" x14ac:dyDescent="0.25">
      <c r="A654" s="66"/>
      <c r="B654" s="66"/>
      <c r="C654" s="101"/>
      <c r="D654" s="101"/>
      <c r="E654" s="66"/>
      <c r="F654" s="66"/>
      <c r="G654" s="66"/>
      <c r="H654" s="66"/>
      <c r="I654" s="66"/>
    </row>
    <row r="655" spans="1:9" x14ac:dyDescent="0.25">
      <c r="A655" s="66"/>
      <c r="B655" s="66"/>
      <c r="C655" s="101"/>
      <c r="D655" s="101"/>
      <c r="E655" s="66"/>
      <c r="F655" s="66"/>
      <c r="G655" s="66"/>
      <c r="H655" s="66"/>
      <c r="I655" s="66"/>
    </row>
    <row r="656" spans="1:9" x14ac:dyDescent="0.25">
      <c r="A656" s="66"/>
      <c r="B656" s="66"/>
      <c r="C656" s="101"/>
      <c r="D656" s="101"/>
      <c r="E656" s="66"/>
      <c r="F656" s="66"/>
      <c r="G656" s="66"/>
      <c r="H656" s="66"/>
      <c r="I656" s="66"/>
    </row>
    <row r="657" spans="1:9" x14ac:dyDescent="0.25">
      <c r="A657" s="66"/>
      <c r="B657" s="66"/>
      <c r="C657" s="101"/>
      <c r="D657" s="101"/>
      <c r="E657" s="66"/>
      <c r="F657" s="66"/>
      <c r="G657" s="66"/>
      <c r="H657" s="66"/>
      <c r="I657" s="66"/>
    </row>
    <row r="658" spans="1:9" x14ac:dyDescent="0.25">
      <c r="A658" s="66"/>
      <c r="B658" s="66"/>
      <c r="C658" s="101"/>
      <c r="D658" s="101"/>
      <c r="E658" s="66"/>
      <c r="F658" s="66"/>
      <c r="G658" s="66"/>
      <c r="H658" s="66"/>
      <c r="I658" s="66"/>
    </row>
    <row r="659" spans="1:9" x14ac:dyDescent="0.25">
      <c r="A659" s="66"/>
      <c r="B659" s="66"/>
      <c r="C659" s="101"/>
      <c r="D659" s="101"/>
      <c r="E659" s="66"/>
      <c r="F659" s="66"/>
      <c r="G659" s="66"/>
      <c r="H659" s="66"/>
      <c r="I659" s="66"/>
    </row>
    <row r="660" spans="1:9" x14ac:dyDescent="0.25">
      <c r="A660" s="66"/>
      <c r="B660" s="66"/>
      <c r="C660" s="101"/>
      <c r="D660" s="101"/>
      <c r="E660" s="66"/>
      <c r="F660" s="66"/>
      <c r="G660" s="66"/>
      <c r="H660" s="66"/>
      <c r="I660" s="66"/>
    </row>
    <row r="661" spans="1:9" x14ac:dyDescent="0.25">
      <c r="A661" s="66"/>
      <c r="B661" s="66"/>
      <c r="C661" s="101"/>
      <c r="D661" s="101"/>
      <c r="E661" s="66"/>
      <c r="F661" s="66"/>
      <c r="G661" s="66"/>
      <c r="H661" s="66"/>
      <c r="I661" s="66"/>
    </row>
    <row r="662" spans="1:9" x14ac:dyDescent="0.25">
      <c r="A662" s="66"/>
      <c r="B662" s="66"/>
      <c r="C662" s="101"/>
      <c r="D662" s="101"/>
      <c r="E662" s="66"/>
      <c r="F662" s="66"/>
      <c r="G662" s="66"/>
      <c r="H662" s="66"/>
      <c r="I662" s="66"/>
    </row>
    <row r="663" spans="1:9" x14ac:dyDescent="0.25">
      <c r="A663" s="66"/>
      <c r="B663" s="66"/>
      <c r="C663" s="101"/>
      <c r="D663" s="101"/>
      <c r="E663" s="66"/>
      <c r="F663" s="66"/>
      <c r="G663" s="66"/>
      <c r="H663" s="66"/>
      <c r="I663" s="66"/>
    </row>
    <row r="664" spans="1:9" x14ac:dyDescent="0.25">
      <c r="A664" s="66"/>
      <c r="B664" s="66"/>
      <c r="C664" s="101"/>
      <c r="D664" s="101"/>
      <c r="E664" s="66"/>
      <c r="F664" s="66"/>
      <c r="G664" s="66"/>
      <c r="H664" s="66"/>
      <c r="I664" s="66"/>
    </row>
    <row r="665" spans="1:9" x14ac:dyDescent="0.25">
      <c r="A665" s="66"/>
      <c r="B665" s="66"/>
      <c r="C665" s="101"/>
      <c r="D665" s="101"/>
      <c r="E665" s="66"/>
      <c r="F665" s="66"/>
      <c r="G665" s="66"/>
      <c r="H665" s="66"/>
      <c r="I665" s="66"/>
    </row>
    <row r="666" spans="1:9" x14ac:dyDescent="0.25">
      <c r="A666" s="66"/>
      <c r="B666" s="66"/>
      <c r="C666" s="101"/>
      <c r="D666" s="101"/>
      <c r="E666" s="66"/>
      <c r="F666" s="66"/>
      <c r="G666" s="66"/>
      <c r="H666" s="66"/>
      <c r="I666" s="66"/>
    </row>
    <row r="667" spans="1:9" x14ac:dyDescent="0.25">
      <c r="A667" s="66"/>
      <c r="B667" s="66"/>
      <c r="C667" s="101"/>
      <c r="D667" s="101"/>
      <c r="E667" s="66"/>
      <c r="F667" s="66"/>
      <c r="G667" s="66"/>
      <c r="H667" s="66"/>
      <c r="I667" s="66"/>
    </row>
    <row r="668" spans="1:9" x14ac:dyDescent="0.25">
      <c r="A668" s="66"/>
      <c r="B668" s="66"/>
      <c r="C668" s="101"/>
      <c r="D668" s="101"/>
      <c r="E668" s="66"/>
      <c r="F668" s="66"/>
      <c r="G668" s="66"/>
      <c r="H668" s="66"/>
      <c r="I668" s="66"/>
    </row>
    <row r="669" spans="1:9" x14ac:dyDescent="0.25">
      <c r="A669" s="66"/>
      <c r="B669" s="66"/>
      <c r="C669" s="101"/>
      <c r="D669" s="101"/>
      <c r="E669" s="66"/>
      <c r="F669" s="66"/>
      <c r="G669" s="66"/>
      <c r="H669" s="66"/>
      <c r="I669" s="66"/>
    </row>
    <row r="670" spans="1:9" x14ac:dyDescent="0.25">
      <c r="A670" s="66"/>
      <c r="B670" s="66"/>
      <c r="C670" s="101"/>
      <c r="D670" s="101"/>
      <c r="E670" s="66"/>
      <c r="F670" s="66"/>
      <c r="G670" s="66"/>
      <c r="H670" s="66"/>
      <c r="I670" s="66"/>
    </row>
    <row r="671" spans="1:9" x14ac:dyDescent="0.25">
      <c r="A671" s="66"/>
      <c r="B671" s="66"/>
      <c r="C671" s="101"/>
      <c r="D671" s="101"/>
      <c r="E671" s="66"/>
      <c r="F671" s="66"/>
      <c r="G671" s="66"/>
      <c r="H671" s="66"/>
      <c r="I671" s="66"/>
    </row>
    <row r="672" spans="1:9" x14ac:dyDescent="0.25">
      <c r="A672" s="66"/>
      <c r="B672" s="66"/>
      <c r="C672" s="101"/>
      <c r="D672" s="101"/>
      <c r="E672" s="66"/>
      <c r="F672" s="66"/>
      <c r="G672" s="66"/>
      <c r="H672" s="66"/>
      <c r="I672" s="66"/>
    </row>
    <row r="673" spans="1:9" x14ac:dyDescent="0.25">
      <c r="A673" s="66"/>
      <c r="B673" s="66"/>
      <c r="C673" s="101"/>
      <c r="D673" s="101"/>
      <c r="E673" s="66"/>
      <c r="F673" s="66"/>
      <c r="G673" s="66"/>
      <c r="H673" s="66"/>
      <c r="I673" s="66"/>
    </row>
    <row r="674" spans="1:9" x14ac:dyDescent="0.25">
      <c r="A674" s="66"/>
      <c r="B674" s="66"/>
      <c r="C674" s="101"/>
      <c r="D674" s="101"/>
      <c r="E674" s="66"/>
      <c r="F674" s="66"/>
      <c r="G674" s="66"/>
      <c r="H674" s="66"/>
      <c r="I674" s="66"/>
    </row>
    <row r="675" spans="1:9" x14ac:dyDescent="0.25">
      <c r="A675" s="66"/>
      <c r="B675" s="66"/>
      <c r="C675" s="101"/>
      <c r="D675" s="101"/>
      <c r="E675" s="66"/>
      <c r="F675" s="66"/>
      <c r="G675" s="66"/>
      <c r="H675" s="66"/>
      <c r="I675" s="66"/>
    </row>
    <row r="676" spans="1:9" x14ac:dyDescent="0.25">
      <c r="A676" s="66"/>
      <c r="B676" s="66"/>
      <c r="C676" s="101"/>
      <c r="D676" s="101"/>
      <c r="E676" s="66"/>
      <c r="F676" s="66"/>
      <c r="G676" s="66"/>
      <c r="H676" s="66"/>
      <c r="I676" s="66"/>
    </row>
    <row r="677" spans="1:9" x14ac:dyDescent="0.25">
      <c r="A677" s="66"/>
      <c r="B677" s="66"/>
      <c r="C677" s="101"/>
      <c r="D677" s="101"/>
      <c r="E677" s="66"/>
      <c r="F677" s="66"/>
      <c r="G677" s="66"/>
      <c r="H677" s="66"/>
      <c r="I677" s="66"/>
    </row>
    <row r="678" spans="1:9" x14ac:dyDescent="0.25">
      <c r="A678" s="66"/>
      <c r="B678" s="66"/>
      <c r="C678" s="101"/>
      <c r="D678" s="101"/>
      <c r="E678" s="66"/>
      <c r="F678" s="66"/>
      <c r="G678" s="66"/>
      <c r="H678" s="66"/>
      <c r="I678" s="66"/>
    </row>
    <row r="679" spans="1:9" x14ac:dyDescent="0.25">
      <c r="A679" s="66"/>
      <c r="B679" s="66"/>
      <c r="C679" s="101"/>
      <c r="D679" s="101"/>
      <c r="E679" s="66"/>
      <c r="F679" s="66"/>
      <c r="G679" s="66"/>
      <c r="H679" s="66"/>
      <c r="I679" s="66"/>
    </row>
    <row r="680" spans="1:9" x14ac:dyDescent="0.25">
      <c r="A680" s="66"/>
      <c r="B680" s="66"/>
      <c r="C680" s="101"/>
      <c r="D680" s="101"/>
      <c r="E680" s="66"/>
      <c r="F680" s="66"/>
      <c r="G680" s="66"/>
      <c r="H680" s="66"/>
      <c r="I680" s="66"/>
    </row>
    <row r="681" spans="1:9" x14ac:dyDescent="0.25">
      <c r="A681" s="66"/>
      <c r="B681" s="66"/>
      <c r="C681" s="101"/>
      <c r="D681" s="101"/>
      <c r="E681" s="66"/>
      <c r="F681" s="66"/>
      <c r="G681" s="66"/>
      <c r="H681" s="66"/>
      <c r="I681" s="66"/>
    </row>
    <row r="682" spans="1:9" x14ac:dyDescent="0.25">
      <c r="A682" s="66"/>
      <c r="B682" s="66"/>
      <c r="C682" s="101"/>
      <c r="D682" s="101"/>
      <c r="E682" s="66"/>
      <c r="F682" s="66"/>
      <c r="G682" s="66"/>
      <c r="H682" s="66"/>
      <c r="I682" s="66"/>
    </row>
    <row r="683" spans="1:9" x14ac:dyDescent="0.25">
      <c r="A683" s="66"/>
      <c r="B683" s="66"/>
      <c r="C683" s="101"/>
      <c r="D683" s="101"/>
      <c r="E683" s="66"/>
      <c r="F683" s="66"/>
      <c r="G683" s="66"/>
      <c r="H683" s="66"/>
      <c r="I683" s="66"/>
    </row>
    <row r="684" spans="1:9" x14ac:dyDescent="0.25">
      <c r="A684" s="66"/>
      <c r="B684" s="66"/>
      <c r="C684" s="101"/>
      <c r="D684" s="101"/>
      <c r="E684" s="66"/>
      <c r="F684" s="66"/>
      <c r="G684" s="66"/>
      <c r="H684" s="66"/>
      <c r="I684" s="66"/>
    </row>
    <row r="685" spans="1:9" x14ac:dyDescent="0.25">
      <c r="A685" s="66"/>
      <c r="B685" s="66"/>
      <c r="C685" s="101"/>
      <c r="D685" s="101"/>
      <c r="E685" s="66"/>
      <c r="F685" s="66"/>
      <c r="G685" s="66"/>
      <c r="H685" s="66"/>
      <c r="I685" s="66"/>
    </row>
    <row r="686" spans="1:9" x14ac:dyDescent="0.25">
      <c r="A686" s="66"/>
      <c r="B686" s="66"/>
      <c r="C686" s="101"/>
      <c r="D686" s="101"/>
      <c r="E686" s="66"/>
      <c r="F686" s="66"/>
      <c r="G686" s="66"/>
      <c r="H686" s="66"/>
      <c r="I686" s="66"/>
    </row>
    <row r="687" spans="1:9" x14ac:dyDescent="0.25">
      <c r="A687" s="66"/>
      <c r="B687" s="66"/>
      <c r="C687" s="101"/>
      <c r="D687" s="101"/>
      <c r="E687" s="66"/>
      <c r="F687" s="66"/>
      <c r="G687" s="66"/>
      <c r="H687" s="66"/>
      <c r="I687" s="66"/>
    </row>
    <row r="688" spans="1:9" x14ac:dyDescent="0.25">
      <c r="A688" s="66"/>
      <c r="B688" s="66"/>
      <c r="C688" s="101"/>
      <c r="D688" s="101"/>
      <c r="E688" s="66"/>
      <c r="F688" s="66"/>
      <c r="G688" s="66"/>
      <c r="H688" s="66"/>
      <c r="I688" s="66"/>
    </row>
    <row r="689" spans="1:9" x14ac:dyDescent="0.25">
      <c r="A689" s="66"/>
      <c r="B689" s="66"/>
      <c r="C689" s="101"/>
      <c r="D689" s="101"/>
      <c r="E689" s="66"/>
      <c r="F689" s="66"/>
      <c r="G689" s="66"/>
      <c r="H689" s="66"/>
      <c r="I689" s="66"/>
    </row>
    <row r="690" spans="1:9" x14ac:dyDescent="0.25">
      <c r="A690" s="66"/>
      <c r="B690" s="66"/>
      <c r="C690" s="101"/>
      <c r="D690" s="101"/>
      <c r="E690" s="66"/>
      <c r="F690" s="66"/>
      <c r="G690" s="66"/>
      <c r="H690" s="66"/>
      <c r="I690" s="66"/>
    </row>
    <row r="691" spans="1:9" x14ac:dyDescent="0.25">
      <c r="A691" s="66"/>
      <c r="B691" s="66"/>
      <c r="C691" s="101"/>
      <c r="D691" s="101"/>
      <c r="E691" s="66"/>
      <c r="F691" s="66"/>
      <c r="G691" s="66"/>
      <c r="H691" s="66"/>
      <c r="I691" s="66"/>
    </row>
    <row r="692" spans="1:9" x14ac:dyDescent="0.25">
      <c r="A692" s="66"/>
      <c r="B692" s="66"/>
      <c r="C692" s="101"/>
      <c r="D692" s="101"/>
      <c r="E692" s="66"/>
      <c r="F692" s="66"/>
      <c r="G692" s="66"/>
      <c r="H692" s="66"/>
      <c r="I692" s="66"/>
    </row>
    <row r="693" spans="1:9" x14ac:dyDescent="0.25">
      <c r="A693" s="66"/>
      <c r="B693" s="66"/>
      <c r="C693" s="101"/>
      <c r="D693" s="101"/>
      <c r="E693" s="66"/>
      <c r="F693" s="66"/>
      <c r="G693" s="66"/>
      <c r="H693" s="66"/>
      <c r="I693" s="66"/>
    </row>
    <row r="694" spans="1:9" x14ac:dyDescent="0.25">
      <c r="A694" s="66"/>
      <c r="B694" s="66"/>
      <c r="C694" s="101"/>
      <c r="D694" s="101"/>
      <c r="E694" s="66"/>
      <c r="F694" s="66"/>
      <c r="G694" s="66"/>
      <c r="H694" s="66"/>
      <c r="I694" s="66"/>
    </row>
    <row r="695" spans="1:9" x14ac:dyDescent="0.25">
      <c r="A695" s="66"/>
      <c r="B695" s="66"/>
      <c r="C695" s="101"/>
      <c r="D695" s="101"/>
      <c r="E695" s="66"/>
      <c r="F695" s="66"/>
      <c r="G695" s="66"/>
      <c r="H695" s="66"/>
      <c r="I695" s="66"/>
    </row>
    <row r="696" spans="1:9" x14ac:dyDescent="0.25">
      <c r="A696" s="66"/>
      <c r="B696" s="66"/>
      <c r="C696" s="101"/>
      <c r="D696" s="101"/>
      <c r="E696" s="66"/>
      <c r="F696" s="66"/>
      <c r="G696" s="66"/>
      <c r="H696" s="66"/>
      <c r="I696" s="66"/>
    </row>
    <row r="697" spans="1:9" x14ac:dyDescent="0.25">
      <c r="A697" s="66"/>
      <c r="B697" s="66"/>
      <c r="C697" s="101"/>
      <c r="D697" s="101"/>
      <c r="E697" s="66"/>
      <c r="F697" s="66"/>
      <c r="G697" s="66"/>
      <c r="H697" s="66"/>
      <c r="I697" s="66"/>
    </row>
    <row r="698" spans="1:9" x14ac:dyDescent="0.25">
      <c r="A698" s="66"/>
      <c r="B698" s="66"/>
      <c r="C698" s="101"/>
      <c r="D698" s="101"/>
      <c r="E698" s="66"/>
      <c r="F698" s="66"/>
      <c r="G698" s="66"/>
      <c r="H698" s="66"/>
      <c r="I698" s="66"/>
    </row>
    <row r="699" spans="1:9" x14ac:dyDescent="0.25">
      <c r="A699" s="66"/>
      <c r="B699" s="66"/>
      <c r="C699" s="101"/>
      <c r="D699" s="101"/>
      <c r="E699" s="66"/>
      <c r="F699" s="66"/>
      <c r="G699" s="66"/>
      <c r="H699" s="66"/>
      <c r="I699" s="66"/>
    </row>
    <row r="700" spans="1:9" x14ac:dyDescent="0.25">
      <c r="A700" s="66"/>
      <c r="B700" s="66"/>
      <c r="C700" s="101"/>
      <c r="D700" s="101"/>
      <c r="E700" s="66"/>
      <c r="F700" s="66"/>
      <c r="G700" s="66"/>
      <c r="H700" s="66"/>
      <c r="I700" s="66"/>
    </row>
    <row r="701" spans="1:9" x14ac:dyDescent="0.25">
      <c r="A701" s="66"/>
      <c r="B701" s="66"/>
      <c r="C701" s="101"/>
      <c r="D701" s="101"/>
      <c r="E701" s="66"/>
      <c r="F701" s="66"/>
      <c r="G701" s="66"/>
      <c r="H701" s="66"/>
      <c r="I701" s="66"/>
    </row>
    <row r="702" spans="1:9" x14ac:dyDescent="0.25">
      <c r="A702" s="66"/>
      <c r="B702" s="66"/>
      <c r="C702" s="101"/>
      <c r="D702" s="101"/>
      <c r="E702" s="66"/>
      <c r="F702" s="66"/>
      <c r="G702" s="66"/>
      <c r="H702" s="66"/>
      <c r="I702" s="66"/>
    </row>
    <row r="703" spans="1:9" x14ac:dyDescent="0.25">
      <c r="A703" s="66"/>
      <c r="B703" s="66"/>
      <c r="C703" s="101"/>
      <c r="D703" s="101"/>
      <c r="E703" s="66"/>
      <c r="F703" s="66"/>
      <c r="G703" s="66"/>
      <c r="H703" s="66"/>
      <c r="I703" s="66"/>
    </row>
    <row r="704" spans="1:9" x14ac:dyDescent="0.25">
      <c r="A704" s="66"/>
      <c r="B704" s="66"/>
      <c r="C704" s="101"/>
      <c r="D704" s="101"/>
      <c r="E704" s="66"/>
      <c r="F704" s="66"/>
      <c r="G704" s="66"/>
      <c r="H704" s="66"/>
      <c r="I704" s="66"/>
    </row>
    <row r="705" spans="1:9" x14ac:dyDescent="0.25">
      <c r="A705" s="66"/>
      <c r="B705" s="66"/>
      <c r="C705" s="101"/>
      <c r="D705" s="101"/>
      <c r="E705" s="66"/>
      <c r="F705" s="66"/>
      <c r="G705" s="66"/>
      <c r="H705" s="66"/>
      <c r="I705" s="66"/>
    </row>
    <row r="706" spans="1:9" x14ac:dyDescent="0.25">
      <c r="A706" s="66"/>
      <c r="B706" s="66"/>
      <c r="C706" s="101"/>
      <c r="D706" s="101"/>
      <c r="E706" s="66"/>
      <c r="F706" s="66"/>
      <c r="G706" s="66"/>
      <c r="H706" s="66"/>
      <c r="I706" s="66"/>
    </row>
    <row r="707" spans="1:9" x14ac:dyDescent="0.25">
      <c r="A707" s="66"/>
      <c r="B707" s="66"/>
      <c r="C707" s="101"/>
      <c r="D707" s="101"/>
      <c r="E707" s="66"/>
      <c r="F707" s="66"/>
      <c r="G707" s="66"/>
      <c r="H707" s="66"/>
      <c r="I707" s="66"/>
    </row>
    <row r="708" spans="1:9" x14ac:dyDescent="0.25">
      <c r="A708" s="66"/>
      <c r="B708" s="66"/>
      <c r="C708" s="101"/>
      <c r="D708" s="101"/>
      <c r="E708" s="66"/>
      <c r="F708" s="66"/>
      <c r="G708" s="66"/>
      <c r="H708" s="66"/>
      <c r="I708" s="66"/>
    </row>
    <row r="709" spans="1:9" x14ac:dyDescent="0.25">
      <c r="A709" s="66"/>
      <c r="B709" s="66"/>
      <c r="C709" s="101"/>
      <c r="D709" s="101"/>
      <c r="E709" s="66"/>
      <c r="F709" s="66"/>
      <c r="G709" s="66"/>
      <c r="H709" s="66"/>
      <c r="I709" s="66"/>
    </row>
    <row r="710" spans="1:9" x14ac:dyDescent="0.25">
      <c r="A710" s="66"/>
      <c r="B710" s="66"/>
      <c r="C710" s="101"/>
      <c r="D710" s="101"/>
      <c r="E710" s="66"/>
      <c r="F710" s="66"/>
      <c r="G710" s="66"/>
      <c r="H710" s="66"/>
      <c r="I710" s="66"/>
    </row>
    <row r="711" spans="1:9" x14ac:dyDescent="0.25">
      <c r="A711" s="66"/>
      <c r="B711" s="66"/>
      <c r="C711" s="101"/>
      <c r="D711" s="101"/>
      <c r="E711" s="66"/>
      <c r="F711" s="66"/>
      <c r="G711" s="66"/>
      <c r="H711" s="66"/>
      <c r="I711" s="66"/>
    </row>
    <row r="712" spans="1:9" x14ac:dyDescent="0.25">
      <c r="A712" s="66"/>
      <c r="B712" s="66"/>
      <c r="C712" s="101"/>
      <c r="D712" s="101"/>
      <c r="E712" s="66"/>
      <c r="F712" s="66"/>
      <c r="G712" s="66"/>
      <c r="H712" s="66"/>
      <c r="I712" s="66"/>
    </row>
    <row r="713" spans="1:9" x14ac:dyDescent="0.25">
      <c r="A713" s="66"/>
      <c r="B713" s="66"/>
      <c r="C713" s="101"/>
      <c r="D713" s="101"/>
      <c r="E713" s="66"/>
      <c r="F713" s="66"/>
      <c r="G713" s="66"/>
      <c r="H713" s="66"/>
      <c r="I713" s="66"/>
    </row>
    <row r="714" spans="1:9" x14ac:dyDescent="0.25">
      <c r="A714" s="66"/>
      <c r="B714" s="66"/>
      <c r="C714" s="101"/>
      <c r="D714" s="101"/>
      <c r="E714" s="66"/>
      <c r="F714" s="66"/>
      <c r="G714" s="66"/>
      <c r="H714" s="66"/>
      <c r="I714" s="66"/>
    </row>
    <row r="715" spans="1:9" x14ac:dyDescent="0.25">
      <c r="A715" s="66"/>
      <c r="B715" s="66"/>
      <c r="C715" s="101"/>
      <c r="D715" s="101"/>
      <c r="E715" s="66"/>
      <c r="F715" s="66"/>
      <c r="G715" s="66"/>
      <c r="H715" s="66"/>
      <c r="I715" s="66"/>
    </row>
    <row r="716" spans="1:9" x14ac:dyDescent="0.25">
      <c r="A716" s="66"/>
      <c r="B716" s="66"/>
      <c r="C716" s="101"/>
      <c r="D716" s="101"/>
      <c r="E716" s="66"/>
      <c r="F716" s="66"/>
      <c r="G716" s="66"/>
      <c r="H716" s="66"/>
      <c r="I716" s="66"/>
    </row>
    <row r="717" spans="1:9" x14ac:dyDescent="0.25">
      <c r="A717" s="66"/>
      <c r="B717" s="66"/>
      <c r="C717" s="101"/>
      <c r="D717" s="101"/>
      <c r="E717" s="66"/>
      <c r="F717" s="66"/>
      <c r="G717" s="66"/>
      <c r="H717" s="66"/>
      <c r="I717" s="66"/>
    </row>
    <row r="718" spans="1:9" x14ac:dyDescent="0.25">
      <c r="A718" s="66"/>
      <c r="B718" s="66"/>
      <c r="C718" s="101"/>
      <c r="D718" s="101"/>
      <c r="E718" s="66"/>
      <c r="F718" s="66"/>
      <c r="G718" s="66"/>
      <c r="H718" s="66"/>
      <c r="I718" s="66"/>
    </row>
    <row r="719" spans="1:9" x14ac:dyDescent="0.25">
      <c r="A719" s="66"/>
      <c r="B719" s="66"/>
      <c r="C719" s="101"/>
      <c r="D719" s="101"/>
      <c r="E719" s="66"/>
      <c r="F719" s="66"/>
      <c r="G719" s="66"/>
      <c r="H719" s="66"/>
      <c r="I719" s="66"/>
    </row>
    <row r="720" spans="1:9" x14ac:dyDescent="0.25">
      <c r="A720" s="66"/>
      <c r="B720" s="66"/>
      <c r="C720" s="101"/>
      <c r="D720" s="101"/>
      <c r="E720" s="66"/>
      <c r="F720" s="66"/>
      <c r="G720" s="66"/>
      <c r="H720" s="66"/>
      <c r="I720" s="66"/>
    </row>
    <row r="721" spans="1:9" x14ac:dyDescent="0.25">
      <c r="A721" s="66"/>
      <c r="B721" s="66"/>
      <c r="C721" s="101"/>
      <c r="D721" s="101"/>
      <c r="E721" s="66"/>
      <c r="F721" s="66"/>
      <c r="G721" s="66"/>
      <c r="H721" s="66"/>
      <c r="I721" s="66"/>
    </row>
    <row r="722" spans="1:9" x14ac:dyDescent="0.25">
      <c r="A722" s="66"/>
      <c r="B722" s="66"/>
      <c r="C722" s="101"/>
      <c r="D722" s="101"/>
      <c r="E722" s="66"/>
      <c r="F722" s="66"/>
      <c r="G722" s="66"/>
      <c r="H722" s="66"/>
      <c r="I722" s="66"/>
    </row>
    <row r="723" spans="1:9" x14ac:dyDescent="0.25">
      <c r="A723" s="66"/>
      <c r="B723" s="66"/>
      <c r="C723" s="101"/>
      <c r="D723" s="101"/>
      <c r="E723" s="66"/>
      <c r="F723" s="66"/>
      <c r="G723" s="66"/>
      <c r="H723" s="66"/>
      <c r="I723" s="66"/>
    </row>
    <row r="724" spans="1:9" x14ac:dyDescent="0.25">
      <c r="A724" s="66"/>
      <c r="B724" s="66"/>
      <c r="C724" s="101"/>
      <c r="D724" s="101"/>
      <c r="E724" s="66"/>
      <c r="F724" s="66"/>
      <c r="G724" s="66"/>
      <c r="H724" s="66"/>
      <c r="I724" s="66"/>
    </row>
    <row r="725" spans="1:9" x14ac:dyDescent="0.25">
      <c r="A725" s="66"/>
      <c r="B725" s="66"/>
      <c r="C725" s="101"/>
      <c r="D725" s="101"/>
      <c r="E725" s="66"/>
      <c r="F725" s="66"/>
      <c r="G725" s="66"/>
      <c r="H725" s="66"/>
      <c r="I725" s="66"/>
    </row>
    <row r="726" spans="1:9" x14ac:dyDescent="0.25">
      <c r="A726" s="66"/>
      <c r="B726" s="66"/>
      <c r="C726" s="101"/>
      <c r="D726" s="101"/>
      <c r="E726" s="66"/>
      <c r="F726" s="66"/>
      <c r="G726" s="66"/>
      <c r="H726" s="66"/>
      <c r="I726" s="66"/>
    </row>
    <row r="727" spans="1:9" x14ac:dyDescent="0.25">
      <c r="A727" s="66"/>
      <c r="B727" s="66"/>
      <c r="C727" s="101"/>
      <c r="D727" s="101"/>
      <c r="E727" s="66"/>
      <c r="F727" s="66"/>
      <c r="G727" s="66"/>
      <c r="H727" s="66"/>
      <c r="I727" s="66"/>
    </row>
    <row r="728" spans="1:9" x14ac:dyDescent="0.25">
      <c r="A728" s="66"/>
      <c r="B728" s="66"/>
      <c r="C728" s="101"/>
      <c r="D728" s="101"/>
      <c r="E728" s="66"/>
      <c r="F728" s="66"/>
      <c r="G728" s="66"/>
      <c r="H728" s="66"/>
      <c r="I728" s="66"/>
    </row>
    <row r="729" spans="1:9" x14ac:dyDescent="0.25">
      <c r="A729" s="66"/>
      <c r="B729" s="66"/>
      <c r="C729" s="101"/>
      <c r="D729" s="101"/>
      <c r="E729" s="66"/>
      <c r="F729" s="66"/>
      <c r="G729" s="66"/>
      <c r="H729" s="66"/>
      <c r="I729" s="66"/>
    </row>
    <row r="730" spans="1:9" x14ac:dyDescent="0.25">
      <c r="A730" s="66"/>
      <c r="B730" s="66"/>
      <c r="C730" s="101"/>
      <c r="D730" s="101"/>
      <c r="E730" s="66"/>
      <c r="F730" s="66"/>
      <c r="G730" s="66"/>
      <c r="H730" s="66"/>
      <c r="I730" s="66"/>
    </row>
    <row r="731" spans="1:9" x14ac:dyDescent="0.25">
      <c r="A731" s="66"/>
      <c r="B731" s="66"/>
      <c r="C731" s="101"/>
      <c r="D731" s="101"/>
      <c r="E731" s="66"/>
      <c r="F731" s="66"/>
      <c r="G731" s="66"/>
      <c r="H731" s="66"/>
      <c r="I731" s="66"/>
    </row>
    <row r="732" spans="1:9" x14ac:dyDescent="0.25">
      <c r="A732" s="66"/>
      <c r="B732" s="66"/>
      <c r="C732" s="101"/>
      <c r="D732" s="101"/>
      <c r="E732" s="66"/>
      <c r="F732" s="66"/>
      <c r="G732" s="66"/>
      <c r="H732" s="66"/>
      <c r="I732" s="66"/>
    </row>
    <row r="733" spans="1:9" x14ac:dyDescent="0.25">
      <c r="A733" s="66"/>
      <c r="B733" s="66"/>
      <c r="C733" s="101"/>
      <c r="D733" s="101"/>
      <c r="E733" s="66"/>
      <c r="F733" s="66"/>
      <c r="G733" s="66"/>
      <c r="H733" s="66"/>
      <c r="I733" s="66"/>
    </row>
  </sheetData>
  <mergeCells count="12">
    <mergeCell ref="A12:C16"/>
    <mergeCell ref="D13:D37"/>
    <mergeCell ref="A38:C38"/>
    <mergeCell ref="B1:D2"/>
    <mergeCell ref="A3:D3"/>
    <mergeCell ref="A4:C5"/>
    <mergeCell ref="D4:D5"/>
    <mergeCell ref="A7:C7"/>
    <mergeCell ref="D7:D12"/>
    <mergeCell ref="A8:C8"/>
    <mergeCell ref="A9:C10"/>
    <mergeCell ref="A11:C11"/>
  </mergeCells>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97"/>
  <sheetViews>
    <sheetView showGridLines="0" zoomScaleNormal="100" zoomScaleSheetLayoutView="100" workbookViewId="0">
      <selection activeCell="D6" sqref="D6"/>
    </sheetView>
  </sheetViews>
  <sheetFormatPr defaultRowHeight="15" x14ac:dyDescent="0.25"/>
  <cols>
    <col min="1" max="1" width="45.7109375" customWidth="1"/>
    <col min="2" max="2" width="44.5703125" customWidth="1"/>
    <col min="3" max="3" width="45.7109375" customWidth="1"/>
    <col min="4" max="4" width="12.28515625" customWidth="1"/>
  </cols>
  <sheetData>
    <row r="1" spans="1:5" x14ac:dyDescent="0.25">
      <c r="A1" s="1221" t="s">
        <v>664</v>
      </c>
      <c r="B1" s="1222"/>
      <c r="C1" s="1222"/>
      <c r="D1" s="552"/>
      <c r="E1" s="155"/>
    </row>
    <row r="2" spans="1:5" x14ac:dyDescent="0.25">
      <c r="A2" s="1223" t="s">
        <v>16</v>
      </c>
      <c r="B2" s="1224"/>
      <c r="C2" s="1224"/>
      <c r="D2" s="553"/>
      <c r="E2" s="155"/>
    </row>
    <row r="3" spans="1:5" ht="15.75" thickBot="1" x14ac:dyDescent="0.3">
      <c r="A3" s="1507" t="s">
        <v>910</v>
      </c>
      <c r="B3" s="1508"/>
      <c r="C3" s="1508"/>
      <c r="D3" s="1509"/>
    </row>
    <row r="4" spans="1:5" x14ac:dyDescent="0.25">
      <c r="A4" s="1228" t="s">
        <v>1129</v>
      </c>
      <c r="B4" s="1229"/>
      <c r="C4" s="1229"/>
      <c r="D4" s="1234" t="s">
        <v>1209</v>
      </c>
    </row>
    <row r="5" spans="1:5" ht="15.75" thickBot="1" x14ac:dyDescent="0.3">
      <c r="A5" s="1231"/>
      <c r="B5" s="1232"/>
      <c r="C5" s="1232"/>
      <c r="D5" s="1278"/>
    </row>
    <row r="6" spans="1:5" ht="15.75" thickBot="1" x14ac:dyDescent="0.3">
      <c r="A6" s="438" t="s">
        <v>1019</v>
      </c>
      <c r="B6" s="632" t="e">
        <f>#REF!</f>
        <v>#REF!</v>
      </c>
      <c r="C6" s="631"/>
      <c r="D6" s="433"/>
    </row>
    <row r="7" spans="1:5" ht="24.75" customHeight="1" x14ac:dyDescent="0.25">
      <c r="A7" s="1257" t="s">
        <v>194</v>
      </c>
      <c r="B7" s="1258"/>
      <c r="C7" s="1258"/>
      <c r="D7" s="1236" t="s">
        <v>1110</v>
      </c>
      <c r="E7" s="96"/>
    </row>
    <row r="8" spans="1:5" ht="315.75" customHeight="1" thickBot="1" x14ac:dyDescent="0.3">
      <c r="A8" s="1586" t="s">
        <v>2188</v>
      </c>
      <c r="B8" s="1587"/>
      <c r="C8" s="1588"/>
      <c r="D8" s="1585"/>
      <c r="E8" s="96"/>
    </row>
    <row r="9" spans="1:5" ht="30" customHeight="1" x14ac:dyDescent="0.25">
      <c r="A9" s="1257" t="s">
        <v>195</v>
      </c>
      <c r="B9" s="1258"/>
      <c r="C9" s="1258"/>
      <c r="D9" s="1236" t="s">
        <v>1111</v>
      </c>
      <c r="E9" s="96"/>
    </row>
    <row r="10" spans="1:5" x14ac:dyDescent="0.25">
      <c r="A10" s="1589" t="s">
        <v>2187</v>
      </c>
      <c r="B10" s="1590"/>
      <c r="C10" s="909">
        <v>42793</v>
      </c>
      <c r="D10" s="1237"/>
      <c r="E10" s="96"/>
    </row>
    <row r="11" spans="1:5" ht="15" customHeight="1" x14ac:dyDescent="0.25">
      <c r="A11" s="1296" t="s">
        <v>1831</v>
      </c>
      <c r="B11" s="1265"/>
      <c r="C11" s="910"/>
      <c r="D11" s="1237"/>
      <c r="E11" s="96"/>
    </row>
    <row r="12" spans="1:5" x14ac:dyDescent="0.25">
      <c r="A12" s="1580" t="s">
        <v>1832</v>
      </c>
      <c r="B12" s="1581"/>
      <c r="C12" s="910">
        <v>25716</v>
      </c>
      <c r="D12" s="1237"/>
      <c r="E12" s="96"/>
    </row>
    <row r="13" spans="1:5" x14ac:dyDescent="0.25">
      <c r="A13" s="1580" t="s">
        <v>1833</v>
      </c>
      <c r="B13" s="1581"/>
      <c r="C13" s="910">
        <v>6251</v>
      </c>
      <c r="D13" s="1237"/>
      <c r="E13" s="96"/>
    </row>
    <row r="14" spans="1:5" x14ac:dyDescent="0.25">
      <c r="A14" s="1580" t="s">
        <v>1834</v>
      </c>
      <c r="B14" s="1581"/>
      <c r="C14" s="910">
        <v>7492</v>
      </c>
      <c r="D14" s="1237"/>
      <c r="E14" s="96"/>
    </row>
    <row r="15" spans="1:5" x14ac:dyDescent="0.25">
      <c r="A15" s="1580" t="s">
        <v>1835</v>
      </c>
      <c r="B15" s="1581"/>
      <c r="C15" s="910">
        <v>1494</v>
      </c>
      <c r="D15" s="1237"/>
      <c r="E15" s="96"/>
    </row>
    <row r="16" spans="1:5" x14ac:dyDescent="0.25">
      <c r="A16" s="1580" t="s">
        <v>1836</v>
      </c>
      <c r="B16" s="1581"/>
      <c r="C16" s="910">
        <v>868</v>
      </c>
      <c r="D16" s="1237"/>
      <c r="E16" s="96"/>
    </row>
    <row r="17" spans="1:5" x14ac:dyDescent="0.25">
      <c r="A17" s="1580" t="s">
        <v>1837</v>
      </c>
      <c r="B17" s="1581"/>
      <c r="C17" s="910">
        <v>972</v>
      </c>
      <c r="D17" s="1237"/>
      <c r="E17" s="96"/>
    </row>
    <row r="18" spans="1:5" x14ac:dyDescent="0.25">
      <c r="A18" s="1582" t="s">
        <v>1838</v>
      </c>
      <c r="B18" s="1583"/>
      <c r="C18" s="911">
        <v>60671</v>
      </c>
      <c r="D18" s="1237"/>
      <c r="E18" s="96"/>
    </row>
    <row r="19" spans="1:5" ht="15.75" thickBot="1" x14ac:dyDescent="0.3">
      <c r="A19" s="1582" t="s">
        <v>2190</v>
      </c>
      <c r="B19" s="1583"/>
      <c r="C19" s="912">
        <v>1.4179999999999999</v>
      </c>
      <c r="D19" s="1238"/>
      <c r="E19" s="96"/>
    </row>
    <row r="20" spans="1:5" ht="30" customHeight="1" x14ac:dyDescent="0.25">
      <c r="A20" s="1512" t="s">
        <v>0</v>
      </c>
      <c r="B20" s="1584"/>
      <c r="C20" s="1584"/>
      <c r="D20" s="1236" t="s">
        <v>683</v>
      </c>
      <c r="E20" s="96"/>
    </row>
    <row r="21" spans="1:5" ht="15" customHeight="1" thickBot="1" x14ac:dyDescent="0.3">
      <c r="A21" s="1285" t="s">
        <v>1839</v>
      </c>
      <c r="B21" s="1286"/>
      <c r="C21" s="1287"/>
      <c r="D21" s="1272"/>
      <c r="E21" s="96"/>
    </row>
    <row r="22" spans="1:5" x14ac:dyDescent="0.25">
      <c r="A22" s="306"/>
      <c r="B22" s="306"/>
      <c r="C22" s="306"/>
      <c r="D22" s="96"/>
      <c r="E22" s="96"/>
    </row>
    <row r="23" spans="1:5" x14ac:dyDescent="0.25">
      <c r="A23" s="96"/>
      <c r="B23" s="96"/>
      <c r="C23" s="96"/>
      <c r="D23" s="96"/>
      <c r="E23" s="96"/>
    </row>
    <row r="24" spans="1:5" x14ac:dyDescent="0.25">
      <c r="A24" s="96"/>
      <c r="B24" s="96"/>
      <c r="C24" s="96"/>
      <c r="D24" s="96"/>
      <c r="E24" s="96"/>
    </row>
    <row r="25" spans="1:5" x14ac:dyDescent="0.25">
      <c r="A25" s="96"/>
      <c r="B25" s="96"/>
      <c r="C25" s="96"/>
      <c r="D25" s="96"/>
      <c r="E25" s="96"/>
    </row>
    <row r="26" spans="1:5" x14ac:dyDescent="0.25">
      <c r="A26" s="96"/>
      <c r="B26" s="96"/>
      <c r="C26" s="96"/>
      <c r="D26" s="96"/>
      <c r="E26" s="96"/>
    </row>
    <row r="27" spans="1:5" ht="15" customHeight="1" x14ac:dyDescent="0.25">
      <c r="A27" s="96"/>
      <c r="B27" s="96"/>
      <c r="C27" s="96"/>
      <c r="D27" s="96"/>
      <c r="E27" s="96"/>
    </row>
    <row r="28" spans="1:5" x14ac:dyDescent="0.25">
      <c r="A28" s="96"/>
      <c r="B28" s="96"/>
      <c r="C28" s="96"/>
      <c r="D28" s="96"/>
      <c r="E28" s="96"/>
    </row>
    <row r="29" spans="1:5" x14ac:dyDescent="0.25">
      <c r="A29" s="96"/>
      <c r="B29" s="96"/>
      <c r="C29" s="96"/>
      <c r="D29" s="96"/>
      <c r="E29" s="96"/>
    </row>
    <row r="30" spans="1:5" x14ac:dyDescent="0.25">
      <c r="A30" s="96"/>
      <c r="B30" s="96"/>
      <c r="C30" s="96"/>
      <c r="D30" s="96"/>
      <c r="E30" s="96"/>
    </row>
    <row r="31" spans="1:5" x14ac:dyDescent="0.25">
      <c r="A31" s="96"/>
      <c r="B31" s="96"/>
      <c r="C31" s="96"/>
      <c r="D31" s="96"/>
      <c r="E31" s="96"/>
    </row>
    <row r="32" spans="1:5" ht="25.5" customHeight="1" x14ac:dyDescent="0.25">
      <c r="A32" s="96"/>
      <c r="B32" s="96"/>
      <c r="C32" s="96"/>
      <c r="D32" s="96"/>
      <c r="E32" s="96"/>
    </row>
    <row r="33" spans="1:5" x14ac:dyDescent="0.25">
      <c r="A33" s="96"/>
      <c r="B33" s="96"/>
      <c r="C33" s="96"/>
      <c r="D33" s="96"/>
      <c r="E33" s="96"/>
    </row>
    <row r="34" spans="1:5" x14ac:dyDescent="0.25">
      <c r="A34" s="96"/>
      <c r="B34" s="96"/>
      <c r="C34" s="96"/>
      <c r="D34" s="96"/>
      <c r="E34" s="96"/>
    </row>
    <row r="35" spans="1:5" ht="30" customHeight="1" x14ac:dyDescent="0.25">
      <c r="A35" s="96"/>
      <c r="B35" s="96"/>
      <c r="C35" s="96"/>
      <c r="D35" s="96"/>
      <c r="E35" s="96"/>
    </row>
    <row r="36" spans="1:5" ht="15" customHeight="1" x14ac:dyDescent="0.25">
      <c r="A36" s="96"/>
      <c r="B36" s="96"/>
      <c r="C36" s="96"/>
      <c r="D36" s="96"/>
      <c r="E36" s="96"/>
    </row>
    <row r="37" spans="1:5" ht="15" customHeight="1" x14ac:dyDescent="0.25">
      <c r="A37" s="96"/>
      <c r="B37" s="96"/>
      <c r="C37" s="96"/>
      <c r="D37" s="96"/>
      <c r="E37" s="96"/>
    </row>
    <row r="38" spans="1:5" ht="15" customHeight="1" x14ac:dyDescent="0.25">
      <c r="A38" s="96"/>
      <c r="B38" s="96"/>
      <c r="C38" s="96"/>
      <c r="D38" s="96"/>
      <c r="E38" s="96"/>
    </row>
    <row r="39" spans="1:5" ht="15" customHeight="1" x14ac:dyDescent="0.25">
      <c r="A39" s="96"/>
      <c r="B39" s="96"/>
      <c r="C39" s="96"/>
      <c r="D39" s="96"/>
      <c r="E39" s="96"/>
    </row>
    <row r="40" spans="1:5" ht="15" customHeight="1" x14ac:dyDescent="0.25">
      <c r="A40" s="96"/>
      <c r="B40" s="96"/>
      <c r="C40" s="96"/>
      <c r="D40" s="96"/>
      <c r="E40" s="96"/>
    </row>
    <row r="41" spans="1:5" ht="15" customHeight="1" x14ac:dyDescent="0.25">
      <c r="A41" s="96"/>
      <c r="B41" s="96"/>
      <c r="C41" s="96"/>
      <c r="D41" s="96"/>
      <c r="E41" s="96"/>
    </row>
    <row r="42" spans="1:5" ht="30" customHeight="1" x14ac:dyDescent="0.25">
      <c r="E42" s="96"/>
    </row>
    <row r="43" spans="1:5" ht="15" customHeight="1" x14ac:dyDescent="0.25">
      <c r="E43" s="96"/>
    </row>
    <row r="44" spans="1:5" ht="15" customHeight="1" x14ac:dyDescent="0.25">
      <c r="E44" s="96"/>
    </row>
    <row r="45" spans="1:5" ht="15" customHeight="1" x14ac:dyDescent="0.25">
      <c r="E45" s="96"/>
    </row>
    <row r="46" spans="1:5" ht="15" customHeight="1" x14ac:dyDescent="0.25">
      <c r="E46" s="96"/>
    </row>
    <row r="47" spans="1:5" ht="15" customHeight="1" x14ac:dyDescent="0.25">
      <c r="E47" s="96"/>
    </row>
    <row r="48" spans="1:5" x14ac:dyDescent="0.25">
      <c r="E48" s="96"/>
    </row>
    <row r="49" spans="5:5" x14ac:dyDescent="0.25">
      <c r="E49" s="96"/>
    </row>
    <row r="50" spans="5:5" x14ac:dyDescent="0.25">
      <c r="E50" s="96"/>
    </row>
    <row r="51" spans="5:5" x14ac:dyDescent="0.25">
      <c r="E51" s="96"/>
    </row>
    <row r="52" spans="5:5" x14ac:dyDescent="0.25">
      <c r="E52" s="96"/>
    </row>
    <row r="53" spans="5:5" x14ac:dyDescent="0.25">
      <c r="E53" s="96"/>
    </row>
    <row r="54" spans="5:5" x14ac:dyDescent="0.25">
      <c r="E54" s="96"/>
    </row>
    <row r="55" spans="5:5" x14ac:dyDescent="0.25">
      <c r="E55" s="96"/>
    </row>
    <row r="56" spans="5:5" x14ac:dyDescent="0.25">
      <c r="E56" s="96"/>
    </row>
    <row r="57" spans="5:5" x14ac:dyDescent="0.25">
      <c r="E57" s="96"/>
    </row>
    <row r="58" spans="5:5" x14ac:dyDescent="0.25">
      <c r="E58" s="96"/>
    </row>
    <row r="59" spans="5:5" x14ac:dyDescent="0.25">
      <c r="E59" s="96"/>
    </row>
    <row r="60" spans="5:5" x14ac:dyDescent="0.25">
      <c r="E60" s="96"/>
    </row>
    <row r="61" spans="5:5" x14ac:dyDescent="0.25">
      <c r="E61" s="96"/>
    </row>
    <row r="62" spans="5:5" x14ac:dyDescent="0.25">
      <c r="E62" s="96"/>
    </row>
    <row r="63" spans="5:5" x14ac:dyDescent="0.25">
      <c r="E63" s="96"/>
    </row>
    <row r="64" spans="5:5" x14ac:dyDescent="0.25">
      <c r="E64" s="96"/>
    </row>
    <row r="65" spans="1:5" x14ac:dyDescent="0.25">
      <c r="E65" s="96"/>
    </row>
    <row r="66" spans="1:5" x14ac:dyDescent="0.25">
      <c r="A66" s="96"/>
      <c r="B66" s="96"/>
      <c r="C66" s="96"/>
      <c r="D66" s="96"/>
      <c r="E66" s="96"/>
    </row>
    <row r="67" spans="1:5" x14ac:dyDescent="0.25">
      <c r="A67" s="96"/>
      <c r="B67" s="96"/>
      <c r="C67" s="96"/>
      <c r="D67" s="96"/>
      <c r="E67" s="96"/>
    </row>
    <row r="68" spans="1:5" x14ac:dyDescent="0.25">
      <c r="A68" s="96"/>
      <c r="B68" s="96"/>
      <c r="C68" s="96"/>
      <c r="D68" s="96"/>
      <c r="E68" s="96"/>
    </row>
    <row r="69" spans="1:5" x14ac:dyDescent="0.25">
      <c r="A69" s="96"/>
      <c r="B69" s="96"/>
      <c r="C69" s="96"/>
      <c r="D69" s="96"/>
      <c r="E69" s="96"/>
    </row>
    <row r="70" spans="1:5" x14ac:dyDescent="0.25">
      <c r="A70" s="96"/>
      <c r="B70" s="96"/>
      <c r="C70" s="96"/>
      <c r="D70" s="96"/>
      <c r="E70" s="96"/>
    </row>
    <row r="71" spans="1:5" x14ac:dyDescent="0.25">
      <c r="A71" s="96"/>
      <c r="B71" s="96"/>
      <c r="C71" s="96"/>
      <c r="D71" s="96"/>
      <c r="E71" s="96"/>
    </row>
    <row r="72" spans="1:5" x14ac:dyDescent="0.25">
      <c r="A72" s="96"/>
      <c r="B72" s="96"/>
      <c r="C72" s="96"/>
      <c r="D72" s="96"/>
      <c r="E72" s="96"/>
    </row>
    <row r="73" spans="1:5" x14ac:dyDescent="0.25">
      <c r="A73" s="96"/>
      <c r="B73" s="96"/>
      <c r="C73" s="96"/>
      <c r="D73" s="96"/>
      <c r="E73" s="96"/>
    </row>
    <row r="74" spans="1:5" x14ac:dyDescent="0.25">
      <c r="A74" s="96"/>
      <c r="B74" s="96"/>
      <c r="C74" s="96"/>
      <c r="D74" s="96"/>
      <c r="E74" s="96"/>
    </row>
    <row r="75" spans="1:5" x14ac:dyDescent="0.25">
      <c r="A75" s="96"/>
      <c r="B75" s="96"/>
      <c r="C75" s="96"/>
      <c r="D75" s="96"/>
      <c r="E75" s="96"/>
    </row>
    <row r="76" spans="1:5" x14ac:dyDescent="0.25">
      <c r="A76" s="96"/>
      <c r="B76" s="96"/>
      <c r="C76" s="96"/>
      <c r="D76" s="96"/>
      <c r="E76" s="96"/>
    </row>
    <row r="77" spans="1:5" x14ac:dyDescent="0.25">
      <c r="A77" s="96"/>
      <c r="B77" s="96"/>
      <c r="C77" s="96"/>
      <c r="D77" s="96"/>
      <c r="E77" s="96"/>
    </row>
    <row r="78" spans="1:5" x14ac:dyDescent="0.25">
      <c r="A78" s="96"/>
      <c r="B78" s="96"/>
      <c r="C78" s="96"/>
      <c r="D78" s="96"/>
      <c r="E78" s="96"/>
    </row>
    <row r="79" spans="1:5" x14ac:dyDescent="0.25">
      <c r="A79" s="96"/>
      <c r="B79" s="96"/>
      <c r="C79" s="96"/>
      <c r="D79" s="96"/>
      <c r="E79" s="96"/>
    </row>
    <row r="80" spans="1:5" x14ac:dyDescent="0.25">
      <c r="A80" s="96"/>
      <c r="B80" s="96"/>
      <c r="C80" s="96"/>
      <c r="D80" s="96"/>
      <c r="E80" s="96"/>
    </row>
    <row r="81" spans="1:5" x14ac:dyDescent="0.25">
      <c r="A81" s="96"/>
      <c r="B81" s="96"/>
      <c r="C81" s="96"/>
      <c r="D81" s="96"/>
      <c r="E81" s="96"/>
    </row>
    <row r="82" spans="1:5" x14ac:dyDescent="0.25">
      <c r="A82" s="96"/>
      <c r="B82" s="96"/>
      <c r="C82" s="96"/>
      <c r="D82" s="96"/>
      <c r="E82" s="96"/>
    </row>
    <row r="83" spans="1:5" x14ac:dyDescent="0.25">
      <c r="A83" s="96"/>
      <c r="B83" s="96"/>
      <c r="C83" s="96"/>
      <c r="D83" s="96"/>
      <c r="E83" s="96"/>
    </row>
    <row r="84" spans="1:5" x14ac:dyDescent="0.25">
      <c r="A84" s="96"/>
      <c r="B84" s="96"/>
      <c r="C84" s="96"/>
      <c r="D84" s="96"/>
      <c r="E84" s="96"/>
    </row>
    <row r="85" spans="1:5" x14ac:dyDescent="0.25">
      <c r="A85" s="96"/>
      <c r="B85" s="96"/>
      <c r="C85" s="96"/>
      <c r="D85" s="96"/>
      <c r="E85" s="96"/>
    </row>
    <row r="86" spans="1:5" x14ac:dyDescent="0.25">
      <c r="A86" s="96"/>
      <c r="B86" s="96"/>
      <c r="C86" s="96"/>
      <c r="D86" s="96"/>
      <c r="E86" s="96"/>
    </row>
    <row r="87" spans="1:5" x14ac:dyDescent="0.25">
      <c r="A87" s="96"/>
      <c r="B87" s="96"/>
      <c r="C87" s="96"/>
      <c r="D87" s="96"/>
      <c r="E87" s="96"/>
    </row>
    <row r="88" spans="1:5" x14ac:dyDescent="0.25">
      <c r="A88" s="96"/>
      <c r="B88" s="96"/>
      <c r="C88" s="96"/>
      <c r="D88" s="96"/>
      <c r="E88" s="96"/>
    </row>
    <row r="89" spans="1:5" x14ac:dyDescent="0.25">
      <c r="A89" s="96"/>
      <c r="B89" s="96"/>
      <c r="C89" s="96"/>
      <c r="D89" s="96"/>
      <c r="E89" s="96"/>
    </row>
    <row r="90" spans="1:5" x14ac:dyDescent="0.25">
      <c r="A90" s="96"/>
      <c r="B90" s="96"/>
      <c r="C90" s="96"/>
      <c r="D90" s="96"/>
      <c r="E90" s="96"/>
    </row>
    <row r="91" spans="1:5" x14ac:dyDescent="0.25">
      <c r="A91" s="96"/>
      <c r="B91" s="96"/>
      <c r="C91" s="96"/>
      <c r="D91" s="96"/>
      <c r="E91" s="96"/>
    </row>
    <row r="92" spans="1:5" x14ac:dyDescent="0.25">
      <c r="A92" s="96"/>
      <c r="B92" s="96"/>
      <c r="C92" s="96"/>
      <c r="D92" s="96"/>
      <c r="E92" s="96"/>
    </row>
    <row r="93" spans="1:5" x14ac:dyDescent="0.25">
      <c r="A93" s="96"/>
      <c r="B93" s="96"/>
      <c r="C93" s="96"/>
      <c r="D93" s="96"/>
      <c r="E93" s="96"/>
    </row>
    <row r="94" spans="1:5" x14ac:dyDescent="0.25">
      <c r="A94" s="96"/>
      <c r="B94" s="96"/>
      <c r="C94" s="96"/>
      <c r="D94" s="96"/>
      <c r="E94" s="96"/>
    </row>
    <row r="95" spans="1:5" x14ac:dyDescent="0.25">
      <c r="A95" s="96"/>
      <c r="B95" s="96"/>
      <c r="C95" s="96"/>
      <c r="D95" s="96"/>
      <c r="E95" s="96"/>
    </row>
    <row r="96" spans="1:5" x14ac:dyDescent="0.25">
      <c r="A96" s="96"/>
      <c r="B96" s="96"/>
      <c r="C96" s="96"/>
      <c r="D96" s="96"/>
      <c r="E96" s="96"/>
    </row>
    <row r="97" spans="1:5" x14ac:dyDescent="0.25">
      <c r="A97" s="96"/>
      <c r="B97" s="96"/>
      <c r="C97" s="96"/>
      <c r="D97" s="96"/>
      <c r="E97" s="96"/>
    </row>
  </sheetData>
  <mergeCells count="23">
    <mergeCell ref="A7:C7"/>
    <mergeCell ref="A9:C9"/>
    <mergeCell ref="D7:D8"/>
    <mergeCell ref="A8:C8"/>
    <mergeCell ref="A1:C1"/>
    <mergeCell ref="A2:C2"/>
    <mergeCell ref="A3:D3"/>
    <mergeCell ref="A4:C5"/>
    <mergeCell ref="D4:D5"/>
    <mergeCell ref="D9:D19"/>
    <mergeCell ref="A10:B10"/>
    <mergeCell ref="A11:B11"/>
    <mergeCell ref="A12:B12"/>
    <mergeCell ref="A13:B13"/>
    <mergeCell ref="A14:B14"/>
    <mergeCell ref="D20:D21"/>
    <mergeCell ref="A21:C21"/>
    <mergeCell ref="A15:B15"/>
    <mergeCell ref="A16:B16"/>
    <mergeCell ref="A17:B17"/>
    <mergeCell ref="A18:B18"/>
    <mergeCell ref="A19:B19"/>
    <mergeCell ref="A20:C20"/>
  </mergeCells>
  <phoneticPr fontId="8"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AR252"/>
  <sheetViews>
    <sheetView showGridLines="0" zoomScaleNormal="100" zoomScaleSheetLayoutView="100" workbookViewId="0">
      <selection activeCell="D16" sqref="D16:XFD16"/>
    </sheetView>
  </sheetViews>
  <sheetFormatPr defaultRowHeight="15" outlineLevelRow="1" x14ac:dyDescent="0.25"/>
  <cols>
    <col min="1" max="3" width="36.5703125" customWidth="1"/>
    <col min="4" max="4" width="13.42578125" customWidth="1"/>
  </cols>
  <sheetData>
    <row r="1" spans="1:44" x14ac:dyDescent="0.25">
      <c r="A1" s="1221" t="s">
        <v>665</v>
      </c>
      <c r="B1" s="1222"/>
      <c r="C1" s="1222"/>
      <c r="D1" s="552"/>
      <c r="E1" s="155"/>
    </row>
    <row r="2" spans="1:44" x14ac:dyDescent="0.25">
      <c r="A2" s="1223" t="s">
        <v>17</v>
      </c>
      <c r="B2" s="1224"/>
      <c r="C2" s="1224"/>
      <c r="D2" s="553"/>
      <c r="E2" s="155"/>
    </row>
    <row r="3" spans="1:44" ht="15.75" thickBot="1" x14ac:dyDescent="0.3">
      <c r="A3" s="1616"/>
      <c r="B3" s="1617"/>
      <c r="C3" s="1617"/>
      <c r="D3" s="1618"/>
    </row>
    <row r="4" spans="1:44" x14ac:dyDescent="0.25">
      <c r="A4" s="1228" t="s">
        <v>1</v>
      </c>
      <c r="B4" s="1229"/>
      <c r="C4" s="1229"/>
      <c r="D4" s="1234" t="s">
        <v>1209</v>
      </c>
    </row>
    <row r="5" spans="1:44" ht="15.75" thickBot="1" x14ac:dyDescent="0.3">
      <c r="A5" s="1231"/>
      <c r="B5" s="1232"/>
      <c r="C5" s="1232"/>
      <c r="D5" s="1278"/>
    </row>
    <row r="6" spans="1:44" ht="15.75" thickBot="1" x14ac:dyDescent="0.3">
      <c r="A6" s="438" t="s">
        <v>1019</v>
      </c>
      <c r="B6" s="632" t="e">
        <f>#REF!</f>
        <v>#REF!</v>
      </c>
      <c r="C6" s="431"/>
      <c r="D6" s="204"/>
      <c r="E6" s="6"/>
    </row>
    <row r="7" spans="1:44" ht="28.5" customHeight="1" x14ac:dyDescent="0.25">
      <c r="A7" s="1612" t="s">
        <v>2</v>
      </c>
      <c r="B7" s="1613"/>
      <c r="C7" s="1614"/>
      <c r="D7" s="1247" t="s">
        <v>1097</v>
      </c>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row>
    <row r="8" spans="1:44" ht="15.75" thickBot="1" x14ac:dyDescent="0.3">
      <c r="A8" s="1615" t="s">
        <v>1840</v>
      </c>
      <c r="B8" s="1601"/>
      <c r="C8" s="1246"/>
      <c r="D8" s="1248"/>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row>
    <row r="9" spans="1:44" x14ac:dyDescent="0.25">
      <c r="A9" s="1594" t="s">
        <v>3</v>
      </c>
      <c r="B9" s="1595"/>
      <c r="C9" s="1596"/>
      <c r="D9" s="1247" t="s">
        <v>1098</v>
      </c>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row>
    <row r="10" spans="1:44" ht="96" customHeight="1" thickBot="1" x14ac:dyDescent="0.3">
      <c r="A10" s="1251" t="s">
        <v>2232</v>
      </c>
      <c r="B10" s="1599"/>
      <c r="C10" s="1600"/>
      <c r="D10" s="1248"/>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row>
    <row r="11" spans="1:44" x14ac:dyDescent="0.25">
      <c r="A11" s="1594" t="s">
        <v>4</v>
      </c>
      <c r="B11" s="1595"/>
      <c r="C11" s="1596"/>
      <c r="D11" s="1247" t="s">
        <v>1099</v>
      </c>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row>
    <row r="12" spans="1:44" ht="88.5" customHeight="1" thickBot="1" x14ac:dyDescent="0.3">
      <c r="A12" s="1254" t="s">
        <v>1841</v>
      </c>
      <c r="B12" s="1601"/>
      <c r="C12" s="1246"/>
      <c r="D12" s="1248"/>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row>
    <row r="13" spans="1:44" x14ac:dyDescent="0.25">
      <c r="A13" s="1597" t="s">
        <v>5</v>
      </c>
      <c r="B13" s="1598"/>
      <c r="C13" s="1598"/>
      <c r="D13" s="1247" t="s">
        <v>1100</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row>
    <row r="14" spans="1:44" ht="91.5" customHeight="1" thickBot="1" x14ac:dyDescent="0.3">
      <c r="A14" s="1254" t="s">
        <v>1842</v>
      </c>
      <c r="B14" s="1601"/>
      <c r="C14" s="1246"/>
      <c r="D14" s="1248"/>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row>
    <row r="15" spans="1:44" x14ac:dyDescent="0.25">
      <c r="A15" s="1602" t="s">
        <v>2227</v>
      </c>
      <c r="B15" s="1603"/>
      <c r="C15" s="1044">
        <f>'FIK10-1'!C12</f>
        <v>1309819079.0401978</v>
      </c>
      <c r="D15" s="1604" t="s">
        <v>1101</v>
      </c>
      <c r="E15" s="63"/>
      <c r="F15" s="63"/>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row>
    <row r="16" spans="1:44" x14ac:dyDescent="0.25">
      <c r="A16" s="1321" t="s">
        <v>2228</v>
      </c>
      <c r="B16" s="1607"/>
      <c r="C16" s="1045">
        <f>651831983</f>
        <v>651831983</v>
      </c>
      <c r="D16" s="1605"/>
      <c r="E16" s="63"/>
      <c r="F16" s="63"/>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row>
    <row r="17" spans="1:44" x14ac:dyDescent="0.25">
      <c r="A17" s="1608" t="s">
        <v>2229</v>
      </c>
      <c r="B17" s="1609"/>
      <c r="C17" s="1045">
        <f>C15-C16</f>
        <v>657987096.04019785</v>
      </c>
      <c r="D17" s="1605"/>
      <c r="E17" s="63"/>
      <c r="F17" s="63"/>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row>
    <row r="18" spans="1:44" ht="45" customHeight="1" thickBot="1" x14ac:dyDescent="0.3">
      <c r="A18" s="1610" t="s">
        <v>6</v>
      </c>
      <c r="B18" s="1042" t="s">
        <v>2230</v>
      </c>
      <c r="C18" s="1051">
        <v>2969438703</v>
      </c>
      <c r="D18" s="1606"/>
      <c r="E18" s="63"/>
      <c r="F18" s="63"/>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row>
    <row r="19" spans="1:44" ht="45" customHeight="1" thickBot="1" x14ac:dyDescent="0.3">
      <c r="A19" s="1611"/>
      <c r="B19" s="1043" t="s">
        <v>2226</v>
      </c>
      <c r="C19" s="1046">
        <f>IF((C17-C18)&lt;0,0,C17-C18)</f>
        <v>0</v>
      </c>
      <c r="D19" s="1006"/>
      <c r="E19" s="63"/>
      <c r="F19" s="63"/>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row>
    <row r="20" spans="1:44" ht="30" customHeight="1" x14ac:dyDescent="0.25">
      <c r="A20" s="1591" t="s">
        <v>7</v>
      </c>
      <c r="B20" s="1592"/>
      <c r="C20" s="1593"/>
      <c r="D20" s="1532" t="s">
        <v>1102</v>
      </c>
      <c r="E20" s="63"/>
      <c r="F20" s="63"/>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row>
    <row r="21" spans="1:44" ht="15.75" thickBot="1" x14ac:dyDescent="0.3">
      <c r="A21" s="1631" t="s">
        <v>1843</v>
      </c>
      <c r="B21" s="1632"/>
      <c r="C21" s="1632"/>
      <c r="D21" s="1533"/>
      <c r="E21" s="63"/>
      <c r="F21" s="63"/>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row>
    <row r="22" spans="1:44" x14ac:dyDescent="0.25">
      <c r="A22" s="1315" t="s">
        <v>14</v>
      </c>
      <c r="B22" s="1316"/>
      <c r="C22" s="1317"/>
      <c r="D22" s="1604" t="s">
        <v>1103</v>
      </c>
      <c r="E22" s="63"/>
      <c r="F22" s="63"/>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row>
    <row r="23" spans="1:44" x14ac:dyDescent="0.25">
      <c r="A23" s="1608" t="s">
        <v>160</v>
      </c>
      <c r="B23" s="1623"/>
      <c r="C23" s="515" t="s">
        <v>8</v>
      </c>
      <c r="D23" s="1605"/>
      <c r="E23" s="63"/>
      <c r="F23" s="63"/>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row>
    <row r="24" spans="1:44" x14ac:dyDescent="0.25">
      <c r="A24" s="1619"/>
      <c r="B24" s="1620"/>
      <c r="C24" s="1047"/>
      <c r="D24" s="1605"/>
      <c r="E24" s="63"/>
      <c r="F24" s="63"/>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row>
    <row r="25" spans="1:44" x14ac:dyDescent="0.25">
      <c r="A25" s="1619"/>
      <c r="B25" s="1620"/>
      <c r="C25" s="1047"/>
      <c r="D25" s="1605"/>
      <c r="E25" s="63"/>
      <c r="F25" s="63"/>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row>
    <row r="26" spans="1:44" x14ac:dyDescent="0.25">
      <c r="A26" s="1619"/>
      <c r="B26" s="1620"/>
      <c r="C26" s="1047"/>
      <c r="D26" s="1605"/>
      <c r="E26" s="63"/>
      <c r="F26" s="63"/>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row>
    <row r="27" spans="1:44" x14ac:dyDescent="0.25">
      <c r="A27" s="1619"/>
      <c r="B27" s="1620"/>
      <c r="C27" s="1047"/>
      <c r="D27" s="1605"/>
      <c r="E27" s="63"/>
      <c r="F27" s="63"/>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row>
    <row r="28" spans="1:44" ht="15.75" thickBot="1" x14ac:dyDescent="0.3">
      <c r="A28" s="1621"/>
      <c r="B28" s="1622"/>
      <c r="C28" s="1048"/>
      <c r="D28" s="1606"/>
      <c r="E28" s="63"/>
      <c r="F28" s="63"/>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row>
    <row r="29" spans="1:44" hidden="1" outlineLevel="1" x14ac:dyDescent="0.25">
      <c r="A29" s="1624"/>
      <c r="B29" s="1625"/>
      <c r="C29" s="1049"/>
      <c r="D29" s="1534" t="s">
        <v>684</v>
      </c>
      <c r="E29" s="63"/>
      <c r="F29" s="63"/>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row>
    <row r="30" spans="1:44" hidden="1" outlineLevel="1" x14ac:dyDescent="0.25">
      <c r="A30" s="1619"/>
      <c r="B30" s="1620"/>
      <c r="C30" s="1047"/>
      <c r="D30" s="1605"/>
      <c r="E30" s="63"/>
      <c r="F30" s="63"/>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row>
    <row r="31" spans="1:44" hidden="1" outlineLevel="1" x14ac:dyDescent="0.25">
      <c r="A31" s="1619"/>
      <c r="B31" s="1620"/>
      <c r="C31" s="1047"/>
      <c r="D31" s="1605"/>
      <c r="E31" s="63"/>
      <c r="F31" s="63"/>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row>
    <row r="32" spans="1:44" hidden="1" outlineLevel="1" x14ac:dyDescent="0.25">
      <c r="A32" s="1619"/>
      <c r="B32" s="1620"/>
      <c r="C32" s="1047"/>
      <c r="D32" s="1605"/>
      <c r="E32" s="63"/>
      <c r="F32" s="63"/>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row>
    <row r="33" spans="1:44" hidden="1" outlineLevel="1" x14ac:dyDescent="0.25">
      <c r="A33" s="1619"/>
      <c r="B33" s="1620"/>
      <c r="C33" s="1047"/>
      <c r="D33" s="1605"/>
      <c r="E33" s="63"/>
      <c r="F33" s="63"/>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row>
    <row r="34" spans="1:44" hidden="1" outlineLevel="1" x14ac:dyDescent="0.25">
      <c r="A34" s="1619"/>
      <c r="B34" s="1620"/>
      <c r="C34" s="1047"/>
      <c r="D34" s="1605"/>
      <c r="E34" s="63"/>
      <c r="F34" s="63"/>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row>
    <row r="35" spans="1:44" hidden="1" outlineLevel="1" x14ac:dyDescent="0.25">
      <c r="A35" s="1619"/>
      <c r="B35" s="1620"/>
      <c r="C35" s="1047"/>
      <c r="D35" s="1605"/>
      <c r="E35" s="63"/>
      <c r="F35" s="63"/>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row>
    <row r="36" spans="1:44" hidden="1" outlineLevel="1" x14ac:dyDescent="0.25">
      <c r="A36" s="1619"/>
      <c r="B36" s="1620"/>
      <c r="C36" s="1047"/>
      <c r="D36" s="1605"/>
      <c r="E36" s="63"/>
      <c r="F36" s="63"/>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row>
    <row r="37" spans="1:44" hidden="1" outlineLevel="1" x14ac:dyDescent="0.25">
      <c r="A37" s="1633"/>
      <c r="B37" s="1634"/>
      <c r="C37" s="1047"/>
      <c r="D37" s="1605"/>
      <c r="E37" s="63"/>
      <c r="F37" s="63"/>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row>
    <row r="38" spans="1:44" ht="15.75" hidden="1" outlineLevel="1" thickBot="1" x14ac:dyDescent="0.3">
      <c r="A38" s="1635"/>
      <c r="B38" s="1636"/>
      <c r="C38" s="1050"/>
      <c r="D38" s="1537"/>
      <c r="E38" s="63"/>
      <c r="F38" s="63"/>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row>
    <row r="39" spans="1:44" ht="26.25" collapsed="1" thickBot="1" x14ac:dyDescent="0.3">
      <c r="A39" s="1629" t="s">
        <v>9</v>
      </c>
      <c r="B39" s="1630"/>
      <c r="C39" s="123" t="s">
        <v>1839</v>
      </c>
      <c r="D39" s="158" t="s">
        <v>1104</v>
      </c>
      <c r="E39" s="64"/>
      <c r="F39" s="64"/>
      <c r="G39" s="116"/>
      <c r="H39" s="116"/>
      <c r="I39" s="116"/>
      <c r="J39" s="116"/>
      <c r="K39" s="116"/>
      <c r="L39" s="116"/>
      <c r="M39" s="116"/>
      <c r="N39" s="116"/>
      <c r="O39" s="116"/>
      <c r="P39" s="116"/>
      <c r="Q39" s="116"/>
      <c r="R39" s="116"/>
      <c r="S39" s="116"/>
      <c r="T39" s="116"/>
      <c r="U39" s="116"/>
      <c r="V39" s="116"/>
      <c r="W39" s="6"/>
      <c r="X39" s="6"/>
      <c r="Y39" s="6"/>
      <c r="Z39" s="6"/>
      <c r="AA39" s="6"/>
      <c r="AB39" s="6"/>
      <c r="AC39" s="6"/>
      <c r="AD39" s="6"/>
      <c r="AE39" s="6"/>
      <c r="AF39" s="6"/>
      <c r="AG39" s="6"/>
      <c r="AH39" s="6"/>
      <c r="AI39" s="6"/>
      <c r="AJ39" s="6"/>
      <c r="AK39" s="6"/>
      <c r="AL39" s="6"/>
      <c r="AM39" s="6"/>
      <c r="AN39" s="6"/>
      <c r="AO39" s="6"/>
      <c r="AP39" s="6"/>
      <c r="AQ39" s="6"/>
      <c r="AR39" s="6"/>
    </row>
    <row r="40" spans="1:44" ht="30" customHeight="1" x14ac:dyDescent="0.25">
      <c r="A40" s="1626" t="s">
        <v>2231</v>
      </c>
      <c r="B40" s="1627"/>
      <c r="C40" s="1628"/>
      <c r="D40" s="1532" t="s">
        <v>1105</v>
      </c>
      <c r="E40" s="64"/>
      <c r="F40" s="64"/>
      <c r="G40" s="116"/>
      <c r="H40" s="116"/>
      <c r="I40" s="116"/>
      <c r="J40" s="116"/>
      <c r="K40" s="116"/>
      <c r="L40" s="116"/>
      <c r="M40" s="116"/>
      <c r="N40" s="116"/>
      <c r="O40" s="116"/>
      <c r="P40" s="116"/>
      <c r="Q40" s="116"/>
      <c r="R40" s="116"/>
      <c r="S40" s="116"/>
      <c r="T40" s="116"/>
      <c r="U40" s="116"/>
      <c r="V40" s="116"/>
      <c r="W40" s="6"/>
      <c r="X40" s="6"/>
      <c r="Y40" s="6"/>
      <c r="Z40" s="6"/>
      <c r="AA40" s="6"/>
      <c r="AB40" s="6"/>
      <c r="AC40" s="6"/>
      <c r="AD40" s="6"/>
      <c r="AE40" s="6"/>
      <c r="AF40" s="6"/>
      <c r="AG40" s="6"/>
      <c r="AH40" s="6"/>
      <c r="AI40" s="6"/>
      <c r="AJ40" s="6"/>
      <c r="AK40" s="6"/>
      <c r="AL40" s="6"/>
      <c r="AM40" s="6"/>
      <c r="AN40" s="6"/>
      <c r="AO40" s="6"/>
      <c r="AP40" s="6"/>
      <c r="AQ40" s="6"/>
      <c r="AR40" s="6"/>
    </row>
    <row r="41" spans="1:44" ht="15" customHeight="1" x14ac:dyDescent="0.25">
      <c r="A41" s="1052" t="s">
        <v>10</v>
      </c>
      <c r="B41" s="1053" t="s">
        <v>11</v>
      </c>
      <c r="C41" s="1054" t="s">
        <v>12</v>
      </c>
      <c r="D41" s="1533"/>
      <c r="E41" s="64"/>
      <c r="F41" s="64"/>
      <c r="G41" s="116"/>
      <c r="H41" s="116"/>
      <c r="I41" s="116"/>
      <c r="J41" s="116"/>
      <c r="K41" s="116"/>
      <c r="L41" s="116"/>
      <c r="M41" s="116"/>
      <c r="N41" s="116"/>
      <c r="O41" s="116"/>
      <c r="P41" s="116"/>
      <c r="Q41" s="116"/>
      <c r="R41" s="116"/>
      <c r="S41" s="116"/>
      <c r="T41" s="116"/>
      <c r="U41" s="116"/>
      <c r="V41" s="116"/>
      <c r="W41" s="6"/>
      <c r="X41" s="6"/>
      <c r="Y41" s="6"/>
      <c r="Z41" s="6"/>
      <c r="AA41" s="6"/>
      <c r="AB41" s="6"/>
      <c r="AC41" s="6"/>
      <c r="AD41" s="6"/>
      <c r="AE41" s="6"/>
      <c r="AF41" s="6"/>
      <c r="AG41" s="6"/>
      <c r="AH41" s="6"/>
      <c r="AI41" s="6"/>
      <c r="AJ41" s="6"/>
      <c r="AK41" s="6"/>
      <c r="AL41" s="6"/>
      <c r="AM41" s="6"/>
      <c r="AN41" s="6"/>
      <c r="AO41" s="6"/>
      <c r="AP41" s="6"/>
      <c r="AQ41" s="6"/>
      <c r="AR41" s="6"/>
    </row>
    <row r="42" spans="1:44" x14ac:dyDescent="0.25">
      <c r="A42" s="873" t="s">
        <v>1844</v>
      </c>
      <c r="B42" s="43" t="s">
        <v>1844</v>
      </c>
      <c r="C42" s="52" t="s">
        <v>1844</v>
      </c>
      <c r="D42" s="1533"/>
      <c r="E42" s="64"/>
      <c r="F42" s="64"/>
      <c r="G42" s="116"/>
      <c r="H42" s="116"/>
      <c r="I42" s="116"/>
      <c r="J42" s="116"/>
      <c r="K42" s="116"/>
      <c r="L42" s="116"/>
      <c r="M42" s="116"/>
      <c r="N42" s="116"/>
      <c r="O42" s="116"/>
      <c r="P42" s="116"/>
      <c r="Q42" s="116"/>
      <c r="R42" s="116"/>
      <c r="S42" s="116"/>
      <c r="T42" s="116"/>
      <c r="U42" s="116"/>
      <c r="V42" s="116"/>
      <c r="W42" s="6"/>
      <c r="X42" s="6"/>
      <c r="Y42" s="6"/>
      <c r="Z42" s="6"/>
      <c r="AA42" s="6"/>
      <c r="AB42" s="6"/>
      <c r="AC42" s="6"/>
      <c r="AD42" s="6"/>
      <c r="AE42" s="6"/>
      <c r="AF42" s="6"/>
      <c r="AG42" s="6"/>
      <c r="AH42" s="6"/>
      <c r="AI42" s="6"/>
      <c r="AJ42" s="6"/>
      <c r="AK42" s="6"/>
      <c r="AL42" s="6"/>
      <c r="AM42" s="6"/>
      <c r="AN42" s="6"/>
      <c r="AO42" s="6"/>
      <c r="AP42" s="6"/>
      <c r="AQ42" s="6"/>
      <c r="AR42" s="6"/>
    </row>
    <row r="43" spans="1:44" hidden="1" outlineLevel="1" x14ac:dyDescent="0.25">
      <c r="A43" s="118"/>
      <c r="B43" s="119"/>
      <c r="C43" s="124"/>
      <c r="D43" s="1236" t="s">
        <v>685</v>
      </c>
      <c r="E43" s="116"/>
      <c r="F43" s="116"/>
      <c r="G43" s="116"/>
      <c r="H43" s="116"/>
      <c r="I43" s="116"/>
      <c r="J43" s="116"/>
      <c r="K43" s="116"/>
      <c r="L43" s="116"/>
      <c r="M43" s="116"/>
      <c r="N43" s="116"/>
      <c r="O43" s="116"/>
      <c r="P43" s="116"/>
      <c r="Q43" s="116"/>
      <c r="R43" s="116"/>
      <c r="S43" s="116"/>
      <c r="T43" s="116"/>
      <c r="U43" s="116"/>
      <c r="V43" s="116"/>
      <c r="W43" s="6"/>
      <c r="X43" s="6"/>
      <c r="Y43" s="6"/>
      <c r="Z43" s="6"/>
      <c r="AA43" s="6"/>
      <c r="AB43" s="6"/>
      <c r="AC43" s="6"/>
      <c r="AD43" s="6"/>
      <c r="AE43" s="6"/>
      <c r="AF43" s="6"/>
      <c r="AG43" s="6"/>
      <c r="AH43" s="6"/>
      <c r="AI43" s="6"/>
      <c r="AJ43" s="6"/>
      <c r="AK43" s="6"/>
      <c r="AL43" s="6"/>
      <c r="AM43" s="6"/>
      <c r="AN43" s="6"/>
      <c r="AO43" s="6"/>
      <c r="AP43" s="6"/>
      <c r="AQ43" s="6"/>
      <c r="AR43" s="6"/>
    </row>
    <row r="44" spans="1:44" hidden="1" outlineLevel="1" x14ac:dyDescent="0.25">
      <c r="A44" s="120"/>
      <c r="B44" s="117"/>
      <c r="C44" s="125"/>
      <c r="D44" s="1237"/>
      <c r="E44" s="116"/>
      <c r="F44" s="116"/>
      <c r="G44" s="116"/>
      <c r="H44" s="116"/>
      <c r="I44" s="116"/>
      <c r="J44" s="116"/>
      <c r="K44" s="116"/>
      <c r="L44" s="116"/>
      <c r="M44" s="116"/>
      <c r="N44" s="116"/>
      <c r="O44" s="116"/>
      <c r="P44" s="116"/>
      <c r="Q44" s="116"/>
      <c r="R44" s="116"/>
      <c r="S44" s="116"/>
      <c r="T44" s="116"/>
      <c r="U44" s="116"/>
      <c r="V44" s="116"/>
      <c r="W44" s="6"/>
      <c r="X44" s="6"/>
      <c r="Y44" s="6"/>
      <c r="Z44" s="6"/>
      <c r="AA44" s="6"/>
      <c r="AB44" s="6"/>
      <c r="AC44" s="6"/>
      <c r="AD44" s="6"/>
      <c r="AE44" s="6"/>
      <c r="AF44" s="6"/>
      <c r="AG44" s="6"/>
      <c r="AH44" s="6"/>
      <c r="AI44" s="6"/>
      <c r="AJ44" s="6"/>
      <c r="AK44" s="6"/>
      <c r="AL44" s="6"/>
      <c r="AM44" s="6"/>
      <c r="AN44" s="6"/>
      <c r="AO44" s="6"/>
      <c r="AP44" s="6"/>
      <c r="AQ44" s="6"/>
      <c r="AR44" s="6"/>
    </row>
    <row r="45" spans="1:44" hidden="1" outlineLevel="1" x14ac:dyDescent="0.25">
      <c r="A45" s="120"/>
      <c r="B45" s="117"/>
      <c r="C45" s="125"/>
      <c r="D45" s="1237"/>
      <c r="E45" s="116"/>
      <c r="F45" s="116"/>
      <c r="G45" s="116"/>
      <c r="H45" s="116"/>
      <c r="I45" s="116"/>
      <c r="J45" s="116"/>
      <c r="K45" s="116"/>
      <c r="L45" s="116"/>
      <c r="M45" s="116"/>
      <c r="N45" s="116"/>
      <c r="O45" s="116"/>
      <c r="P45" s="116"/>
      <c r="Q45" s="116"/>
      <c r="R45" s="116"/>
      <c r="S45" s="116"/>
      <c r="T45" s="116"/>
      <c r="U45" s="116"/>
      <c r="V45" s="116"/>
      <c r="W45" s="6"/>
      <c r="X45" s="6"/>
      <c r="Y45" s="6"/>
      <c r="Z45" s="6"/>
      <c r="AA45" s="6"/>
      <c r="AB45" s="6"/>
      <c r="AC45" s="6"/>
      <c r="AD45" s="6"/>
      <c r="AE45" s="6"/>
      <c r="AF45" s="6"/>
      <c r="AG45" s="6"/>
      <c r="AH45" s="6"/>
      <c r="AI45" s="6"/>
      <c r="AJ45" s="6"/>
      <c r="AK45" s="6"/>
      <c r="AL45" s="6"/>
      <c r="AM45" s="6"/>
      <c r="AN45" s="6"/>
      <c r="AO45" s="6"/>
      <c r="AP45" s="6"/>
      <c r="AQ45" s="6"/>
      <c r="AR45" s="6"/>
    </row>
    <row r="46" spans="1:44" hidden="1" outlineLevel="1" x14ac:dyDescent="0.25">
      <c r="A46" s="120"/>
      <c r="B46" s="117"/>
      <c r="C46" s="125"/>
      <c r="D46" s="1237"/>
      <c r="E46" s="116"/>
      <c r="F46" s="116"/>
      <c r="G46" s="116"/>
      <c r="H46" s="116"/>
      <c r="I46" s="116"/>
      <c r="J46" s="116"/>
      <c r="K46" s="116"/>
      <c r="L46" s="116"/>
      <c r="M46" s="116"/>
      <c r="N46" s="116"/>
      <c r="O46" s="116"/>
      <c r="P46" s="116"/>
      <c r="Q46" s="116"/>
      <c r="R46" s="116"/>
      <c r="S46" s="116"/>
      <c r="T46" s="116"/>
      <c r="U46" s="116"/>
      <c r="V46" s="116"/>
      <c r="W46" s="6"/>
      <c r="X46" s="6"/>
      <c r="Y46" s="6"/>
      <c r="Z46" s="6"/>
      <c r="AA46" s="6"/>
      <c r="AB46" s="6"/>
      <c r="AC46" s="6"/>
      <c r="AD46" s="6"/>
      <c r="AE46" s="6"/>
      <c r="AF46" s="6"/>
      <c r="AG46" s="6"/>
      <c r="AH46" s="6"/>
      <c r="AI46" s="6"/>
      <c r="AJ46" s="6"/>
      <c r="AK46" s="6"/>
      <c r="AL46" s="6"/>
      <c r="AM46" s="6"/>
      <c r="AN46" s="6"/>
      <c r="AO46" s="6"/>
      <c r="AP46" s="6"/>
      <c r="AQ46" s="6"/>
      <c r="AR46" s="6"/>
    </row>
    <row r="47" spans="1:44" hidden="1" outlineLevel="1" x14ac:dyDescent="0.25">
      <c r="A47" s="120"/>
      <c r="B47" s="117"/>
      <c r="C47" s="125"/>
      <c r="D47" s="1237"/>
      <c r="E47" s="116"/>
      <c r="F47" s="116"/>
      <c r="G47" s="116"/>
      <c r="H47" s="116"/>
      <c r="I47" s="116"/>
      <c r="J47" s="116"/>
      <c r="K47" s="116"/>
      <c r="L47" s="116"/>
      <c r="M47" s="116"/>
      <c r="N47" s="116"/>
      <c r="O47" s="116"/>
      <c r="P47" s="116"/>
      <c r="Q47" s="116"/>
      <c r="R47" s="116"/>
      <c r="S47" s="116"/>
      <c r="T47" s="116"/>
      <c r="U47" s="116"/>
      <c r="V47" s="116"/>
      <c r="W47" s="6"/>
      <c r="X47" s="6"/>
      <c r="Y47" s="6"/>
      <c r="Z47" s="6"/>
      <c r="AA47" s="6"/>
      <c r="AB47" s="6"/>
      <c r="AC47" s="6"/>
      <c r="AD47" s="6"/>
      <c r="AE47" s="6"/>
      <c r="AF47" s="6"/>
      <c r="AG47" s="6"/>
      <c r="AH47" s="6"/>
      <c r="AI47" s="6"/>
      <c r="AJ47" s="6"/>
      <c r="AK47" s="6"/>
      <c r="AL47" s="6"/>
      <c r="AM47" s="6"/>
      <c r="AN47" s="6"/>
      <c r="AO47" s="6"/>
      <c r="AP47" s="6"/>
      <c r="AQ47" s="6"/>
      <c r="AR47" s="6"/>
    </row>
    <row r="48" spans="1:44" hidden="1" outlineLevel="1" x14ac:dyDescent="0.25">
      <c r="A48" s="120"/>
      <c r="B48" s="117"/>
      <c r="C48" s="125"/>
      <c r="D48" s="1237"/>
      <c r="E48" s="116"/>
      <c r="F48" s="116"/>
      <c r="G48" s="116"/>
      <c r="H48" s="116"/>
      <c r="I48" s="116"/>
      <c r="J48" s="116"/>
      <c r="K48" s="116"/>
      <c r="L48" s="116"/>
      <c r="M48" s="116"/>
      <c r="N48" s="116"/>
      <c r="O48" s="116"/>
      <c r="P48" s="116"/>
      <c r="Q48" s="116"/>
      <c r="R48" s="116"/>
      <c r="S48" s="116"/>
      <c r="T48" s="116"/>
      <c r="U48" s="116"/>
      <c r="V48" s="116"/>
      <c r="W48" s="6"/>
      <c r="X48" s="6"/>
      <c r="Y48" s="6"/>
      <c r="Z48" s="6"/>
      <c r="AA48" s="6"/>
      <c r="AB48" s="6"/>
      <c r="AC48" s="6"/>
      <c r="AD48" s="6"/>
      <c r="AE48" s="6"/>
      <c r="AF48" s="6"/>
      <c r="AG48" s="6"/>
      <c r="AH48" s="6"/>
      <c r="AI48" s="6"/>
      <c r="AJ48" s="6"/>
      <c r="AK48" s="6"/>
      <c r="AL48" s="6"/>
      <c r="AM48" s="6"/>
      <c r="AN48" s="6"/>
      <c r="AO48" s="6"/>
      <c r="AP48" s="6"/>
      <c r="AQ48" s="6"/>
      <c r="AR48" s="6"/>
    </row>
    <row r="49" spans="1:44" hidden="1" outlineLevel="1" x14ac:dyDescent="0.25">
      <c r="A49" s="120"/>
      <c r="B49" s="117"/>
      <c r="C49" s="125"/>
      <c r="D49" s="1237"/>
      <c r="E49" s="116"/>
      <c r="F49" s="116"/>
      <c r="G49" s="116"/>
      <c r="H49" s="116"/>
      <c r="I49" s="116"/>
      <c r="J49" s="116"/>
      <c r="K49" s="116"/>
      <c r="L49" s="116"/>
      <c r="M49" s="116"/>
      <c r="N49" s="116"/>
      <c r="O49" s="116"/>
      <c r="P49" s="116"/>
      <c r="Q49" s="116"/>
      <c r="R49" s="116"/>
      <c r="S49" s="116"/>
      <c r="T49" s="116"/>
      <c r="U49" s="116"/>
      <c r="V49" s="116"/>
      <c r="W49" s="6"/>
      <c r="X49" s="6"/>
      <c r="Y49" s="6"/>
      <c r="Z49" s="6"/>
      <c r="AA49" s="6"/>
      <c r="AB49" s="6"/>
      <c r="AC49" s="6"/>
      <c r="AD49" s="6"/>
      <c r="AE49" s="6"/>
      <c r="AF49" s="6"/>
      <c r="AG49" s="6"/>
      <c r="AH49" s="6"/>
      <c r="AI49" s="6"/>
      <c r="AJ49" s="6"/>
      <c r="AK49" s="6"/>
      <c r="AL49" s="6"/>
      <c r="AM49" s="6"/>
      <c r="AN49" s="6"/>
      <c r="AO49" s="6"/>
      <c r="AP49" s="6"/>
      <c r="AQ49" s="6"/>
      <c r="AR49" s="6"/>
    </row>
    <row r="50" spans="1:44" hidden="1" outlineLevel="1" x14ac:dyDescent="0.25">
      <c r="A50" s="120"/>
      <c r="B50" s="117"/>
      <c r="C50" s="125"/>
      <c r="D50" s="1237"/>
      <c r="E50" s="116"/>
      <c r="F50" s="116"/>
      <c r="G50" s="116"/>
      <c r="H50" s="116"/>
      <c r="I50" s="116"/>
      <c r="J50" s="116"/>
      <c r="K50" s="116"/>
      <c r="L50" s="116"/>
      <c r="M50" s="116"/>
      <c r="N50" s="116"/>
      <c r="O50" s="116"/>
      <c r="P50" s="116"/>
      <c r="Q50" s="116"/>
      <c r="R50" s="116"/>
      <c r="S50" s="116"/>
      <c r="T50" s="116"/>
      <c r="U50" s="116"/>
      <c r="V50" s="116"/>
      <c r="W50" s="6"/>
      <c r="X50" s="6"/>
      <c r="Y50" s="6"/>
      <c r="Z50" s="6"/>
      <c r="AA50" s="6"/>
      <c r="AB50" s="6"/>
      <c r="AC50" s="6"/>
      <c r="AD50" s="6"/>
      <c r="AE50" s="6"/>
      <c r="AF50" s="6"/>
      <c r="AG50" s="6"/>
      <c r="AH50" s="6"/>
      <c r="AI50" s="6"/>
      <c r="AJ50" s="6"/>
      <c r="AK50" s="6"/>
      <c r="AL50" s="6"/>
      <c r="AM50" s="6"/>
      <c r="AN50" s="6"/>
      <c r="AO50" s="6"/>
      <c r="AP50" s="6"/>
      <c r="AQ50" s="6"/>
      <c r="AR50" s="6"/>
    </row>
    <row r="51" spans="1:44" hidden="1" outlineLevel="1" x14ac:dyDescent="0.25">
      <c r="A51" s="120"/>
      <c r="B51" s="117"/>
      <c r="C51" s="125"/>
      <c r="D51" s="1237"/>
      <c r="E51" s="116"/>
      <c r="F51" s="116"/>
      <c r="G51" s="116"/>
      <c r="H51" s="116"/>
      <c r="I51" s="116"/>
      <c r="J51" s="116"/>
      <c r="K51" s="116"/>
      <c r="L51" s="116"/>
      <c r="M51" s="116"/>
      <c r="N51" s="116"/>
      <c r="O51" s="116"/>
      <c r="P51" s="116"/>
      <c r="Q51" s="116"/>
      <c r="R51" s="116"/>
      <c r="S51" s="116"/>
      <c r="T51" s="116"/>
      <c r="U51" s="116"/>
      <c r="V51" s="116"/>
      <c r="W51" s="6"/>
      <c r="X51" s="6"/>
      <c r="Y51" s="6"/>
      <c r="Z51" s="6"/>
      <c r="AA51" s="6"/>
      <c r="AB51" s="6"/>
      <c r="AC51" s="6"/>
      <c r="AD51" s="6"/>
      <c r="AE51" s="6"/>
      <c r="AF51" s="6"/>
      <c r="AG51" s="6"/>
      <c r="AH51" s="6"/>
      <c r="AI51" s="6"/>
      <c r="AJ51" s="6"/>
      <c r="AK51" s="6"/>
      <c r="AL51" s="6"/>
      <c r="AM51" s="6"/>
      <c r="AN51" s="6"/>
      <c r="AO51" s="6"/>
      <c r="AP51" s="6"/>
      <c r="AQ51" s="6"/>
      <c r="AR51" s="6"/>
    </row>
    <row r="52" spans="1:44" ht="15.75" hidden="1" outlineLevel="1" thickBot="1" x14ac:dyDescent="0.3">
      <c r="A52" s="121"/>
      <c r="B52" s="122"/>
      <c r="C52" s="126"/>
      <c r="D52" s="1238"/>
      <c r="E52" s="116"/>
      <c r="F52" s="116"/>
      <c r="G52" s="116"/>
      <c r="H52" s="116"/>
      <c r="I52" s="116"/>
      <c r="J52" s="116"/>
      <c r="K52" s="116"/>
      <c r="L52" s="116"/>
      <c r="M52" s="116"/>
      <c r="N52" s="116"/>
      <c r="O52" s="116"/>
      <c r="P52" s="116"/>
      <c r="Q52" s="116"/>
      <c r="R52" s="116"/>
      <c r="S52" s="116"/>
      <c r="T52" s="116"/>
      <c r="U52" s="116"/>
      <c r="V52" s="116"/>
      <c r="W52" s="6"/>
      <c r="X52" s="6"/>
      <c r="Y52" s="6"/>
      <c r="Z52" s="6"/>
      <c r="AA52" s="6"/>
      <c r="AB52" s="6"/>
      <c r="AC52" s="6"/>
      <c r="AD52" s="6"/>
      <c r="AE52" s="6"/>
      <c r="AF52" s="6"/>
      <c r="AG52" s="6"/>
      <c r="AH52" s="6"/>
      <c r="AI52" s="6"/>
      <c r="AJ52" s="6"/>
      <c r="AK52" s="6"/>
      <c r="AL52" s="6"/>
      <c r="AM52" s="6"/>
      <c r="AN52" s="6"/>
      <c r="AO52" s="6"/>
      <c r="AP52" s="6"/>
      <c r="AQ52" s="6"/>
      <c r="AR52" s="6"/>
    </row>
    <row r="53" spans="1:44" collapsed="1" x14ac:dyDescent="0.25">
      <c r="A53" s="116"/>
      <c r="B53" s="116"/>
      <c r="C53" s="116"/>
      <c r="D53" s="116"/>
      <c r="E53" s="116"/>
      <c r="F53" s="116"/>
      <c r="G53" s="116"/>
      <c r="H53" s="116"/>
      <c r="I53" s="116"/>
      <c r="J53" s="116"/>
      <c r="K53" s="116"/>
      <c r="L53" s="116"/>
      <c r="M53" s="116"/>
      <c r="N53" s="116"/>
      <c r="O53" s="116"/>
      <c r="P53" s="116"/>
      <c r="Q53" s="116"/>
      <c r="R53" s="116"/>
      <c r="S53" s="116"/>
      <c r="T53" s="116"/>
      <c r="U53" s="116"/>
      <c r="V53" s="116"/>
      <c r="W53" s="6"/>
      <c r="X53" s="6"/>
      <c r="Y53" s="6"/>
      <c r="Z53" s="6"/>
      <c r="AA53" s="6"/>
      <c r="AB53" s="6"/>
      <c r="AC53" s="6"/>
      <c r="AD53" s="6"/>
      <c r="AE53" s="6"/>
      <c r="AF53" s="6"/>
      <c r="AG53" s="6"/>
      <c r="AH53" s="6"/>
      <c r="AI53" s="6"/>
      <c r="AJ53" s="6"/>
      <c r="AK53" s="6"/>
      <c r="AL53" s="6"/>
      <c r="AM53" s="6"/>
      <c r="AN53" s="6"/>
      <c r="AO53" s="6"/>
      <c r="AP53" s="6"/>
      <c r="AQ53" s="6"/>
      <c r="AR53" s="6"/>
    </row>
    <row r="54" spans="1:44" x14ac:dyDescent="0.25">
      <c r="A54" s="116"/>
      <c r="B54" s="116"/>
      <c r="C54" s="116"/>
      <c r="D54" s="116"/>
      <c r="E54" s="116"/>
      <c r="F54" s="116"/>
      <c r="G54" s="116"/>
      <c r="H54" s="116"/>
      <c r="I54" s="116"/>
      <c r="J54" s="116"/>
      <c r="K54" s="116"/>
      <c r="L54" s="116"/>
      <c r="M54" s="116"/>
      <c r="N54" s="116"/>
      <c r="O54" s="116"/>
      <c r="P54" s="116"/>
      <c r="Q54" s="116"/>
      <c r="R54" s="116"/>
      <c r="S54" s="116"/>
      <c r="T54" s="116"/>
      <c r="U54" s="116"/>
      <c r="V54" s="116"/>
      <c r="W54" s="6"/>
      <c r="X54" s="6"/>
      <c r="Y54" s="6"/>
      <c r="Z54" s="6"/>
      <c r="AA54" s="6"/>
      <c r="AB54" s="6"/>
      <c r="AC54" s="6"/>
      <c r="AD54" s="6"/>
      <c r="AE54" s="6"/>
      <c r="AF54" s="6"/>
      <c r="AG54" s="6"/>
      <c r="AH54" s="6"/>
      <c r="AI54" s="6"/>
      <c r="AJ54" s="6"/>
      <c r="AK54" s="6"/>
      <c r="AL54" s="6"/>
      <c r="AM54" s="6"/>
      <c r="AN54" s="6"/>
      <c r="AO54" s="6"/>
      <c r="AP54" s="6"/>
      <c r="AQ54" s="6"/>
      <c r="AR54" s="6"/>
    </row>
    <row r="55" spans="1:44" x14ac:dyDescent="0.25">
      <c r="A55" s="116"/>
      <c r="B55" s="116"/>
      <c r="C55" s="116"/>
      <c r="D55" s="116"/>
      <c r="E55" s="116"/>
      <c r="F55" s="116"/>
      <c r="G55" s="116"/>
      <c r="H55" s="116"/>
      <c r="I55" s="116"/>
      <c r="J55" s="116"/>
      <c r="K55" s="116"/>
      <c r="L55" s="116"/>
      <c r="M55" s="116"/>
      <c r="N55" s="116"/>
      <c r="O55" s="116"/>
      <c r="P55" s="116"/>
      <c r="Q55" s="116"/>
      <c r="R55" s="116"/>
      <c r="S55" s="116"/>
      <c r="T55" s="116"/>
      <c r="U55" s="116"/>
      <c r="V55" s="116"/>
      <c r="W55" s="6"/>
      <c r="X55" s="6"/>
      <c r="Y55" s="6"/>
      <c r="Z55" s="6"/>
      <c r="AA55" s="6"/>
      <c r="AB55" s="6"/>
      <c r="AC55" s="6"/>
      <c r="AD55" s="6"/>
      <c r="AE55" s="6"/>
      <c r="AF55" s="6"/>
      <c r="AG55" s="6"/>
      <c r="AH55" s="6"/>
      <c r="AI55" s="6"/>
      <c r="AJ55" s="6"/>
      <c r="AK55" s="6"/>
      <c r="AL55" s="6"/>
      <c r="AM55" s="6"/>
      <c r="AN55" s="6"/>
      <c r="AO55" s="6"/>
      <c r="AP55" s="6"/>
      <c r="AQ55" s="6"/>
      <c r="AR55" s="6"/>
    </row>
    <row r="56" spans="1:44" x14ac:dyDescent="0.25">
      <c r="A56" s="116"/>
      <c r="B56" s="116"/>
      <c r="C56" s="116"/>
      <c r="D56" s="116"/>
      <c r="E56" s="116"/>
      <c r="F56" s="116"/>
      <c r="G56" s="116"/>
      <c r="H56" s="116"/>
      <c r="I56" s="116"/>
      <c r="J56" s="116"/>
      <c r="K56" s="116"/>
      <c r="L56" s="116"/>
      <c r="M56" s="116"/>
      <c r="N56" s="116"/>
      <c r="O56" s="116"/>
      <c r="P56" s="116"/>
      <c r="Q56" s="116"/>
      <c r="R56" s="116"/>
      <c r="S56" s="116"/>
      <c r="T56" s="116"/>
      <c r="U56" s="116"/>
      <c r="V56" s="116"/>
      <c r="W56" s="6"/>
      <c r="X56" s="6"/>
      <c r="Y56" s="6"/>
      <c r="Z56" s="6"/>
      <c r="AA56" s="6"/>
      <c r="AB56" s="6"/>
      <c r="AC56" s="6"/>
      <c r="AD56" s="6"/>
      <c r="AE56" s="6"/>
      <c r="AF56" s="6"/>
      <c r="AG56" s="6"/>
      <c r="AH56" s="6"/>
      <c r="AI56" s="6"/>
      <c r="AJ56" s="6"/>
      <c r="AK56" s="6"/>
      <c r="AL56" s="6"/>
      <c r="AM56" s="6"/>
      <c r="AN56" s="6"/>
      <c r="AO56" s="6"/>
      <c r="AP56" s="6"/>
      <c r="AQ56" s="6"/>
      <c r="AR56" s="6"/>
    </row>
    <row r="57" spans="1:44" x14ac:dyDescent="0.25">
      <c r="A57" s="116"/>
      <c r="B57" s="116"/>
      <c r="C57" s="116"/>
      <c r="D57" s="116"/>
      <c r="E57" s="116"/>
      <c r="F57" s="116"/>
      <c r="G57" s="116"/>
      <c r="H57" s="116"/>
      <c r="I57" s="116"/>
      <c r="J57" s="116"/>
      <c r="K57" s="116"/>
      <c r="L57" s="116"/>
      <c r="M57" s="116"/>
      <c r="N57" s="116"/>
      <c r="O57" s="116"/>
      <c r="P57" s="116"/>
      <c r="Q57" s="116"/>
      <c r="R57" s="116"/>
      <c r="S57" s="116"/>
      <c r="T57" s="116"/>
      <c r="U57" s="116"/>
      <c r="V57" s="116"/>
      <c r="W57" s="6"/>
      <c r="X57" s="6"/>
      <c r="Y57" s="6"/>
      <c r="Z57" s="6"/>
      <c r="AA57" s="6"/>
      <c r="AB57" s="6"/>
      <c r="AC57" s="6"/>
      <c r="AD57" s="6"/>
      <c r="AE57" s="6"/>
      <c r="AF57" s="6"/>
      <c r="AG57" s="6"/>
      <c r="AH57" s="6"/>
      <c r="AI57" s="6"/>
      <c r="AJ57" s="6"/>
      <c r="AK57" s="6"/>
      <c r="AL57" s="6"/>
      <c r="AM57" s="6"/>
      <c r="AN57" s="6"/>
      <c r="AO57" s="6"/>
      <c r="AP57" s="6"/>
      <c r="AQ57" s="6"/>
      <c r="AR57" s="6"/>
    </row>
    <row r="58" spans="1:44" x14ac:dyDescent="0.25">
      <c r="A58" s="116"/>
      <c r="B58" s="116"/>
      <c r="C58" s="116"/>
      <c r="D58" s="116"/>
      <c r="E58" s="116"/>
      <c r="F58" s="116"/>
      <c r="G58" s="116"/>
      <c r="H58" s="116"/>
      <c r="I58" s="116"/>
      <c r="J58" s="116"/>
      <c r="K58" s="116"/>
      <c r="L58" s="116"/>
      <c r="M58" s="116"/>
      <c r="N58" s="116"/>
      <c r="O58" s="116"/>
      <c r="P58" s="116"/>
      <c r="Q58" s="116"/>
      <c r="R58" s="116"/>
      <c r="S58" s="116"/>
      <c r="T58" s="116"/>
      <c r="U58" s="116"/>
      <c r="V58" s="116"/>
      <c r="W58" s="6"/>
      <c r="X58" s="6"/>
      <c r="Y58" s="6"/>
      <c r="Z58" s="6"/>
      <c r="AA58" s="6"/>
      <c r="AB58" s="6"/>
      <c r="AC58" s="6"/>
      <c r="AD58" s="6"/>
      <c r="AE58" s="6"/>
      <c r="AF58" s="6"/>
      <c r="AG58" s="6"/>
      <c r="AH58" s="6"/>
      <c r="AI58" s="6"/>
      <c r="AJ58" s="6"/>
      <c r="AK58" s="6"/>
      <c r="AL58" s="6"/>
      <c r="AM58" s="6"/>
      <c r="AN58" s="6"/>
      <c r="AO58" s="6"/>
      <c r="AP58" s="6"/>
      <c r="AQ58" s="6"/>
      <c r="AR58" s="6"/>
    </row>
    <row r="59" spans="1:44" x14ac:dyDescent="0.25">
      <c r="A59" s="116"/>
      <c r="B59" s="116"/>
      <c r="C59" s="116"/>
      <c r="D59" s="116"/>
      <c r="E59" s="116"/>
      <c r="F59" s="116"/>
      <c r="G59" s="116"/>
      <c r="H59" s="116"/>
      <c r="I59" s="116"/>
      <c r="J59" s="116"/>
      <c r="K59" s="116"/>
      <c r="L59" s="116"/>
      <c r="M59" s="116"/>
      <c r="N59" s="116"/>
      <c r="O59" s="116"/>
      <c r="P59" s="116"/>
      <c r="Q59" s="116"/>
      <c r="R59" s="116"/>
      <c r="S59" s="116"/>
      <c r="T59" s="116"/>
      <c r="U59" s="116"/>
      <c r="V59" s="116"/>
      <c r="W59" s="6"/>
      <c r="X59" s="6"/>
      <c r="Y59" s="6"/>
      <c r="Z59" s="6"/>
      <c r="AA59" s="6"/>
      <c r="AB59" s="6"/>
      <c r="AC59" s="6"/>
      <c r="AD59" s="6"/>
      <c r="AE59" s="6"/>
      <c r="AF59" s="6"/>
      <c r="AG59" s="6"/>
      <c r="AH59" s="6"/>
      <c r="AI59" s="6"/>
      <c r="AJ59" s="6"/>
      <c r="AK59" s="6"/>
      <c r="AL59" s="6"/>
      <c r="AM59" s="6"/>
      <c r="AN59" s="6"/>
      <c r="AO59" s="6"/>
      <c r="AP59" s="6"/>
      <c r="AQ59" s="6"/>
      <c r="AR59" s="6"/>
    </row>
    <row r="60" spans="1:44" x14ac:dyDescent="0.25">
      <c r="A60" s="116"/>
      <c r="B60" s="116"/>
      <c r="C60" s="116"/>
      <c r="D60" s="116"/>
      <c r="E60" s="116"/>
      <c r="F60" s="116"/>
      <c r="G60" s="116"/>
      <c r="H60" s="116"/>
      <c r="I60" s="116"/>
      <c r="J60" s="116"/>
      <c r="K60" s="116"/>
      <c r="L60" s="116"/>
      <c r="M60" s="116"/>
      <c r="N60" s="116"/>
      <c r="O60" s="116"/>
      <c r="P60" s="116"/>
      <c r="Q60" s="116"/>
      <c r="R60" s="116"/>
      <c r="S60" s="116"/>
      <c r="T60" s="116"/>
      <c r="U60" s="116"/>
      <c r="V60" s="116"/>
      <c r="W60" s="6"/>
      <c r="X60" s="6"/>
      <c r="Y60" s="6"/>
      <c r="Z60" s="6"/>
      <c r="AA60" s="6"/>
      <c r="AB60" s="6"/>
      <c r="AC60" s="6"/>
      <c r="AD60" s="6"/>
      <c r="AE60" s="6"/>
      <c r="AF60" s="6"/>
      <c r="AG60" s="6"/>
      <c r="AH60" s="6"/>
      <c r="AI60" s="6"/>
      <c r="AJ60" s="6"/>
      <c r="AK60" s="6"/>
      <c r="AL60" s="6"/>
      <c r="AM60" s="6"/>
      <c r="AN60" s="6"/>
      <c r="AO60" s="6"/>
      <c r="AP60" s="6"/>
      <c r="AQ60" s="6"/>
      <c r="AR60" s="6"/>
    </row>
    <row r="61" spans="1:44" x14ac:dyDescent="0.25">
      <c r="A61" s="116"/>
      <c r="B61" s="116"/>
      <c r="C61" s="116"/>
      <c r="D61" s="116"/>
      <c r="E61" s="116"/>
      <c r="F61" s="116"/>
      <c r="G61" s="116"/>
      <c r="H61" s="116"/>
      <c r="I61" s="116"/>
      <c r="J61" s="116"/>
      <c r="K61" s="116"/>
      <c r="L61" s="116"/>
      <c r="M61" s="116"/>
      <c r="N61" s="116"/>
      <c r="O61" s="116"/>
      <c r="P61" s="116"/>
      <c r="Q61" s="116"/>
      <c r="R61" s="116"/>
      <c r="S61" s="116"/>
      <c r="T61" s="116"/>
      <c r="U61" s="116"/>
      <c r="V61" s="116"/>
      <c r="W61" s="6"/>
      <c r="X61" s="6"/>
      <c r="Y61" s="6"/>
      <c r="Z61" s="6"/>
      <c r="AA61" s="6"/>
      <c r="AB61" s="6"/>
      <c r="AC61" s="6"/>
      <c r="AD61" s="6"/>
      <c r="AE61" s="6"/>
      <c r="AF61" s="6"/>
      <c r="AG61" s="6"/>
      <c r="AH61" s="6"/>
      <c r="AI61" s="6"/>
      <c r="AJ61" s="6"/>
      <c r="AK61" s="6"/>
      <c r="AL61" s="6"/>
      <c r="AM61" s="6"/>
      <c r="AN61" s="6"/>
      <c r="AO61" s="6"/>
      <c r="AP61" s="6"/>
      <c r="AQ61" s="6"/>
      <c r="AR61" s="6"/>
    </row>
    <row r="62" spans="1:44" x14ac:dyDescent="0.25">
      <c r="A62" s="116"/>
      <c r="B62" s="116"/>
      <c r="C62" s="116"/>
      <c r="D62" s="116"/>
      <c r="E62" s="116"/>
      <c r="F62" s="116"/>
      <c r="G62" s="116"/>
      <c r="H62" s="116"/>
      <c r="I62" s="116"/>
      <c r="J62" s="116"/>
      <c r="K62" s="116"/>
      <c r="L62" s="116"/>
      <c r="M62" s="116"/>
      <c r="N62" s="116"/>
      <c r="O62" s="116"/>
      <c r="P62" s="116"/>
      <c r="Q62" s="116"/>
      <c r="R62" s="116"/>
      <c r="S62" s="116"/>
      <c r="T62" s="116"/>
      <c r="U62" s="116"/>
      <c r="V62" s="116"/>
      <c r="W62" s="6"/>
      <c r="X62" s="6"/>
      <c r="Y62" s="6"/>
      <c r="Z62" s="6"/>
      <c r="AA62" s="6"/>
      <c r="AB62" s="6"/>
      <c r="AC62" s="6"/>
      <c r="AD62" s="6"/>
      <c r="AE62" s="6"/>
      <c r="AF62" s="6"/>
      <c r="AG62" s="6"/>
      <c r="AH62" s="6"/>
      <c r="AI62" s="6"/>
      <c r="AJ62" s="6"/>
      <c r="AK62" s="6"/>
      <c r="AL62" s="6"/>
      <c r="AM62" s="6"/>
      <c r="AN62" s="6"/>
      <c r="AO62" s="6"/>
      <c r="AP62" s="6"/>
      <c r="AQ62" s="6"/>
      <c r="AR62" s="6"/>
    </row>
    <row r="63" spans="1:44" x14ac:dyDescent="0.25">
      <c r="A63" s="116"/>
      <c r="B63" s="116"/>
      <c r="C63" s="116"/>
      <c r="D63" s="116"/>
      <c r="E63" s="116"/>
      <c r="F63" s="116"/>
      <c r="G63" s="116"/>
      <c r="H63" s="116"/>
      <c r="I63" s="116"/>
      <c r="J63" s="116"/>
      <c r="K63" s="116"/>
      <c r="L63" s="116"/>
      <c r="M63" s="116"/>
      <c r="N63" s="116"/>
      <c r="O63" s="116"/>
      <c r="P63" s="116"/>
      <c r="Q63" s="116"/>
      <c r="R63" s="116"/>
      <c r="S63" s="116"/>
      <c r="T63" s="116"/>
      <c r="U63" s="116"/>
      <c r="V63" s="116"/>
      <c r="W63" s="6"/>
      <c r="X63" s="6"/>
      <c r="Y63" s="6"/>
      <c r="Z63" s="6"/>
      <c r="AA63" s="6"/>
      <c r="AB63" s="6"/>
      <c r="AC63" s="6"/>
      <c r="AD63" s="6"/>
      <c r="AE63" s="6"/>
      <c r="AF63" s="6"/>
      <c r="AG63" s="6"/>
      <c r="AH63" s="6"/>
      <c r="AI63" s="6"/>
      <c r="AJ63" s="6"/>
      <c r="AK63" s="6"/>
      <c r="AL63" s="6"/>
      <c r="AM63" s="6"/>
      <c r="AN63" s="6"/>
      <c r="AO63" s="6"/>
      <c r="AP63" s="6"/>
      <c r="AQ63" s="6"/>
      <c r="AR63" s="6"/>
    </row>
    <row r="64" spans="1:44" x14ac:dyDescent="0.25">
      <c r="A64" s="116"/>
      <c r="B64" s="116"/>
      <c r="C64" s="116"/>
      <c r="D64" s="116"/>
      <c r="E64" s="116"/>
      <c r="F64" s="116"/>
      <c r="G64" s="116"/>
      <c r="H64" s="116"/>
      <c r="I64" s="116"/>
      <c r="J64" s="116"/>
      <c r="K64" s="116"/>
      <c r="L64" s="116"/>
      <c r="M64" s="116"/>
      <c r="N64" s="116"/>
      <c r="O64" s="116"/>
      <c r="P64" s="116"/>
      <c r="Q64" s="116"/>
      <c r="R64" s="116"/>
      <c r="S64" s="116"/>
      <c r="T64" s="116"/>
      <c r="U64" s="116"/>
      <c r="V64" s="116"/>
      <c r="W64" s="6"/>
      <c r="X64" s="6"/>
      <c r="Y64" s="6"/>
      <c r="Z64" s="6"/>
      <c r="AA64" s="6"/>
      <c r="AB64" s="6"/>
      <c r="AC64" s="6"/>
      <c r="AD64" s="6"/>
      <c r="AE64" s="6"/>
      <c r="AF64" s="6"/>
      <c r="AG64" s="6"/>
      <c r="AH64" s="6"/>
      <c r="AI64" s="6"/>
      <c r="AJ64" s="6"/>
      <c r="AK64" s="6"/>
      <c r="AL64" s="6"/>
      <c r="AM64" s="6"/>
      <c r="AN64" s="6"/>
      <c r="AO64" s="6"/>
      <c r="AP64" s="6"/>
      <c r="AQ64" s="6"/>
      <c r="AR64" s="6"/>
    </row>
    <row r="65" spans="1:44" x14ac:dyDescent="0.25">
      <c r="A65" s="116"/>
      <c r="B65" s="116"/>
      <c r="C65" s="116"/>
      <c r="D65" s="116"/>
      <c r="E65" s="116"/>
      <c r="F65" s="116"/>
      <c r="G65" s="116"/>
      <c r="H65" s="116"/>
      <c r="I65" s="116"/>
      <c r="J65" s="116"/>
      <c r="K65" s="116"/>
      <c r="L65" s="116"/>
      <c r="M65" s="116"/>
      <c r="N65" s="116"/>
      <c r="O65" s="116"/>
      <c r="P65" s="116"/>
      <c r="Q65" s="116"/>
      <c r="R65" s="116"/>
      <c r="S65" s="116"/>
      <c r="T65" s="116"/>
      <c r="U65" s="116"/>
      <c r="V65" s="116"/>
      <c r="W65" s="6"/>
      <c r="X65" s="6"/>
      <c r="Y65" s="6"/>
      <c r="Z65" s="6"/>
      <c r="AA65" s="6"/>
      <c r="AB65" s="6"/>
      <c r="AC65" s="6"/>
      <c r="AD65" s="6"/>
      <c r="AE65" s="6"/>
      <c r="AF65" s="6"/>
      <c r="AG65" s="6"/>
      <c r="AH65" s="6"/>
      <c r="AI65" s="6"/>
      <c r="AJ65" s="6"/>
      <c r="AK65" s="6"/>
      <c r="AL65" s="6"/>
      <c r="AM65" s="6"/>
      <c r="AN65" s="6"/>
      <c r="AO65" s="6"/>
      <c r="AP65" s="6"/>
      <c r="AQ65" s="6"/>
      <c r="AR65" s="6"/>
    </row>
    <row r="66" spans="1:44" x14ac:dyDescent="0.25">
      <c r="A66" s="116"/>
      <c r="B66" s="116"/>
      <c r="C66" s="116"/>
      <c r="D66" s="116"/>
      <c r="E66" s="116"/>
      <c r="F66" s="116"/>
      <c r="G66" s="116"/>
      <c r="H66" s="116"/>
      <c r="I66" s="116"/>
      <c r="J66" s="116"/>
      <c r="K66" s="116"/>
      <c r="L66" s="116"/>
      <c r="M66" s="116"/>
      <c r="N66" s="116"/>
      <c r="O66" s="116"/>
      <c r="P66" s="116"/>
      <c r="Q66" s="116"/>
      <c r="R66" s="116"/>
      <c r="S66" s="116"/>
      <c r="T66" s="116"/>
      <c r="U66" s="116"/>
      <c r="V66" s="116"/>
      <c r="W66" s="6"/>
      <c r="X66" s="6"/>
      <c r="Y66" s="6"/>
      <c r="Z66" s="6"/>
      <c r="AA66" s="6"/>
      <c r="AB66" s="6"/>
      <c r="AC66" s="6"/>
      <c r="AD66" s="6"/>
      <c r="AE66" s="6"/>
      <c r="AF66" s="6"/>
      <c r="AG66" s="6"/>
      <c r="AH66" s="6"/>
      <c r="AI66" s="6"/>
      <c r="AJ66" s="6"/>
      <c r="AK66" s="6"/>
      <c r="AL66" s="6"/>
      <c r="AM66" s="6"/>
      <c r="AN66" s="6"/>
      <c r="AO66" s="6"/>
      <c r="AP66" s="6"/>
      <c r="AQ66" s="6"/>
      <c r="AR66" s="6"/>
    </row>
    <row r="67" spans="1:44" x14ac:dyDescent="0.25">
      <c r="A67" s="116"/>
      <c r="B67" s="116"/>
      <c r="C67" s="116"/>
      <c r="D67" s="116"/>
      <c r="E67" s="116"/>
      <c r="F67" s="116"/>
      <c r="G67" s="116"/>
      <c r="H67" s="116"/>
      <c r="I67" s="116"/>
      <c r="J67" s="116"/>
      <c r="K67" s="116"/>
      <c r="L67" s="116"/>
      <c r="M67" s="116"/>
      <c r="N67" s="116"/>
      <c r="O67" s="116"/>
      <c r="P67" s="116"/>
      <c r="Q67" s="116"/>
      <c r="R67" s="116"/>
      <c r="S67" s="116"/>
      <c r="T67" s="116"/>
      <c r="U67" s="116"/>
      <c r="V67" s="116"/>
      <c r="W67" s="6"/>
      <c r="X67" s="6"/>
      <c r="Y67" s="6"/>
      <c r="Z67" s="6"/>
      <c r="AA67" s="6"/>
      <c r="AB67" s="6"/>
      <c r="AC67" s="6"/>
      <c r="AD67" s="6"/>
      <c r="AE67" s="6"/>
      <c r="AF67" s="6"/>
      <c r="AG67" s="6"/>
      <c r="AH67" s="6"/>
      <c r="AI67" s="6"/>
      <c r="AJ67" s="6"/>
      <c r="AK67" s="6"/>
      <c r="AL67" s="6"/>
      <c r="AM67" s="6"/>
      <c r="AN67" s="6"/>
      <c r="AO67" s="6"/>
      <c r="AP67" s="6"/>
      <c r="AQ67" s="6"/>
      <c r="AR67" s="6"/>
    </row>
    <row r="68" spans="1:44" x14ac:dyDescent="0.25">
      <c r="A68" s="116"/>
      <c r="B68" s="116"/>
      <c r="C68" s="116"/>
      <c r="D68" s="116"/>
      <c r="E68" s="116"/>
      <c r="F68" s="116"/>
      <c r="G68" s="116"/>
      <c r="H68" s="116"/>
      <c r="I68" s="116"/>
      <c r="J68" s="116"/>
      <c r="K68" s="116"/>
      <c r="L68" s="116"/>
      <c r="M68" s="116"/>
      <c r="N68" s="116"/>
      <c r="O68" s="116"/>
      <c r="P68" s="116"/>
      <c r="Q68" s="116"/>
      <c r="R68" s="116"/>
      <c r="S68" s="116"/>
      <c r="T68" s="116"/>
      <c r="U68" s="116"/>
      <c r="V68" s="116"/>
      <c r="W68" s="6"/>
      <c r="X68" s="6"/>
      <c r="Y68" s="6"/>
      <c r="Z68" s="6"/>
      <c r="AA68" s="6"/>
      <c r="AB68" s="6"/>
      <c r="AC68" s="6"/>
      <c r="AD68" s="6"/>
      <c r="AE68" s="6"/>
      <c r="AF68" s="6"/>
      <c r="AG68" s="6"/>
      <c r="AH68" s="6"/>
      <c r="AI68" s="6"/>
      <c r="AJ68" s="6"/>
      <c r="AK68" s="6"/>
      <c r="AL68" s="6"/>
      <c r="AM68" s="6"/>
      <c r="AN68" s="6"/>
      <c r="AO68" s="6"/>
      <c r="AP68" s="6"/>
      <c r="AQ68" s="6"/>
      <c r="AR68" s="6"/>
    </row>
    <row r="69" spans="1:44" x14ac:dyDescent="0.25">
      <c r="A69" s="116"/>
      <c r="B69" s="116"/>
      <c r="C69" s="116"/>
      <c r="D69" s="116"/>
      <c r="E69" s="116"/>
      <c r="F69" s="116"/>
      <c r="G69" s="116"/>
      <c r="H69" s="116"/>
      <c r="I69" s="116"/>
      <c r="J69" s="116"/>
      <c r="K69" s="116"/>
      <c r="L69" s="116"/>
      <c r="M69" s="116"/>
      <c r="N69" s="116"/>
      <c r="O69" s="116"/>
      <c r="P69" s="116"/>
      <c r="Q69" s="116"/>
      <c r="R69" s="116"/>
      <c r="S69" s="116"/>
      <c r="T69" s="116"/>
      <c r="U69" s="116"/>
      <c r="V69" s="116"/>
      <c r="W69" s="6"/>
      <c r="X69" s="6"/>
      <c r="Y69" s="6"/>
      <c r="Z69" s="6"/>
      <c r="AA69" s="6"/>
      <c r="AB69" s="6"/>
      <c r="AC69" s="6"/>
      <c r="AD69" s="6"/>
      <c r="AE69" s="6"/>
      <c r="AF69" s="6"/>
      <c r="AG69" s="6"/>
      <c r="AH69" s="6"/>
      <c r="AI69" s="6"/>
      <c r="AJ69" s="6"/>
      <c r="AK69" s="6"/>
      <c r="AL69" s="6"/>
      <c r="AM69" s="6"/>
      <c r="AN69" s="6"/>
      <c r="AO69" s="6"/>
      <c r="AP69" s="6"/>
      <c r="AQ69" s="6"/>
      <c r="AR69" s="6"/>
    </row>
    <row r="70" spans="1:44" x14ac:dyDescent="0.25">
      <c r="A70" s="116"/>
      <c r="B70" s="116"/>
      <c r="C70" s="116"/>
      <c r="D70" s="116"/>
      <c r="E70" s="116"/>
      <c r="F70" s="116"/>
      <c r="G70" s="116"/>
      <c r="H70" s="116"/>
      <c r="I70" s="116"/>
      <c r="J70" s="116"/>
      <c r="K70" s="116"/>
      <c r="L70" s="116"/>
      <c r="M70" s="116"/>
      <c r="N70" s="116"/>
      <c r="O70" s="116"/>
      <c r="P70" s="116"/>
      <c r="Q70" s="116"/>
      <c r="R70" s="116"/>
      <c r="S70" s="116"/>
      <c r="T70" s="116"/>
      <c r="U70" s="116"/>
      <c r="V70" s="116"/>
      <c r="W70" s="6"/>
      <c r="X70" s="6"/>
      <c r="Y70" s="6"/>
      <c r="Z70" s="6"/>
      <c r="AA70" s="6"/>
      <c r="AB70" s="6"/>
      <c r="AC70" s="6"/>
      <c r="AD70" s="6"/>
      <c r="AE70" s="6"/>
      <c r="AF70" s="6"/>
      <c r="AG70" s="6"/>
      <c r="AH70" s="6"/>
      <c r="AI70" s="6"/>
      <c r="AJ70" s="6"/>
      <c r="AK70" s="6"/>
      <c r="AL70" s="6"/>
      <c r="AM70" s="6"/>
      <c r="AN70" s="6"/>
      <c r="AO70" s="6"/>
      <c r="AP70" s="6"/>
      <c r="AQ70" s="6"/>
      <c r="AR70" s="6"/>
    </row>
    <row r="71" spans="1:44" x14ac:dyDescent="0.25">
      <c r="A71" s="116"/>
      <c r="B71" s="116"/>
      <c r="C71" s="116"/>
      <c r="D71" s="116"/>
      <c r="E71" s="116"/>
      <c r="F71" s="116"/>
      <c r="G71" s="116"/>
      <c r="H71" s="116"/>
      <c r="I71" s="116"/>
      <c r="J71" s="116"/>
      <c r="K71" s="116"/>
      <c r="L71" s="116"/>
      <c r="M71" s="116"/>
      <c r="N71" s="116"/>
      <c r="O71" s="116"/>
      <c r="P71" s="116"/>
      <c r="Q71" s="116"/>
      <c r="R71" s="116"/>
      <c r="S71" s="116"/>
      <c r="T71" s="116"/>
      <c r="U71" s="116"/>
      <c r="V71" s="116"/>
      <c r="W71" s="6"/>
      <c r="X71" s="6"/>
      <c r="Y71" s="6"/>
      <c r="Z71" s="6"/>
      <c r="AA71" s="6"/>
      <c r="AB71" s="6"/>
      <c r="AC71" s="6"/>
      <c r="AD71" s="6"/>
      <c r="AE71" s="6"/>
      <c r="AF71" s="6"/>
      <c r="AG71" s="6"/>
      <c r="AH71" s="6"/>
      <c r="AI71" s="6"/>
      <c r="AJ71" s="6"/>
      <c r="AK71" s="6"/>
      <c r="AL71" s="6"/>
      <c r="AM71" s="6"/>
      <c r="AN71" s="6"/>
      <c r="AO71" s="6"/>
      <c r="AP71" s="6"/>
      <c r="AQ71" s="6"/>
      <c r="AR71" s="6"/>
    </row>
    <row r="72" spans="1:44" x14ac:dyDescent="0.25">
      <c r="A72" s="116"/>
      <c r="B72" s="116"/>
      <c r="C72" s="116"/>
      <c r="D72" s="116"/>
      <c r="E72" s="116"/>
      <c r="F72" s="116"/>
      <c r="G72" s="116"/>
      <c r="H72" s="116"/>
      <c r="I72" s="116"/>
      <c r="J72" s="116"/>
      <c r="K72" s="116"/>
      <c r="L72" s="116"/>
      <c r="M72" s="116"/>
      <c r="N72" s="116"/>
      <c r="O72" s="116"/>
      <c r="P72" s="116"/>
      <c r="Q72" s="116"/>
      <c r="R72" s="116"/>
      <c r="S72" s="116"/>
      <c r="T72" s="116"/>
      <c r="U72" s="116"/>
      <c r="V72" s="116"/>
      <c r="W72" s="6"/>
      <c r="X72" s="6"/>
      <c r="Y72" s="6"/>
      <c r="Z72" s="6"/>
      <c r="AA72" s="6"/>
      <c r="AB72" s="6"/>
      <c r="AC72" s="6"/>
      <c r="AD72" s="6"/>
      <c r="AE72" s="6"/>
      <c r="AF72" s="6"/>
      <c r="AG72" s="6"/>
      <c r="AH72" s="6"/>
      <c r="AI72" s="6"/>
      <c r="AJ72" s="6"/>
      <c r="AK72" s="6"/>
      <c r="AL72" s="6"/>
      <c r="AM72" s="6"/>
      <c r="AN72" s="6"/>
      <c r="AO72" s="6"/>
      <c r="AP72" s="6"/>
      <c r="AQ72" s="6"/>
      <c r="AR72" s="6"/>
    </row>
    <row r="73" spans="1:44" x14ac:dyDescent="0.25">
      <c r="A73" s="116"/>
      <c r="B73" s="116"/>
      <c r="C73" s="116"/>
      <c r="D73" s="116"/>
      <c r="E73" s="116"/>
      <c r="F73" s="116"/>
      <c r="G73" s="116"/>
      <c r="H73" s="116"/>
      <c r="I73" s="116"/>
      <c r="J73" s="116"/>
      <c r="K73" s="116"/>
      <c r="L73" s="116"/>
      <c r="M73" s="116"/>
      <c r="N73" s="116"/>
      <c r="O73" s="116"/>
      <c r="P73" s="116"/>
      <c r="Q73" s="116"/>
      <c r="R73" s="116"/>
      <c r="S73" s="116"/>
      <c r="T73" s="116"/>
      <c r="U73" s="116"/>
      <c r="V73" s="116"/>
      <c r="W73" s="6"/>
      <c r="X73" s="6"/>
      <c r="Y73" s="6"/>
      <c r="Z73" s="6"/>
      <c r="AA73" s="6"/>
      <c r="AB73" s="6"/>
      <c r="AC73" s="6"/>
      <c r="AD73" s="6"/>
      <c r="AE73" s="6"/>
      <c r="AF73" s="6"/>
      <c r="AG73" s="6"/>
      <c r="AH73" s="6"/>
      <c r="AI73" s="6"/>
      <c r="AJ73" s="6"/>
      <c r="AK73" s="6"/>
      <c r="AL73" s="6"/>
      <c r="AM73" s="6"/>
      <c r="AN73" s="6"/>
      <c r="AO73" s="6"/>
      <c r="AP73" s="6"/>
      <c r="AQ73" s="6"/>
      <c r="AR73" s="6"/>
    </row>
    <row r="74" spans="1:44" x14ac:dyDescent="0.25">
      <c r="A74" s="116"/>
      <c r="B74" s="116"/>
      <c r="C74" s="116"/>
      <c r="D74" s="116"/>
      <c r="E74" s="116"/>
      <c r="F74" s="116"/>
      <c r="G74" s="116"/>
      <c r="H74" s="116"/>
      <c r="I74" s="116"/>
      <c r="J74" s="116"/>
      <c r="K74" s="116"/>
      <c r="L74" s="116"/>
      <c r="M74" s="116"/>
      <c r="N74" s="116"/>
      <c r="O74" s="116"/>
      <c r="P74" s="116"/>
      <c r="Q74" s="116"/>
      <c r="R74" s="116"/>
      <c r="S74" s="116"/>
      <c r="T74" s="116"/>
      <c r="U74" s="116"/>
      <c r="V74" s="116"/>
      <c r="W74" s="6"/>
      <c r="X74" s="6"/>
      <c r="Y74" s="6"/>
      <c r="Z74" s="6"/>
      <c r="AA74" s="6"/>
      <c r="AB74" s="6"/>
      <c r="AC74" s="6"/>
      <c r="AD74" s="6"/>
      <c r="AE74" s="6"/>
      <c r="AF74" s="6"/>
      <c r="AG74" s="6"/>
      <c r="AH74" s="6"/>
      <c r="AI74" s="6"/>
      <c r="AJ74" s="6"/>
      <c r="AK74" s="6"/>
      <c r="AL74" s="6"/>
      <c r="AM74" s="6"/>
      <c r="AN74" s="6"/>
      <c r="AO74" s="6"/>
      <c r="AP74" s="6"/>
      <c r="AQ74" s="6"/>
      <c r="AR74" s="6"/>
    </row>
    <row r="75" spans="1:44" x14ac:dyDescent="0.25">
      <c r="A75" s="116"/>
      <c r="B75" s="116"/>
      <c r="C75" s="116"/>
      <c r="D75" s="116"/>
      <c r="E75" s="116"/>
      <c r="F75" s="116"/>
      <c r="G75" s="116"/>
      <c r="H75" s="116"/>
      <c r="I75" s="116"/>
      <c r="J75" s="116"/>
      <c r="K75" s="116"/>
      <c r="L75" s="116"/>
      <c r="M75" s="116"/>
      <c r="N75" s="116"/>
      <c r="O75" s="116"/>
      <c r="P75" s="116"/>
      <c r="Q75" s="116"/>
      <c r="R75" s="116"/>
      <c r="S75" s="116"/>
      <c r="T75" s="116"/>
      <c r="U75" s="116"/>
      <c r="V75" s="116"/>
      <c r="W75" s="6"/>
      <c r="X75" s="6"/>
      <c r="Y75" s="6"/>
      <c r="Z75" s="6"/>
      <c r="AA75" s="6"/>
      <c r="AB75" s="6"/>
      <c r="AC75" s="6"/>
      <c r="AD75" s="6"/>
      <c r="AE75" s="6"/>
      <c r="AF75" s="6"/>
      <c r="AG75" s="6"/>
      <c r="AH75" s="6"/>
      <c r="AI75" s="6"/>
      <c r="AJ75" s="6"/>
      <c r="AK75" s="6"/>
      <c r="AL75" s="6"/>
      <c r="AM75" s="6"/>
      <c r="AN75" s="6"/>
      <c r="AO75" s="6"/>
      <c r="AP75" s="6"/>
      <c r="AQ75" s="6"/>
      <c r="AR75" s="6"/>
    </row>
    <row r="76" spans="1:44" x14ac:dyDescent="0.25">
      <c r="A76" s="116"/>
      <c r="B76" s="116"/>
      <c r="C76" s="116"/>
      <c r="D76" s="116"/>
      <c r="E76" s="116"/>
      <c r="F76" s="116"/>
      <c r="G76" s="116"/>
      <c r="H76" s="116"/>
      <c r="I76" s="116"/>
      <c r="J76" s="116"/>
      <c r="K76" s="116"/>
      <c r="L76" s="116"/>
      <c r="M76" s="116"/>
      <c r="N76" s="116"/>
      <c r="O76" s="116"/>
      <c r="P76" s="116"/>
      <c r="Q76" s="116"/>
      <c r="R76" s="116"/>
      <c r="S76" s="116"/>
      <c r="T76" s="116"/>
      <c r="U76" s="116"/>
      <c r="V76" s="116"/>
      <c r="W76" s="6"/>
      <c r="X76" s="6"/>
      <c r="Y76" s="6"/>
      <c r="Z76" s="6"/>
      <c r="AA76" s="6"/>
      <c r="AB76" s="6"/>
      <c r="AC76" s="6"/>
      <c r="AD76" s="6"/>
      <c r="AE76" s="6"/>
      <c r="AF76" s="6"/>
      <c r="AG76" s="6"/>
      <c r="AH76" s="6"/>
      <c r="AI76" s="6"/>
      <c r="AJ76" s="6"/>
      <c r="AK76" s="6"/>
      <c r="AL76" s="6"/>
      <c r="AM76" s="6"/>
      <c r="AN76" s="6"/>
      <c r="AO76" s="6"/>
      <c r="AP76" s="6"/>
      <c r="AQ76" s="6"/>
      <c r="AR76" s="6"/>
    </row>
    <row r="77" spans="1:44" x14ac:dyDescent="0.25">
      <c r="A77" s="116"/>
      <c r="B77" s="116"/>
      <c r="C77" s="116"/>
      <c r="D77" s="116"/>
      <c r="E77" s="116"/>
      <c r="F77" s="116"/>
      <c r="G77" s="116"/>
      <c r="H77" s="116"/>
      <c r="I77" s="116"/>
      <c r="J77" s="116"/>
      <c r="K77" s="116"/>
      <c r="L77" s="116"/>
      <c r="M77" s="116"/>
      <c r="N77" s="116"/>
      <c r="O77" s="116"/>
      <c r="P77" s="116"/>
      <c r="Q77" s="116"/>
      <c r="R77" s="116"/>
      <c r="S77" s="116"/>
      <c r="T77" s="116"/>
      <c r="U77" s="116"/>
      <c r="V77" s="116"/>
      <c r="W77" s="6"/>
      <c r="X77" s="6"/>
      <c r="Y77" s="6"/>
      <c r="Z77" s="6"/>
      <c r="AA77" s="6"/>
      <c r="AB77" s="6"/>
      <c r="AC77" s="6"/>
      <c r="AD77" s="6"/>
      <c r="AE77" s="6"/>
      <c r="AF77" s="6"/>
      <c r="AG77" s="6"/>
      <c r="AH77" s="6"/>
      <c r="AI77" s="6"/>
      <c r="AJ77" s="6"/>
      <c r="AK77" s="6"/>
      <c r="AL77" s="6"/>
      <c r="AM77" s="6"/>
      <c r="AN77" s="6"/>
      <c r="AO77" s="6"/>
      <c r="AP77" s="6"/>
      <c r="AQ77" s="6"/>
      <c r="AR77" s="6"/>
    </row>
    <row r="78" spans="1:44" x14ac:dyDescent="0.25">
      <c r="A78" s="116"/>
      <c r="B78" s="116"/>
      <c r="C78" s="116"/>
      <c r="D78" s="116"/>
      <c r="E78" s="116"/>
      <c r="F78" s="116"/>
      <c r="G78" s="116"/>
      <c r="H78" s="116"/>
      <c r="I78" s="116"/>
      <c r="J78" s="116"/>
      <c r="K78" s="116"/>
      <c r="L78" s="116"/>
      <c r="M78" s="116"/>
      <c r="N78" s="116"/>
      <c r="O78" s="116"/>
      <c r="P78" s="116"/>
      <c r="Q78" s="116"/>
      <c r="R78" s="116"/>
      <c r="S78" s="116"/>
      <c r="T78" s="116"/>
      <c r="U78" s="116"/>
      <c r="V78" s="116"/>
      <c r="W78" s="6"/>
      <c r="X78" s="6"/>
      <c r="Y78" s="6"/>
      <c r="Z78" s="6"/>
      <c r="AA78" s="6"/>
      <c r="AB78" s="6"/>
      <c r="AC78" s="6"/>
      <c r="AD78" s="6"/>
      <c r="AE78" s="6"/>
      <c r="AF78" s="6"/>
      <c r="AG78" s="6"/>
      <c r="AH78" s="6"/>
      <c r="AI78" s="6"/>
      <c r="AJ78" s="6"/>
      <c r="AK78" s="6"/>
      <c r="AL78" s="6"/>
      <c r="AM78" s="6"/>
      <c r="AN78" s="6"/>
      <c r="AO78" s="6"/>
      <c r="AP78" s="6"/>
      <c r="AQ78" s="6"/>
      <c r="AR78" s="6"/>
    </row>
    <row r="79" spans="1:44" x14ac:dyDescent="0.25">
      <c r="A79" s="116"/>
      <c r="B79" s="116"/>
      <c r="C79" s="116"/>
      <c r="D79" s="116"/>
      <c r="E79" s="116"/>
      <c r="F79" s="116"/>
      <c r="G79" s="116"/>
      <c r="H79" s="116"/>
      <c r="I79" s="116"/>
      <c r="J79" s="116"/>
      <c r="K79" s="116"/>
      <c r="L79" s="116"/>
      <c r="M79" s="116"/>
      <c r="N79" s="116"/>
      <c r="O79" s="116"/>
      <c r="P79" s="116"/>
      <c r="Q79" s="116"/>
      <c r="R79" s="116"/>
      <c r="S79" s="116"/>
      <c r="T79" s="116"/>
      <c r="U79" s="116"/>
      <c r="V79" s="116"/>
      <c r="W79" s="6"/>
      <c r="X79" s="6"/>
      <c r="Y79" s="6"/>
      <c r="Z79" s="6"/>
      <c r="AA79" s="6"/>
      <c r="AB79" s="6"/>
      <c r="AC79" s="6"/>
      <c r="AD79" s="6"/>
      <c r="AE79" s="6"/>
      <c r="AF79" s="6"/>
      <c r="AG79" s="6"/>
      <c r="AH79" s="6"/>
      <c r="AI79" s="6"/>
      <c r="AJ79" s="6"/>
      <c r="AK79" s="6"/>
      <c r="AL79" s="6"/>
      <c r="AM79" s="6"/>
      <c r="AN79" s="6"/>
      <c r="AO79" s="6"/>
      <c r="AP79" s="6"/>
      <c r="AQ79" s="6"/>
      <c r="AR79" s="6"/>
    </row>
    <row r="80" spans="1:44" x14ac:dyDescent="0.25">
      <c r="A80" s="116"/>
      <c r="B80" s="116"/>
      <c r="C80" s="116"/>
      <c r="D80" s="116"/>
      <c r="E80" s="116"/>
      <c r="F80" s="116"/>
      <c r="G80" s="116"/>
      <c r="H80" s="116"/>
      <c r="I80" s="116"/>
      <c r="J80" s="116"/>
      <c r="K80" s="116"/>
      <c r="L80" s="116"/>
      <c r="M80" s="116"/>
      <c r="N80" s="116"/>
      <c r="O80" s="116"/>
      <c r="P80" s="116"/>
      <c r="Q80" s="116"/>
      <c r="R80" s="116"/>
      <c r="S80" s="116"/>
      <c r="T80" s="116"/>
      <c r="U80" s="116"/>
      <c r="V80" s="116"/>
      <c r="W80" s="6"/>
      <c r="X80" s="6"/>
      <c r="Y80" s="6"/>
      <c r="Z80" s="6"/>
      <c r="AA80" s="6"/>
      <c r="AB80" s="6"/>
      <c r="AC80" s="6"/>
      <c r="AD80" s="6"/>
      <c r="AE80" s="6"/>
      <c r="AF80" s="6"/>
      <c r="AG80" s="6"/>
      <c r="AH80" s="6"/>
      <c r="AI80" s="6"/>
      <c r="AJ80" s="6"/>
      <c r="AK80" s="6"/>
      <c r="AL80" s="6"/>
      <c r="AM80" s="6"/>
      <c r="AN80" s="6"/>
      <c r="AO80" s="6"/>
      <c r="AP80" s="6"/>
      <c r="AQ80" s="6"/>
      <c r="AR80" s="6"/>
    </row>
    <row r="81" spans="1:44" x14ac:dyDescent="0.25">
      <c r="A81" s="116"/>
      <c r="B81" s="116"/>
      <c r="C81" s="116"/>
      <c r="D81" s="116"/>
      <c r="E81" s="116"/>
      <c r="F81" s="116"/>
      <c r="G81" s="116"/>
      <c r="H81" s="116"/>
      <c r="I81" s="116"/>
      <c r="J81" s="116"/>
      <c r="K81" s="116"/>
      <c r="L81" s="116"/>
      <c r="M81" s="116"/>
      <c r="N81" s="116"/>
      <c r="O81" s="116"/>
      <c r="P81" s="116"/>
      <c r="Q81" s="116"/>
      <c r="R81" s="116"/>
      <c r="S81" s="116"/>
      <c r="T81" s="116"/>
      <c r="U81" s="116"/>
      <c r="V81" s="116"/>
      <c r="W81" s="6"/>
      <c r="X81" s="6"/>
      <c r="Y81" s="6"/>
      <c r="Z81" s="6"/>
      <c r="AA81" s="6"/>
      <c r="AB81" s="6"/>
      <c r="AC81" s="6"/>
      <c r="AD81" s="6"/>
      <c r="AE81" s="6"/>
      <c r="AF81" s="6"/>
      <c r="AG81" s="6"/>
      <c r="AH81" s="6"/>
      <c r="AI81" s="6"/>
      <c r="AJ81" s="6"/>
      <c r="AK81" s="6"/>
      <c r="AL81" s="6"/>
      <c r="AM81" s="6"/>
      <c r="AN81" s="6"/>
      <c r="AO81" s="6"/>
      <c r="AP81" s="6"/>
      <c r="AQ81" s="6"/>
      <c r="AR81" s="6"/>
    </row>
    <row r="82" spans="1:44" x14ac:dyDescent="0.25">
      <c r="A82" s="116"/>
      <c r="B82" s="116"/>
      <c r="C82" s="116"/>
      <c r="D82" s="116"/>
      <c r="E82" s="116"/>
      <c r="F82" s="116"/>
      <c r="G82" s="116"/>
      <c r="H82" s="116"/>
      <c r="I82" s="116"/>
      <c r="J82" s="116"/>
      <c r="K82" s="116"/>
      <c r="L82" s="116"/>
      <c r="M82" s="116"/>
      <c r="N82" s="116"/>
      <c r="O82" s="116"/>
      <c r="P82" s="116"/>
      <c r="Q82" s="116"/>
      <c r="R82" s="116"/>
      <c r="S82" s="116"/>
      <c r="T82" s="116"/>
      <c r="U82" s="116"/>
      <c r="V82" s="116"/>
      <c r="W82" s="6"/>
      <c r="X82" s="6"/>
      <c r="Y82" s="6"/>
      <c r="Z82" s="6"/>
      <c r="AA82" s="6"/>
      <c r="AB82" s="6"/>
      <c r="AC82" s="6"/>
      <c r="AD82" s="6"/>
      <c r="AE82" s="6"/>
      <c r="AF82" s="6"/>
      <c r="AG82" s="6"/>
      <c r="AH82" s="6"/>
      <c r="AI82" s="6"/>
      <c r="AJ82" s="6"/>
      <c r="AK82" s="6"/>
      <c r="AL82" s="6"/>
      <c r="AM82" s="6"/>
      <c r="AN82" s="6"/>
      <c r="AO82" s="6"/>
      <c r="AP82" s="6"/>
      <c r="AQ82" s="6"/>
      <c r="AR82" s="6"/>
    </row>
    <row r="83" spans="1:44" x14ac:dyDescent="0.25">
      <c r="A83" s="116"/>
      <c r="B83" s="116"/>
      <c r="C83" s="116"/>
      <c r="D83" s="116"/>
      <c r="E83" s="116"/>
      <c r="F83" s="116"/>
      <c r="G83" s="116"/>
      <c r="H83" s="116"/>
      <c r="I83" s="116"/>
      <c r="J83" s="116"/>
      <c r="K83" s="116"/>
      <c r="L83" s="116"/>
      <c r="M83" s="116"/>
      <c r="N83" s="116"/>
      <c r="O83" s="116"/>
      <c r="P83" s="116"/>
      <c r="Q83" s="116"/>
      <c r="R83" s="116"/>
      <c r="S83" s="116"/>
      <c r="T83" s="116"/>
      <c r="U83" s="116"/>
      <c r="V83" s="116"/>
      <c r="W83" s="6"/>
      <c r="X83" s="6"/>
      <c r="Y83" s="6"/>
      <c r="Z83" s="6"/>
      <c r="AA83" s="6"/>
      <c r="AB83" s="6"/>
      <c r="AC83" s="6"/>
      <c r="AD83" s="6"/>
      <c r="AE83" s="6"/>
      <c r="AF83" s="6"/>
      <c r="AG83" s="6"/>
      <c r="AH83" s="6"/>
      <c r="AI83" s="6"/>
      <c r="AJ83" s="6"/>
      <c r="AK83" s="6"/>
      <c r="AL83" s="6"/>
      <c r="AM83" s="6"/>
      <c r="AN83" s="6"/>
      <c r="AO83" s="6"/>
      <c r="AP83" s="6"/>
      <c r="AQ83" s="6"/>
      <c r="AR83" s="6"/>
    </row>
    <row r="84" spans="1:44" x14ac:dyDescent="0.25">
      <c r="A84" s="116"/>
      <c r="B84" s="116"/>
      <c r="C84" s="116"/>
      <c r="D84" s="116"/>
      <c r="E84" s="116"/>
      <c r="F84" s="116"/>
      <c r="G84" s="116"/>
      <c r="H84" s="116"/>
      <c r="I84" s="116"/>
      <c r="J84" s="116"/>
      <c r="K84" s="116"/>
      <c r="L84" s="116"/>
      <c r="M84" s="116"/>
      <c r="N84" s="116"/>
      <c r="O84" s="116"/>
      <c r="P84" s="116"/>
      <c r="Q84" s="116"/>
      <c r="R84" s="116"/>
      <c r="S84" s="116"/>
      <c r="T84" s="116"/>
      <c r="U84" s="116"/>
      <c r="V84" s="116"/>
      <c r="W84" s="6"/>
      <c r="X84" s="6"/>
      <c r="Y84" s="6"/>
      <c r="Z84" s="6"/>
      <c r="AA84" s="6"/>
      <c r="AB84" s="6"/>
      <c r="AC84" s="6"/>
      <c r="AD84" s="6"/>
      <c r="AE84" s="6"/>
      <c r="AF84" s="6"/>
      <c r="AG84" s="6"/>
      <c r="AH84" s="6"/>
      <c r="AI84" s="6"/>
      <c r="AJ84" s="6"/>
      <c r="AK84" s="6"/>
      <c r="AL84" s="6"/>
      <c r="AM84" s="6"/>
      <c r="AN84" s="6"/>
      <c r="AO84" s="6"/>
      <c r="AP84" s="6"/>
      <c r="AQ84" s="6"/>
      <c r="AR84" s="6"/>
    </row>
    <row r="85" spans="1:44" x14ac:dyDescent="0.25">
      <c r="A85" s="116"/>
      <c r="B85" s="116"/>
      <c r="C85" s="116"/>
      <c r="D85" s="116"/>
      <c r="E85" s="116"/>
      <c r="F85" s="116"/>
      <c r="G85" s="116"/>
      <c r="H85" s="116"/>
      <c r="I85" s="116"/>
      <c r="J85" s="116"/>
      <c r="K85" s="116"/>
      <c r="L85" s="116"/>
      <c r="M85" s="116"/>
      <c r="N85" s="116"/>
      <c r="O85" s="116"/>
      <c r="P85" s="116"/>
      <c r="Q85" s="116"/>
      <c r="R85" s="116"/>
      <c r="S85" s="116"/>
      <c r="T85" s="116"/>
      <c r="U85" s="116"/>
      <c r="V85" s="116"/>
      <c r="W85" s="6"/>
      <c r="X85" s="6"/>
      <c r="Y85" s="6"/>
      <c r="Z85" s="6"/>
      <c r="AA85" s="6"/>
      <c r="AB85" s="6"/>
      <c r="AC85" s="6"/>
      <c r="AD85" s="6"/>
      <c r="AE85" s="6"/>
      <c r="AF85" s="6"/>
      <c r="AG85" s="6"/>
      <c r="AH85" s="6"/>
      <c r="AI85" s="6"/>
      <c r="AJ85" s="6"/>
      <c r="AK85" s="6"/>
      <c r="AL85" s="6"/>
      <c r="AM85" s="6"/>
      <c r="AN85" s="6"/>
      <c r="AO85" s="6"/>
      <c r="AP85" s="6"/>
      <c r="AQ85" s="6"/>
      <c r="AR85" s="6"/>
    </row>
    <row r="86" spans="1:44" x14ac:dyDescent="0.25">
      <c r="A86" s="116"/>
      <c r="B86" s="116"/>
      <c r="C86" s="116"/>
      <c r="D86" s="116"/>
      <c r="E86" s="116"/>
      <c r="F86" s="116"/>
      <c r="G86" s="116"/>
      <c r="H86" s="116"/>
      <c r="I86" s="116"/>
      <c r="J86" s="116"/>
      <c r="K86" s="116"/>
      <c r="L86" s="116"/>
      <c r="M86" s="116"/>
      <c r="N86" s="116"/>
      <c r="O86" s="116"/>
      <c r="P86" s="116"/>
      <c r="Q86" s="116"/>
      <c r="R86" s="116"/>
      <c r="S86" s="116"/>
      <c r="T86" s="116"/>
      <c r="U86" s="116"/>
      <c r="V86" s="116"/>
      <c r="W86" s="6"/>
      <c r="X86" s="6"/>
      <c r="Y86" s="6"/>
      <c r="Z86" s="6"/>
      <c r="AA86" s="6"/>
      <c r="AB86" s="6"/>
      <c r="AC86" s="6"/>
      <c r="AD86" s="6"/>
      <c r="AE86" s="6"/>
      <c r="AF86" s="6"/>
      <c r="AG86" s="6"/>
      <c r="AH86" s="6"/>
      <c r="AI86" s="6"/>
      <c r="AJ86" s="6"/>
      <c r="AK86" s="6"/>
      <c r="AL86" s="6"/>
      <c r="AM86" s="6"/>
      <c r="AN86" s="6"/>
      <c r="AO86" s="6"/>
      <c r="AP86" s="6"/>
      <c r="AQ86" s="6"/>
      <c r="AR86" s="6"/>
    </row>
    <row r="87" spans="1:44" x14ac:dyDescent="0.25">
      <c r="A87" s="116"/>
      <c r="B87" s="116"/>
      <c r="C87" s="116"/>
      <c r="D87" s="116"/>
      <c r="E87" s="116"/>
      <c r="F87" s="116"/>
      <c r="G87" s="116"/>
      <c r="H87" s="116"/>
      <c r="I87" s="116"/>
      <c r="J87" s="116"/>
      <c r="K87" s="116"/>
      <c r="L87" s="116"/>
      <c r="M87" s="116"/>
      <c r="N87" s="116"/>
      <c r="O87" s="116"/>
      <c r="P87" s="116"/>
      <c r="Q87" s="116"/>
      <c r="R87" s="116"/>
      <c r="S87" s="116"/>
      <c r="T87" s="116"/>
      <c r="U87" s="116"/>
      <c r="V87" s="116"/>
      <c r="W87" s="6"/>
      <c r="X87" s="6"/>
      <c r="Y87" s="6"/>
      <c r="Z87" s="6"/>
      <c r="AA87" s="6"/>
      <c r="AB87" s="6"/>
      <c r="AC87" s="6"/>
      <c r="AD87" s="6"/>
      <c r="AE87" s="6"/>
      <c r="AF87" s="6"/>
      <c r="AG87" s="6"/>
      <c r="AH87" s="6"/>
      <c r="AI87" s="6"/>
      <c r="AJ87" s="6"/>
      <c r="AK87" s="6"/>
      <c r="AL87" s="6"/>
      <c r="AM87" s="6"/>
      <c r="AN87" s="6"/>
      <c r="AO87" s="6"/>
      <c r="AP87" s="6"/>
      <c r="AQ87" s="6"/>
      <c r="AR87" s="6"/>
    </row>
    <row r="88" spans="1:44" x14ac:dyDescent="0.25">
      <c r="A88" s="116"/>
      <c r="B88" s="116"/>
      <c r="C88" s="116"/>
      <c r="D88" s="116"/>
      <c r="E88" s="116"/>
      <c r="F88" s="116"/>
      <c r="G88" s="116"/>
      <c r="H88" s="116"/>
      <c r="I88" s="116"/>
      <c r="J88" s="116"/>
      <c r="K88" s="116"/>
      <c r="L88" s="116"/>
      <c r="M88" s="116"/>
      <c r="N88" s="116"/>
      <c r="O88" s="116"/>
      <c r="P88" s="116"/>
      <c r="Q88" s="116"/>
      <c r="R88" s="116"/>
      <c r="S88" s="116"/>
      <c r="T88" s="116"/>
      <c r="U88" s="116"/>
      <c r="V88" s="116"/>
      <c r="W88" s="6"/>
      <c r="X88" s="6"/>
      <c r="Y88" s="6"/>
      <c r="Z88" s="6"/>
      <c r="AA88" s="6"/>
      <c r="AB88" s="6"/>
      <c r="AC88" s="6"/>
      <c r="AD88" s="6"/>
      <c r="AE88" s="6"/>
      <c r="AF88" s="6"/>
      <c r="AG88" s="6"/>
      <c r="AH88" s="6"/>
      <c r="AI88" s="6"/>
      <c r="AJ88" s="6"/>
      <c r="AK88" s="6"/>
      <c r="AL88" s="6"/>
      <c r="AM88" s="6"/>
      <c r="AN88" s="6"/>
      <c r="AO88" s="6"/>
      <c r="AP88" s="6"/>
      <c r="AQ88" s="6"/>
      <c r="AR88" s="6"/>
    </row>
    <row r="89" spans="1:44" x14ac:dyDescent="0.25">
      <c r="A89" s="116"/>
      <c r="B89" s="116"/>
      <c r="C89" s="116"/>
      <c r="D89" s="116"/>
      <c r="E89" s="116"/>
      <c r="F89" s="116"/>
      <c r="G89" s="116"/>
      <c r="H89" s="116"/>
      <c r="I89" s="116"/>
      <c r="J89" s="116"/>
      <c r="K89" s="116"/>
      <c r="L89" s="116"/>
      <c r="M89" s="116"/>
      <c r="N89" s="116"/>
      <c r="O89" s="116"/>
      <c r="P89" s="116"/>
      <c r="Q89" s="116"/>
      <c r="R89" s="116"/>
      <c r="S89" s="116"/>
      <c r="T89" s="116"/>
      <c r="U89" s="116"/>
      <c r="V89" s="116"/>
      <c r="W89" s="6"/>
      <c r="X89" s="6"/>
      <c r="Y89" s="6"/>
      <c r="Z89" s="6"/>
      <c r="AA89" s="6"/>
      <c r="AB89" s="6"/>
      <c r="AC89" s="6"/>
      <c r="AD89" s="6"/>
      <c r="AE89" s="6"/>
      <c r="AF89" s="6"/>
      <c r="AG89" s="6"/>
      <c r="AH89" s="6"/>
      <c r="AI89" s="6"/>
      <c r="AJ89" s="6"/>
      <c r="AK89" s="6"/>
      <c r="AL89" s="6"/>
      <c r="AM89" s="6"/>
      <c r="AN89" s="6"/>
      <c r="AO89" s="6"/>
      <c r="AP89" s="6"/>
      <c r="AQ89" s="6"/>
      <c r="AR89" s="6"/>
    </row>
    <row r="90" spans="1:44" x14ac:dyDescent="0.25">
      <c r="A90" s="116"/>
      <c r="B90" s="116"/>
      <c r="C90" s="116"/>
      <c r="D90" s="116"/>
      <c r="E90" s="116"/>
      <c r="F90" s="116"/>
      <c r="G90" s="116"/>
      <c r="H90" s="116"/>
      <c r="I90" s="116"/>
      <c r="J90" s="116"/>
      <c r="K90" s="116"/>
      <c r="L90" s="116"/>
      <c r="M90" s="116"/>
      <c r="N90" s="116"/>
      <c r="O90" s="116"/>
      <c r="P90" s="116"/>
      <c r="Q90" s="116"/>
      <c r="R90" s="116"/>
      <c r="S90" s="116"/>
      <c r="T90" s="116"/>
      <c r="U90" s="116"/>
      <c r="V90" s="116"/>
      <c r="W90" s="6"/>
      <c r="X90" s="6"/>
      <c r="Y90" s="6"/>
      <c r="Z90" s="6"/>
      <c r="AA90" s="6"/>
      <c r="AB90" s="6"/>
      <c r="AC90" s="6"/>
      <c r="AD90" s="6"/>
      <c r="AE90" s="6"/>
      <c r="AF90" s="6"/>
      <c r="AG90" s="6"/>
      <c r="AH90" s="6"/>
      <c r="AI90" s="6"/>
      <c r="AJ90" s="6"/>
      <c r="AK90" s="6"/>
      <c r="AL90" s="6"/>
      <c r="AM90" s="6"/>
      <c r="AN90" s="6"/>
      <c r="AO90" s="6"/>
      <c r="AP90" s="6"/>
      <c r="AQ90" s="6"/>
      <c r="AR90" s="6"/>
    </row>
    <row r="91" spans="1:44" x14ac:dyDescent="0.25">
      <c r="A91" s="116"/>
      <c r="B91" s="116"/>
      <c r="C91" s="116"/>
      <c r="D91" s="116"/>
      <c r="E91" s="116"/>
      <c r="F91" s="116"/>
      <c r="G91" s="116"/>
      <c r="H91" s="116"/>
      <c r="I91" s="116"/>
      <c r="J91" s="116"/>
      <c r="K91" s="116"/>
      <c r="L91" s="116"/>
      <c r="M91" s="116"/>
      <c r="N91" s="116"/>
      <c r="O91" s="116"/>
      <c r="P91" s="116"/>
      <c r="Q91" s="116"/>
      <c r="R91" s="116"/>
      <c r="S91" s="116"/>
      <c r="T91" s="116"/>
      <c r="U91" s="116"/>
      <c r="V91" s="116"/>
      <c r="W91" s="6"/>
      <c r="X91" s="6"/>
      <c r="Y91" s="6"/>
      <c r="Z91" s="6"/>
      <c r="AA91" s="6"/>
      <c r="AB91" s="6"/>
      <c r="AC91" s="6"/>
      <c r="AD91" s="6"/>
      <c r="AE91" s="6"/>
      <c r="AF91" s="6"/>
      <c r="AG91" s="6"/>
      <c r="AH91" s="6"/>
      <c r="AI91" s="6"/>
      <c r="AJ91" s="6"/>
      <c r="AK91" s="6"/>
      <c r="AL91" s="6"/>
      <c r="AM91" s="6"/>
      <c r="AN91" s="6"/>
      <c r="AO91" s="6"/>
      <c r="AP91" s="6"/>
      <c r="AQ91" s="6"/>
      <c r="AR91" s="6"/>
    </row>
    <row r="92" spans="1:44" x14ac:dyDescent="0.25">
      <c r="A92" s="116"/>
      <c r="B92" s="116"/>
      <c r="C92" s="116"/>
      <c r="D92" s="116"/>
      <c r="E92" s="116"/>
      <c r="F92" s="116"/>
      <c r="G92" s="116"/>
      <c r="H92" s="116"/>
      <c r="I92" s="116"/>
      <c r="J92" s="116"/>
      <c r="K92" s="116"/>
      <c r="L92" s="116"/>
      <c r="M92" s="116"/>
      <c r="N92" s="116"/>
      <c r="O92" s="116"/>
      <c r="P92" s="116"/>
      <c r="Q92" s="116"/>
      <c r="R92" s="116"/>
      <c r="S92" s="116"/>
      <c r="T92" s="116"/>
      <c r="U92" s="116"/>
      <c r="V92" s="116"/>
      <c r="W92" s="6"/>
      <c r="X92" s="6"/>
      <c r="Y92" s="6"/>
      <c r="Z92" s="6"/>
      <c r="AA92" s="6"/>
      <c r="AB92" s="6"/>
      <c r="AC92" s="6"/>
      <c r="AD92" s="6"/>
      <c r="AE92" s="6"/>
      <c r="AF92" s="6"/>
      <c r="AG92" s="6"/>
      <c r="AH92" s="6"/>
      <c r="AI92" s="6"/>
      <c r="AJ92" s="6"/>
      <c r="AK92" s="6"/>
      <c r="AL92" s="6"/>
      <c r="AM92" s="6"/>
      <c r="AN92" s="6"/>
      <c r="AO92" s="6"/>
      <c r="AP92" s="6"/>
      <c r="AQ92" s="6"/>
      <c r="AR92" s="6"/>
    </row>
    <row r="93" spans="1:44" x14ac:dyDescent="0.25">
      <c r="A93" s="116"/>
      <c r="B93" s="116"/>
      <c r="C93" s="116"/>
      <c r="D93" s="116"/>
      <c r="E93" s="116"/>
      <c r="F93" s="116"/>
      <c r="G93" s="116"/>
      <c r="H93" s="116"/>
      <c r="I93" s="116"/>
      <c r="J93" s="116"/>
      <c r="K93" s="116"/>
      <c r="L93" s="116"/>
      <c r="M93" s="116"/>
      <c r="N93" s="116"/>
      <c r="O93" s="116"/>
      <c r="P93" s="116"/>
      <c r="Q93" s="116"/>
      <c r="R93" s="116"/>
      <c r="S93" s="116"/>
      <c r="T93" s="116"/>
      <c r="U93" s="116"/>
      <c r="V93" s="116"/>
      <c r="W93" s="6"/>
      <c r="X93" s="6"/>
      <c r="Y93" s="6"/>
      <c r="Z93" s="6"/>
      <c r="AA93" s="6"/>
      <c r="AB93" s="6"/>
      <c r="AC93" s="6"/>
      <c r="AD93" s="6"/>
      <c r="AE93" s="6"/>
      <c r="AF93" s="6"/>
      <c r="AG93" s="6"/>
      <c r="AH93" s="6"/>
      <c r="AI93" s="6"/>
      <c r="AJ93" s="6"/>
      <c r="AK93" s="6"/>
      <c r="AL93" s="6"/>
      <c r="AM93" s="6"/>
      <c r="AN93" s="6"/>
      <c r="AO93" s="6"/>
      <c r="AP93" s="6"/>
      <c r="AQ93" s="6"/>
      <c r="AR93" s="6"/>
    </row>
    <row r="94" spans="1:44" x14ac:dyDescent="0.25">
      <c r="A94" s="116"/>
      <c r="B94" s="116"/>
      <c r="C94" s="116"/>
      <c r="D94" s="116"/>
      <c r="E94" s="116"/>
      <c r="F94" s="116"/>
      <c r="G94" s="116"/>
      <c r="H94" s="116"/>
      <c r="I94" s="116"/>
      <c r="J94" s="116"/>
      <c r="K94" s="116"/>
      <c r="L94" s="116"/>
      <c r="M94" s="116"/>
      <c r="N94" s="116"/>
      <c r="O94" s="116"/>
      <c r="P94" s="116"/>
      <c r="Q94" s="116"/>
      <c r="R94" s="116"/>
      <c r="S94" s="116"/>
      <c r="T94" s="116"/>
      <c r="U94" s="116"/>
      <c r="V94" s="116"/>
      <c r="W94" s="6"/>
      <c r="X94" s="6"/>
      <c r="Y94" s="6"/>
      <c r="Z94" s="6"/>
      <c r="AA94" s="6"/>
      <c r="AB94" s="6"/>
      <c r="AC94" s="6"/>
      <c r="AD94" s="6"/>
      <c r="AE94" s="6"/>
      <c r="AF94" s="6"/>
      <c r="AG94" s="6"/>
      <c r="AH94" s="6"/>
      <c r="AI94" s="6"/>
      <c r="AJ94" s="6"/>
      <c r="AK94" s="6"/>
      <c r="AL94" s="6"/>
      <c r="AM94" s="6"/>
      <c r="AN94" s="6"/>
      <c r="AO94" s="6"/>
      <c r="AP94" s="6"/>
      <c r="AQ94" s="6"/>
      <c r="AR94" s="6"/>
    </row>
    <row r="95" spans="1:44" x14ac:dyDescent="0.25">
      <c r="A95" s="116"/>
      <c r="B95" s="116"/>
      <c r="C95" s="116"/>
      <c r="D95" s="116"/>
      <c r="E95" s="116"/>
      <c r="F95" s="116"/>
      <c r="G95" s="116"/>
      <c r="H95" s="116"/>
      <c r="I95" s="116"/>
      <c r="J95" s="116"/>
      <c r="K95" s="116"/>
      <c r="L95" s="116"/>
      <c r="M95" s="116"/>
      <c r="N95" s="116"/>
      <c r="O95" s="116"/>
      <c r="P95" s="116"/>
      <c r="Q95" s="116"/>
      <c r="R95" s="116"/>
      <c r="S95" s="116"/>
      <c r="T95" s="116"/>
      <c r="U95" s="116"/>
      <c r="V95" s="116"/>
      <c r="W95" s="6"/>
      <c r="X95" s="6"/>
      <c r="Y95" s="6"/>
      <c r="Z95" s="6"/>
      <c r="AA95" s="6"/>
      <c r="AB95" s="6"/>
      <c r="AC95" s="6"/>
      <c r="AD95" s="6"/>
      <c r="AE95" s="6"/>
      <c r="AF95" s="6"/>
      <c r="AG95" s="6"/>
      <c r="AH95" s="6"/>
      <c r="AI95" s="6"/>
      <c r="AJ95" s="6"/>
      <c r="AK95" s="6"/>
      <c r="AL95" s="6"/>
      <c r="AM95" s="6"/>
      <c r="AN95" s="6"/>
      <c r="AO95" s="6"/>
      <c r="AP95" s="6"/>
      <c r="AQ95" s="6"/>
      <c r="AR95" s="6"/>
    </row>
    <row r="96" spans="1:44" x14ac:dyDescent="0.25">
      <c r="A96" s="116"/>
      <c r="B96" s="116"/>
      <c r="C96" s="116"/>
      <c r="D96" s="116"/>
      <c r="E96" s="116"/>
      <c r="F96" s="116"/>
      <c r="G96" s="116"/>
      <c r="H96" s="116"/>
      <c r="I96" s="116"/>
      <c r="J96" s="116"/>
      <c r="K96" s="116"/>
      <c r="L96" s="116"/>
      <c r="M96" s="116"/>
      <c r="N96" s="116"/>
      <c r="O96" s="116"/>
      <c r="P96" s="116"/>
      <c r="Q96" s="116"/>
      <c r="R96" s="116"/>
      <c r="S96" s="116"/>
      <c r="T96" s="116"/>
      <c r="U96" s="116"/>
      <c r="V96" s="116"/>
      <c r="W96" s="6"/>
      <c r="X96" s="6"/>
      <c r="Y96" s="6"/>
      <c r="Z96" s="6"/>
      <c r="AA96" s="6"/>
      <c r="AB96" s="6"/>
      <c r="AC96" s="6"/>
      <c r="AD96" s="6"/>
      <c r="AE96" s="6"/>
      <c r="AF96" s="6"/>
      <c r="AG96" s="6"/>
      <c r="AH96" s="6"/>
      <c r="AI96" s="6"/>
      <c r="AJ96" s="6"/>
      <c r="AK96" s="6"/>
      <c r="AL96" s="6"/>
      <c r="AM96" s="6"/>
      <c r="AN96" s="6"/>
      <c r="AO96" s="6"/>
      <c r="AP96" s="6"/>
      <c r="AQ96" s="6"/>
      <c r="AR96" s="6"/>
    </row>
    <row r="97" spans="1:44" x14ac:dyDescent="0.25">
      <c r="A97" s="116"/>
      <c r="B97" s="116"/>
      <c r="C97" s="116"/>
      <c r="D97" s="116"/>
      <c r="E97" s="116"/>
      <c r="F97" s="116"/>
      <c r="G97" s="116"/>
      <c r="H97" s="116"/>
      <c r="I97" s="116"/>
      <c r="J97" s="116"/>
      <c r="K97" s="116"/>
      <c r="L97" s="116"/>
      <c r="M97" s="116"/>
      <c r="N97" s="116"/>
      <c r="O97" s="116"/>
      <c r="P97" s="116"/>
      <c r="Q97" s="116"/>
      <c r="R97" s="116"/>
      <c r="S97" s="116"/>
      <c r="T97" s="116"/>
      <c r="U97" s="116"/>
      <c r="V97" s="116"/>
      <c r="W97" s="6"/>
      <c r="X97" s="6"/>
      <c r="Y97" s="6"/>
      <c r="Z97" s="6"/>
      <c r="AA97" s="6"/>
      <c r="AB97" s="6"/>
      <c r="AC97" s="6"/>
      <c r="AD97" s="6"/>
      <c r="AE97" s="6"/>
      <c r="AF97" s="6"/>
      <c r="AG97" s="6"/>
      <c r="AH97" s="6"/>
      <c r="AI97" s="6"/>
      <c r="AJ97" s="6"/>
      <c r="AK97" s="6"/>
      <c r="AL97" s="6"/>
      <c r="AM97" s="6"/>
      <c r="AN97" s="6"/>
      <c r="AO97" s="6"/>
      <c r="AP97" s="6"/>
      <c r="AQ97" s="6"/>
      <c r="AR97" s="6"/>
    </row>
    <row r="98" spans="1:44" x14ac:dyDescent="0.25">
      <c r="A98" s="116"/>
      <c r="B98" s="116"/>
      <c r="C98" s="116"/>
      <c r="D98" s="116"/>
      <c r="E98" s="116"/>
      <c r="F98" s="116"/>
      <c r="G98" s="116"/>
      <c r="H98" s="116"/>
      <c r="I98" s="116"/>
      <c r="J98" s="116"/>
      <c r="K98" s="116"/>
      <c r="L98" s="116"/>
      <c r="M98" s="116"/>
      <c r="N98" s="116"/>
      <c r="O98" s="116"/>
      <c r="P98" s="116"/>
      <c r="Q98" s="116"/>
      <c r="R98" s="116"/>
      <c r="S98" s="116"/>
      <c r="T98" s="116"/>
      <c r="U98" s="116"/>
      <c r="V98" s="116"/>
      <c r="W98" s="6"/>
      <c r="X98" s="6"/>
      <c r="Y98" s="6"/>
      <c r="Z98" s="6"/>
      <c r="AA98" s="6"/>
      <c r="AB98" s="6"/>
      <c r="AC98" s="6"/>
      <c r="AD98" s="6"/>
      <c r="AE98" s="6"/>
      <c r="AF98" s="6"/>
      <c r="AG98" s="6"/>
      <c r="AH98" s="6"/>
      <c r="AI98" s="6"/>
      <c r="AJ98" s="6"/>
      <c r="AK98" s="6"/>
      <c r="AL98" s="6"/>
      <c r="AM98" s="6"/>
      <c r="AN98" s="6"/>
      <c r="AO98" s="6"/>
      <c r="AP98" s="6"/>
      <c r="AQ98" s="6"/>
      <c r="AR98" s="6"/>
    </row>
    <row r="99" spans="1:44" x14ac:dyDescent="0.25">
      <c r="A99" s="116"/>
      <c r="B99" s="116"/>
      <c r="C99" s="116"/>
      <c r="D99" s="116"/>
      <c r="E99" s="116"/>
      <c r="F99" s="116"/>
      <c r="G99" s="116"/>
      <c r="H99" s="116"/>
      <c r="I99" s="116"/>
      <c r="J99" s="116"/>
      <c r="K99" s="116"/>
      <c r="L99" s="116"/>
      <c r="M99" s="116"/>
      <c r="N99" s="116"/>
      <c r="O99" s="116"/>
      <c r="P99" s="116"/>
      <c r="Q99" s="116"/>
      <c r="R99" s="116"/>
      <c r="S99" s="116"/>
      <c r="T99" s="116"/>
      <c r="U99" s="116"/>
      <c r="V99" s="116"/>
      <c r="W99" s="6"/>
      <c r="X99" s="6"/>
      <c r="Y99" s="6"/>
      <c r="Z99" s="6"/>
      <c r="AA99" s="6"/>
      <c r="AB99" s="6"/>
      <c r="AC99" s="6"/>
      <c r="AD99" s="6"/>
      <c r="AE99" s="6"/>
      <c r="AF99" s="6"/>
      <c r="AG99" s="6"/>
      <c r="AH99" s="6"/>
      <c r="AI99" s="6"/>
      <c r="AJ99" s="6"/>
      <c r="AK99" s="6"/>
      <c r="AL99" s="6"/>
      <c r="AM99" s="6"/>
      <c r="AN99" s="6"/>
      <c r="AO99" s="6"/>
      <c r="AP99" s="6"/>
      <c r="AQ99" s="6"/>
      <c r="AR99" s="6"/>
    </row>
    <row r="100" spans="1:44" x14ac:dyDescent="0.25">
      <c r="A100" s="116"/>
      <c r="B100" s="116"/>
      <c r="C100" s="116"/>
      <c r="D100" s="116"/>
      <c r="E100" s="116"/>
      <c r="F100" s="116"/>
      <c r="G100" s="116"/>
      <c r="H100" s="116"/>
      <c r="I100" s="116"/>
      <c r="J100" s="116"/>
      <c r="K100" s="116"/>
      <c r="L100" s="116"/>
      <c r="M100" s="116"/>
      <c r="N100" s="116"/>
      <c r="O100" s="116"/>
      <c r="P100" s="116"/>
      <c r="Q100" s="116"/>
      <c r="R100" s="116"/>
      <c r="S100" s="116"/>
      <c r="T100" s="116"/>
      <c r="U100" s="116"/>
      <c r="V100" s="116"/>
      <c r="W100" s="6"/>
      <c r="X100" s="6"/>
      <c r="Y100" s="6"/>
      <c r="Z100" s="6"/>
      <c r="AA100" s="6"/>
      <c r="AB100" s="6"/>
      <c r="AC100" s="6"/>
      <c r="AD100" s="6"/>
      <c r="AE100" s="6"/>
      <c r="AF100" s="6"/>
      <c r="AG100" s="6"/>
      <c r="AH100" s="6"/>
      <c r="AI100" s="6"/>
      <c r="AJ100" s="6"/>
      <c r="AK100" s="6"/>
      <c r="AL100" s="6"/>
      <c r="AM100" s="6"/>
      <c r="AN100" s="6"/>
      <c r="AO100" s="6"/>
      <c r="AP100" s="6"/>
      <c r="AQ100" s="6"/>
      <c r="AR100" s="6"/>
    </row>
    <row r="101" spans="1:44" x14ac:dyDescent="0.25">
      <c r="A101" s="116"/>
      <c r="B101" s="116"/>
      <c r="C101" s="116"/>
      <c r="D101" s="116"/>
      <c r="E101" s="116"/>
      <c r="F101" s="116"/>
      <c r="G101" s="116"/>
      <c r="H101" s="116"/>
      <c r="I101" s="116"/>
      <c r="J101" s="116"/>
      <c r="K101" s="116"/>
      <c r="L101" s="116"/>
      <c r="M101" s="116"/>
      <c r="N101" s="116"/>
      <c r="O101" s="116"/>
      <c r="P101" s="116"/>
      <c r="Q101" s="116"/>
      <c r="R101" s="116"/>
      <c r="S101" s="116"/>
      <c r="T101" s="116"/>
      <c r="U101" s="116"/>
      <c r="V101" s="116"/>
      <c r="W101" s="6"/>
      <c r="X101" s="6"/>
      <c r="Y101" s="6"/>
      <c r="Z101" s="6"/>
      <c r="AA101" s="6"/>
      <c r="AB101" s="6"/>
      <c r="AC101" s="6"/>
      <c r="AD101" s="6"/>
      <c r="AE101" s="6"/>
      <c r="AF101" s="6"/>
      <c r="AG101" s="6"/>
      <c r="AH101" s="6"/>
      <c r="AI101" s="6"/>
      <c r="AJ101" s="6"/>
      <c r="AK101" s="6"/>
      <c r="AL101" s="6"/>
      <c r="AM101" s="6"/>
      <c r="AN101" s="6"/>
      <c r="AO101" s="6"/>
      <c r="AP101" s="6"/>
      <c r="AQ101" s="6"/>
      <c r="AR101" s="6"/>
    </row>
    <row r="102" spans="1:44" x14ac:dyDescent="0.25">
      <c r="A102" s="116"/>
      <c r="B102" s="116"/>
      <c r="C102" s="116"/>
      <c r="D102" s="116"/>
      <c r="E102" s="116"/>
      <c r="F102" s="116"/>
      <c r="G102" s="116"/>
      <c r="H102" s="116"/>
      <c r="I102" s="116"/>
      <c r="J102" s="116"/>
      <c r="K102" s="116"/>
      <c r="L102" s="116"/>
      <c r="M102" s="116"/>
      <c r="N102" s="116"/>
      <c r="O102" s="116"/>
      <c r="P102" s="116"/>
      <c r="Q102" s="116"/>
      <c r="R102" s="116"/>
      <c r="S102" s="116"/>
      <c r="T102" s="116"/>
      <c r="U102" s="116"/>
      <c r="V102" s="116"/>
      <c r="W102" s="6"/>
      <c r="X102" s="6"/>
      <c r="Y102" s="6"/>
      <c r="Z102" s="6"/>
      <c r="AA102" s="6"/>
      <c r="AB102" s="6"/>
      <c r="AC102" s="6"/>
      <c r="AD102" s="6"/>
      <c r="AE102" s="6"/>
      <c r="AF102" s="6"/>
      <c r="AG102" s="6"/>
      <c r="AH102" s="6"/>
      <c r="AI102" s="6"/>
      <c r="AJ102" s="6"/>
      <c r="AK102" s="6"/>
      <c r="AL102" s="6"/>
      <c r="AM102" s="6"/>
      <c r="AN102" s="6"/>
      <c r="AO102" s="6"/>
      <c r="AP102" s="6"/>
      <c r="AQ102" s="6"/>
      <c r="AR102" s="6"/>
    </row>
    <row r="103" spans="1:44" x14ac:dyDescent="0.25">
      <c r="A103" s="116"/>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6"/>
      <c r="X103" s="6"/>
      <c r="Y103" s="6"/>
      <c r="Z103" s="6"/>
      <c r="AA103" s="6"/>
      <c r="AB103" s="6"/>
      <c r="AC103" s="6"/>
      <c r="AD103" s="6"/>
      <c r="AE103" s="6"/>
      <c r="AF103" s="6"/>
      <c r="AG103" s="6"/>
      <c r="AH103" s="6"/>
      <c r="AI103" s="6"/>
      <c r="AJ103" s="6"/>
      <c r="AK103" s="6"/>
      <c r="AL103" s="6"/>
      <c r="AM103" s="6"/>
      <c r="AN103" s="6"/>
      <c r="AO103" s="6"/>
      <c r="AP103" s="6"/>
      <c r="AQ103" s="6"/>
      <c r="AR103" s="6"/>
    </row>
    <row r="104" spans="1:44" x14ac:dyDescent="0.25">
      <c r="A104" s="116"/>
      <c r="B104" s="116"/>
      <c r="C104" s="116"/>
      <c r="D104" s="116"/>
      <c r="E104" s="116"/>
      <c r="F104" s="116"/>
      <c r="G104" s="116"/>
      <c r="H104" s="116"/>
      <c r="I104" s="116"/>
      <c r="J104" s="116"/>
      <c r="K104" s="116"/>
      <c r="L104" s="116"/>
      <c r="M104" s="116"/>
      <c r="N104" s="116"/>
      <c r="O104" s="116"/>
      <c r="P104" s="116"/>
      <c r="Q104" s="116"/>
      <c r="R104" s="116"/>
      <c r="S104" s="116"/>
      <c r="T104" s="116"/>
      <c r="U104" s="116"/>
      <c r="V104" s="116"/>
      <c r="W104" s="6"/>
      <c r="X104" s="6"/>
      <c r="Y104" s="6"/>
      <c r="Z104" s="6"/>
      <c r="AA104" s="6"/>
      <c r="AB104" s="6"/>
      <c r="AC104" s="6"/>
      <c r="AD104" s="6"/>
      <c r="AE104" s="6"/>
      <c r="AF104" s="6"/>
      <c r="AG104" s="6"/>
      <c r="AH104" s="6"/>
      <c r="AI104" s="6"/>
      <c r="AJ104" s="6"/>
      <c r="AK104" s="6"/>
      <c r="AL104" s="6"/>
      <c r="AM104" s="6"/>
      <c r="AN104" s="6"/>
      <c r="AO104" s="6"/>
      <c r="AP104" s="6"/>
      <c r="AQ104" s="6"/>
      <c r="AR104" s="6"/>
    </row>
    <row r="105" spans="1:44" x14ac:dyDescent="0.25">
      <c r="A105" s="116"/>
      <c r="B105" s="116"/>
      <c r="C105" s="116"/>
      <c r="D105" s="116"/>
      <c r="E105" s="116"/>
      <c r="F105" s="116"/>
      <c r="G105" s="116"/>
      <c r="H105" s="116"/>
      <c r="I105" s="116"/>
      <c r="J105" s="116"/>
      <c r="K105" s="116"/>
      <c r="L105" s="116"/>
      <c r="M105" s="116"/>
      <c r="N105" s="116"/>
      <c r="O105" s="116"/>
      <c r="P105" s="116"/>
      <c r="Q105" s="116"/>
      <c r="R105" s="116"/>
      <c r="S105" s="116"/>
      <c r="T105" s="116"/>
      <c r="U105" s="116"/>
      <c r="V105" s="116"/>
      <c r="W105" s="6"/>
      <c r="X105" s="6"/>
      <c r="Y105" s="6"/>
      <c r="Z105" s="6"/>
      <c r="AA105" s="6"/>
      <c r="AB105" s="6"/>
      <c r="AC105" s="6"/>
      <c r="AD105" s="6"/>
      <c r="AE105" s="6"/>
      <c r="AF105" s="6"/>
      <c r="AG105" s="6"/>
      <c r="AH105" s="6"/>
      <c r="AI105" s="6"/>
      <c r="AJ105" s="6"/>
      <c r="AK105" s="6"/>
      <c r="AL105" s="6"/>
      <c r="AM105" s="6"/>
      <c r="AN105" s="6"/>
      <c r="AO105" s="6"/>
      <c r="AP105" s="6"/>
      <c r="AQ105" s="6"/>
      <c r="AR105" s="6"/>
    </row>
    <row r="106" spans="1:44" x14ac:dyDescent="0.25">
      <c r="A106" s="116"/>
      <c r="B106" s="116"/>
      <c r="C106" s="116"/>
      <c r="D106" s="116"/>
      <c r="E106" s="116"/>
      <c r="F106" s="116"/>
      <c r="G106" s="116"/>
      <c r="H106" s="116"/>
      <c r="I106" s="116"/>
      <c r="J106" s="116"/>
      <c r="K106" s="116"/>
      <c r="L106" s="116"/>
      <c r="M106" s="116"/>
      <c r="N106" s="116"/>
      <c r="O106" s="116"/>
      <c r="P106" s="116"/>
      <c r="Q106" s="116"/>
      <c r="R106" s="116"/>
      <c r="S106" s="116"/>
      <c r="T106" s="116"/>
      <c r="U106" s="116"/>
      <c r="V106" s="116"/>
      <c r="W106" s="6"/>
      <c r="X106" s="6"/>
      <c r="Y106" s="6"/>
      <c r="Z106" s="6"/>
      <c r="AA106" s="6"/>
      <c r="AB106" s="6"/>
      <c r="AC106" s="6"/>
      <c r="AD106" s="6"/>
      <c r="AE106" s="6"/>
      <c r="AF106" s="6"/>
      <c r="AG106" s="6"/>
      <c r="AH106" s="6"/>
      <c r="AI106" s="6"/>
      <c r="AJ106" s="6"/>
      <c r="AK106" s="6"/>
      <c r="AL106" s="6"/>
      <c r="AM106" s="6"/>
      <c r="AN106" s="6"/>
      <c r="AO106" s="6"/>
      <c r="AP106" s="6"/>
      <c r="AQ106" s="6"/>
      <c r="AR106" s="6"/>
    </row>
    <row r="107" spans="1:44" x14ac:dyDescent="0.25">
      <c r="A107" s="116"/>
      <c r="B107" s="116"/>
      <c r="C107" s="116"/>
      <c r="D107" s="116"/>
      <c r="E107" s="116"/>
      <c r="F107" s="116"/>
      <c r="G107" s="116"/>
      <c r="H107" s="116"/>
      <c r="I107" s="116"/>
      <c r="J107" s="116"/>
      <c r="K107" s="116"/>
      <c r="L107" s="116"/>
      <c r="M107" s="116"/>
      <c r="N107" s="116"/>
      <c r="O107" s="116"/>
      <c r="P107" s="116"/>
      <c r="Q107" s="116"/>
      <c r="R107" s="116"/>
      <c r="S107" s="116"/>
      <c r="T107" s="116"/>
      <c r="U107" s="116"/>
      <c r="V107" s="116"/>
      <c r="W107" s="6"/>
      <c r="X107" s="6"/>
      <c r="Y107" s="6"/>
      <c r="Z107" s="6"/>
      <c r="AA107" s="6"/>
      <c r="AB107" s="6"/>
      <c r="AC107" s="6"/>
      <c r="AD107" s="6"/>
      <c r="AE107" s="6"/>
      <c r="AF107" s="6"/>
      <c r="AG107" s="6"/>
      <c r="AH107" s="6"/>
      <c r="AI107" s="6"/>
      <c r="AJ107" s="6"/>
      <c r="AK107" s="6"/>
      <c r="AL107" s="6"/>
      <c r="AM107" s="6"/>
      <c r="AN107" s="6"/>
      <c r="AO107" s="6"/>
      <c r="AP107" s="6"/>
      <c r="AQ107" s="6"/>
      <c r="AR107" s="6"/>
    </row>
    <row r="108" spans="1:44" x14ac:dyDescent="0.25">
      <c r="A108" s="116"/>
      <c r="B108" s="116"/>
      <c r="C108" s="116"/>
      <c r="D108" s="116"/>
      <c r="E108" s="116"/>
      <c r="F108" s="116"/>
      <c r="G108" s="116"/>
      <c r="H108" s="116"/>
      <c r="I108" s="116"/>
      <c r="J108" s="116"/>
      <c r="K108" s="116"/>
      <c r="L108" s="116"/>
      <c r="M108" s="116"/>
      <c r="N108" s="116"/>
      <c r="O108" s="116"/>
      <c r="P108" s="116"/>
      <c r="Q108" s="116"/>
      <c r="R108" s="116"/>
      <c r="S108" s="116"/>
      <c r="T108" s="116"/>
      <c r="U108" s="116"/>
      <c r="V108" s="116"/>
      <c r="W108" s="6"/>
      <c r="X108" s="6"/>
      <c r="Y108" s="6"/>
      <c r="Z108" s="6"/>
      <c r="AA108" s="6"/>
      <c r="AB108" s="6"/>
      <c r="AC108" s="6"/>
      <c r="AD108" s="6"/>
      <c r="AE108" s="6"/>
      <c r="AF108" s="6"/>
      <c r="AG108" s="6"/>
      <c r="AH108" s="6"/>
      <c r="AI108" s="6"/>
      <c r="AJ108" s="6"/>
      <c r="AK108" s="6"/>
      <c r="AL108" s="6"/>
      <c r="AM108" s="6"/>
      <c r="AN108" s="6"/>
      <c r="AO108" s="6"/>
      <c r="AP108" s="6"/>
      <c r="AQ108" s="6"/>
      <c r="AR108" s="6"/>
    </row>
    <row r="109" spans="1:44" x14ac:dyDescent="0.25">
      <c r="A109" s="116"/>
      <c r="B109" s="116"/>
      <c r="C109" s="116"/>
      <c r="D109" s="116"/>
      <c r="E109" s="116"/>
      <c r="F109" s="116"/>
      <c r="G109" s="116"/>
      <c r="H109" s="116"/>
      <c r="I109" s="116"/>
      <c r="J109" s="116"/>
      <c r="K109" s="116"/>
      <c r="L109" s="116"/>
      <c r="M109" s="116"/>
      <c r="N109" s="116"/>
      <c r="O109" s="116"/>
      <c r="P109" s="116"/>
      <c r="Q109" s="116"/>
      <c r="R109" s="116"/>
      <c r="S109" s="116"/>
      <c r="T109" s="116"/>
      <c r="U109" s="116"/>
      <c r="V109" s="116"/>
      <c r="W109" s="6"/>
      <c r="X109" s="6"/>
      <c r="Y109" s="6"/>
      <c r="Z109" s="6"/>
      <c r="AA109" s="6"/>
      <c r="AB109" s="6"/>
      <c r="AC109" s="6"/>
      <c r="AD109" s="6"/>
      <c r="AE109" s="6"/>
      <c r="AF109" s="6"/>
      <c r="AG109" s="6"/>
      <c r="AH109" s="6"/>
      <c r="AI109" s="6"/>
      <c r="AJ109" s="6"/>
      <c r="AK109" s="6"/>
      <c r="AL109" s="6"/>
      <c r="AM109" s="6"/>
      <c r="AN109" s="6"/>
      <c r="AO109" s="6"/>
      <c r="AP109" s="6"/>
      <c r="AQ109" s="6"/>
      <c r="AR109" s="6"/>
    </row>
    <row r="110" spans="1:44" x14ac:dyDescent="0.25">
      <c r="A110" s="116"/>
      <c r="B110" s="116"/>
      <c r="C110" s="116"/>
      <c r="D110" s="116"/>
      <c r="E110" s="116"/>
      <c r="F110" s="116"/>
      <c r="G110" s="116"/>
      <c r="H110" s="116"/>
      <c r="I110" s="116"/>
      <c r="J110" s="116"/>
      <c r="K110" s="116"/>
      <c r="L110" s="116"/>
      <c r="M110" s="116"/>
      <c r="N110" s="116"/>
      <c r="O110" s="116"/>
      <c r="P110" s="116"/>
      <c r="Q110" s="116"/>
      <c r="R110" s="116"/>
      <c r="S110" s="116"/>
      <c r="T110" s="116"/>
      <c r="U110" s="116"/>
      <c r="V110" s="116"/>
      <c r="W110" s="6"/>
      <c r="X110" s="6"/>
      <c r="Y110" s="6"/>
      <c r="Z110" s="6"/>
      <c r="AA110" s="6"/>
      <c r="AB110" s="6"/>
      <c r="AC110" s="6"/>
      <c r="AD110" s="6"/>
      <c r="AE110" s="6"/>
      <c r="AF110" s="6"/>
      <c r="AG110" s="6"/>
      <c r="AH110" s="6"/>
      <c r="AI110" s="6"/>
      <c r="AJ110" s="6"/>
      <c r="AK110" s="6"/>
      <c r="AL110" s="6"/>
      <c r="AM110" s="6"/>
      <c r="AN110" s="6"/>
      <c r="AO110" s="6"/>
      <c r="AP110" s="6"/>
      <c r="AQ110" s="6"/>
      <c r="AR110" s="6"/>
    </row>
    <row r="111" spans="1:44" x14ac:dyDescent="0.25">
      <c r="A111" s="116"/>
      <c r="B111" s="116"/>
      <c r="C111" s="116"/>
      <c r="D111" s="116"/>
      <c r="E111" s="116"/>
      <c r="F111" s="116"/>
      <c r="G111" s="116"/>
      <c r="H111" s="116"/>
      <c r="I111" s="116"/>
      <c r="J111" s="116"/>
      <c r="K111" s="116"/>
      <c r="L111" s="116"/>
      <c r="M111" s="116"/>
      <c r="N111" s="116"/>
      <c r="O111" s="116"/>
      <c r="P111" s="116"/>
      <c r="Q111" s="116"/>
      <c r="R111" s="116"/>
      <c r="S111" s="116"/>
      <c r="T111" s="116"/>
      <c r="U111" s="116"/>
      <c r="V111" s="116"/>
      <c r="W111" s="6"/>
      <c r="X111" s="6"/>
      <c r="Y111" s="6"/>
      <c r="Z111" s="6"/>
      <c r="AA111" s="6"/>
      <c r="AB111" s="6"/>
      <c r="AC111" s="6"/>
      <c r="AD111" s="6"/>
      <c r="AE111" s="6"/>
      <c r="AF111" s="6"/>
      <c r="AG111" s="6"/>
      <c r="AH111" s="6"/>
      <c r="AI111" s="6"/>
      <c r="AJ111" s="6"/>
      <c r="AK111" s="6"/>
      <c r="AL111" s="6"/>
      <c r="AM111" s="6"/>
      <c r="AN111" s="6"/>
      <c r="AO111" s="6"/>
      <c r="AP111" s="6"/>
      <c r="AQ111" s="6"/>
      <c r="AR111" s="6"/>
    </row>
    <row r="112" spans="1:44" x14ac:dyDescent="0.25">
      <c r="A112" s="116"/>
      <c r="B112" s="116"/>
      <c r="C112" s="116"/>
      <c r="D112" s="116"/>
      <c r="E112" s="116"/>
      <c r="F112" s="116"/>
      <c r="G112" s="116"/>
      <c r="H112" s="116"/>
      <c r="I112" s="116"/>
      <c r="J112" s="116"/>
      <c r="K112" s="116"/>
      <c r="L112" s="116"/>
      <c r="M112" s="116"/>
      <c r="N112" s="116"/>
      <c r="O112" s="116"/>
      <c r="P112" s="116"/>
      <c r="Q112" s="116"/>
      <c r="R112" s="116"/>
      <c r="S112" s="116"/>
      <c r="T112" s="116"/>
      <c r="U112" s="116"/>
      <c r="V112" s="116"/>
      <c r="W112" s="6"/>
      <c r="X112" s="6"/>
      <c r="Y112" s="6"/>
      <c r="Z112" s="6"/>
      <c r="AA112" s="6"/>
      <c r="AB112" s="6"/>
      <c r="AC112" s="6"/>
      <c r="AD112" s="6"/>
      <c r="AE112" s="6"/>
      <c r="AF112" s="6"/>
      <c r="AG112" s="6"/>
      <c r="AH112" s="6"/>
      <c r="AI112" s="6"/>
      <c r="AJ112" s="6"/>
      <c r="AK112" s="6"/>
      <c r="AL112" s="6"/>
      <c r="AM112" s="6"/>
      <c r="AN112" s="6"/>
      <c r="AO112" s="6"/>
      <c r="AP112" s="6"/>
      <c r="AQ112" s="6"/>
      <c r="AR112" s="6"/>
    </row>
    <row r="113" spans="1:44" x14ac:dyDescent="0.25">
      <c r="A113" s="116"/>
      <c r="B113" s="116"/>
      <c r="C113" s="116"/>
      <c r="D113" s="116"/>
      <c r="E113" s="116"/>
      <c r="F113" s="116"/>
      <c r="G113" s="116"/>
      <c r="H113" s="116"/>
      <c r="I113" s="116"/>
      <c r="J113" s="116"/>
      <c r="K113" s="116"/>
      <c r="L113" s="116"/>
      <c r="M113" s="116"/>
      <c r="N113" s="116"/>
      <c r="O113" s="116"/>
      <c r="P113" s="116"/>
      <c r="Q113" s="116"/>
      <c r="R113" s="116"/>
      <c r="S113" s="116"/>
      <c r="T113" s="116"/>
      <c r="U113" s="116"/>
      <c r="V113" s="116"/>
      <c r="W113" s="6"/>
      <c r="X113" s="6"/>
      <c r="Y113" s="6"/>
      <c r="Z113" s="6"/>
      <c r="AA113" s="6"/>
      <c r="AB113" s="6"/>
      <c r="AC113" s="6"/>
      <c r="AD113" s="6"/>
      <c r="AE113" s="6"/>
      <c r="AF113" s="6"/>
      <c r="AG113" s="6"/>
      <c r="AH113" s="6"/>
      <c r="AI113" s="6"/>
      <c r="AJ113" s="6"/>
      <c r="AK113" s="6"/>
      <c r="AL113" s="6"/>
      <c r="AM113" s="6"/>
      <c r="AN113" s="6"/>
      <c r="AO113" s="6"/>
      <c r="AP113" s="6"/>
      <c r="AQ113" s="6"/>
      <c r="AR113" s="6"/>
    </row>
    <row r="114" spans="1:44" x14ac:dyDescent="0.25">
      <c r="A114" s="116"/>
      <c r="B114" s="116"/>
      <c r="C114" s="116"/>
      <c r="D114" s="116"/>
      <c r="E114" s="116"/>
      <c r="F114" s="116"/>
      <c r="G114" s="116"/>
      <c r="H114" s="116"/>
      <c r="I114" s="116"/>
      <c r="J114" s="116"/>
      <c r="K114" s="116"/>
      <c r="L114" s="116"/>
      <c r="M114" s="116"/>
      <c r="N114" s="116"/>
      <c r="O114" s="116"/>
      <c r="P114" s="116"/>
      <c r="Q114" s="116"/>
      <c r="R114" s="116"/>
      <c r="S114" s="116"/>
      <c r="T114" s="116"/>
      <c r="U114" s="116"/>
      <c r="V114" s="116"/>
      <c r="W114" s="6"/>
      <c r="X114" s="6"/>
      <c r="Y114" s="6"/>
      <c r="Z114" s="6"/>
      <c r="AA114" s="6"/>
      <c r="AB114" s="6"/>
      <c r="AC114" s="6"/>
      <c r="AD114" s="6"/>
      <c r="AE114" s="6"/>
      <c r="AF114" s="6"/>
      <c r="AG114" s="6"/>
      <c r="AH114" s="6"/>
      <c r="AI114" s="6"/>
      <c r="AJ114" s="6"/>
      <c r="AK114" s="6"/>
      <c r="AL114" s="6"/>
      <c r="AM114" s="6"/>
      <c r="AN114" s="6"/>
      <c r="AO114" s="6"/>
      <c r="AP114" s="6"/>
      <c r="AQ114" s="6"/>
      <c r="AR114" s="6"/>
    </row>
    <row r="115" spans="1:44" x14ac:dyDescent="0.25">
      <c r="A115" s="116"/>
      <c r="B115" s="116"/>
      <c r="C115" s="116"/>
      <c r="D115" s="116"/>
      <c r="E115" s="116"/>
      <c r="F115" s="116"/>
      <c r="G115" s="116"/>
      <c r="H115" s="116"/>
      <c r="I115" s="116"/>
      <c r="J115" s="116"/>
      <c r="K115" s="116"/>
      <c r="L115" s="116"/>
      <c r="M115" s="116"/>
      <c r="N115" s="116"/>
      <c r="O115" s="116"/>
      <c r="P115" s="116"/>
      <c r="Q115" s="116"/>
      <c r="R115" s="116"/>
      <c r="S115" s="116"/>
      <c r="T115" s="116"/>
      <c r="U115" s="116"/>
      <c r="V115" s="116"/>
      <c r="W115" s="6"/>
      <c r="X115" s="6"/>
      <c r="Y115" s="6"/>
      <c r="Z115" s="6"/>
      <c r="AA115" s="6"/>
      <c r="AB115" s="6"/>
      <c r="AC115" s="6"/>
      <c r="AD115" s="6"/>
      <c r="AE115" s="6"/>
      <c r="AF115" s="6"/>
      <c r="AG115" s="6"/>
      <c r="AH115" s="6"/>
      <c r="AI115" s="6"/>
      <c r="AJ115" s="6"/>
      <c r="AK115" s="6"/>
      <c r="AL115" s="6"/>
      <c r="AM115" s="6"/>
      <c r="AN115" s="6"/>
      <c r="AO115" s="6"/>
      <c r="AP115" s="6"/>
      <c r="AQ115" s="6"/>
      <c r="AR115" s="6"/>
    </row>
    <row r="116" spans="1:44" x14ac:dyDescent="0.25">
      <c r="A116" s="116"/>
      <c r="B116" s="116"/>
      <c r="C116" s="116"/>
      <c r="D116" s="116"/>
      <c r="E116" s="116"/>
      <c r="F116" s="116"/>
      <c r="G116" s="116"/>
      <c r="H116" s="116"/>
      <c r="I116" s="116"/>
      <c r="J116" s="116"/>
      <c r="K116" s="116"/>
      <c r="L116" s="116"/>
      <c r="M116" s="116"/>
      <c r="N116" s="116"/>
      <c r="O116" s="116"/>
      <c r="P116" s="116"/>
      <c r="Q116" s="116"/>
      <c r="R116" s="116"/>
      <c r="S116" s="116"/>
      <c r="T116" s="116"/>
      <c r="U116" s="116"/>
      <c r="V116" s="116"/>
      <c r="W116" s="6"/>
      <c r="X116" s="6"/>
      <c r="Y116" s="6"/>
      <c r="Z116" s="6"/>
      <c r="AA116" s="6"/>
      <c r="AB116" s="6"/>
      <c r="AC116" s="6"/>
      <c r="AD116" s="6"/>
      <c r="AE116" s="6"/>
      <c r="AF116" s="6"/>
      <c r="AG116" s="6"/>
      <c r="AH116" s="6"/>
      <c r="AI116" s="6"/>
      <c r="AJ116" s="6"/>
      <c r="AK116" s="6"/>
      <c r="AL116" s="6"/>
      <c r="AM116" s="6"/>
      <c r="AN116" s="6"/>
      <c r="AO116" s="6"/>
      <c r="AP116" s="6"/>
      <c r="AQ116" s="6"/>
      <c r="AR116" s="6"/>
    </row>
    <row r="117" spans="1:44" x14ac:dyDescent="0.25">
      <c r="A117" s="116"/>
      <c r="B117" s="116"/>
      <c r="C117" s="116"/>
      <c r="D117" s="116"/>
      <c r="E117" s="116"/>
      <c r="F117" s="116"/>
      <c r="G117" s="116"/>
      <c r="H117" s="116"/>
      <c r="I117" s="116"/>
      <c r="J117" s="116"/>
      <c r="K117" s="116"/>
      <c r="L117" s="116"/>
      <c r="M117" s="116"/>
      <c r="N117" s="116"/>
      <c r="O117" s="116"/>
      <c r="P117" s="116"/>
      <c r="Q117" s="116"/>
      <c r="R117" s="116"/>
      <c r="S117" s="116"/>
      <c r="T117" s="116"/>
      <c r="U117" s="116"/>
      <c r="V117" s="116"/>
      <c r="W117" s="6"/>
      <c r="X117" s="6"/>
      <c r="Y117" s="6"/>
      <c r="Z117" s="6"/>
      <c r="AA117" s="6"/>
      <c r="AB117" s="6"/>
      <c r="AC117" s="6"/>
      <c r="AD117" s="6"/>
      <c r="AE117" s="6"/>
      <c r="AF117" s="6"/>
      <c r="AG117" s="6"/>
      <c r="AH117" s="6"/>
      <c r="AI117" s="6"/>
      <c r="AJ117" s="6"/>
      <c r="AK117" s="6"/>
      <c r="AL117" s="6"/>
      <c r="AM117" s="6"/>
      <c r="AN117" s="6"/>
      <c r="AO117" s="6"/>
      <c r="AP117" s="6"/>
      <c r="AQ117" s="6"/>
      <c r="AR117" s="6"/>
    </row>
    <row r="118" spans="1:44" x14ac:dyDescent="0.25">
      <c r="A118" s="116"/>
      <c r="B118" s="116"/>
      <c r="C118" s="116"/>
      <c r="D118" s="116"/>
      <c r="E118" s="116"/>
      <c r="F118" s="116"/>
      <c r="G118" s="116"/>
      <c r="H118" s="116"/>
      <c r="I118" s="116"/>
      <c r="J118" s="116"/>
      <c r="K118" s="116"/>
      <c r="L118" s="116"/>
      <c r="M118" s="116"/>
      <c r="N118" s="116"/>
      <c r="O118" s="116"/>
      <c r="P118" s="116"/>
      <c r="Q118" s="116"/>
      <c r="R118" s="116"/>
      <c r="S118" s="116"/>
      <c r="T118" s="116"/>
      <c r="U118" s="116"/>
      <c r="V118" s="116"/>
      <c r="W118" s="6"/>
      <c r="X118" s="6"/>
      <c r="Y118" s="6"/>
      <c r="Z118" s="6"/>
      <c r="AA118" s="6"/>
      <c r="AB118" s="6"/>
      <c r="AC118" s="6"/>
      <c r="AD118" s="6"/>
      <c r="AE118" s="6"/>
      <c r="AF118" s="6"/>
      <c r="AG118" s="6"/>
      <c r="AH118" s="6"/>
      <c r="AI118" s="6"/>
      <c r="AJ118" s="6"/>
      <c r="AK118" s="6"/>
      <c r="AL118" s="6"/>
      <c r="AM118" s="6"/>
      <c r="AN118" s="6"/>
      <c r="AO118" s="6"/>
      <c r="AP118" s="6"/>
      <c r="AQ118" s="6"/>
      <c r="AR118" s="6"/>
    </row>
    <row r="119" spans="1:44" x14ac:dyDescent="0.25">
      <c r="A119" s="116"/>
      <c r="B119" s="116"/>
      <c r="C119" s="116"/>
      <c r="D119" s="116"/>
      <c r="E119" s="116"/>
      <c r="F119" s="116"/>
      <c r="G119" s="116"/>
      <c r="H119" s="116"/>
      <c r="I119" s="116"/>
      <c r="J119" s="116"/>
      <c r="K119" s="116"/>
      <c r="L119" s="116"/>
      <c r="M119" s="116"/>
      <c r="N119" s="116"/>
      <c r="O119" s="116"/>
      <c r="P119" s="116"/>
      <c r="Q119" s="116"/>
      <c r="R119" s="116"/>
      <c r="S119" s="116"/>
      <c r="T119" s="116"/>
      <c r="U119" s="116"/>
      <c r="V119" s="116"/>
      <c r="W119" s="6"/>
      <c r="X119" s="6"/>
      <c r="Y119" s="6"/>
      <c r="Z119" s="6"/>
      <c r="AA119" s="6"/>
      <c r="AB119" s="6"/>
      <c r="AC119" s="6"/>
      <c r="AD119" s="6"/>
      <c r="AE119" s="6"/>
      <c r="AF119" s="6"/>
      <c r="AG119" s="6"/>
      <c r="AH119" s="6"/>
      <c r="AI119" s="6"/>
      <c r="AJ119" s="6"/>
      <c r="AK119" s="6"/>
      <c r="AL119" s="6"/>
      <c r="AM119" s="6"/>
      <c r="AN119" s="6"/>
      <c r="AO119" s="6"/>
      <c r="AP119" s="6"/>
      <c r="AQ119" s="6"/>
      <c r="AR119" s="6"/>
    </row>
    <row r="120" spans="1:44" x14ac:dyDescent="0.25">
      <c r="A120" s="116"/>
      <c r="B120" s="116"/>
      <c r="C120" s="116"/>
      <c r="D120" s="116"/>
      <c r="E120" s="116"/>
      <c r="F120" s="116"/>
      <c r="G120" s="116"/>
      <c r="H120" s="116"/>
      <c r="I120" s="116"/>
      <c r="J120" s="116"/>
      <c r="K120" s="116"/>
      <c r="L120" s="116"/>
      <c r="M120" s="116"/>
      <c r="N120" s="116"/>
      <c r="O120" s="116"/>
      <c r="P120" s="116"/>
      <c r="Q120" s="116"/>
      <c r="R120" s="116"/>
      <c r="S120" s="116"/>
      <c r="T120" s="116"/>
      <c r="U120" s="116"/>
      <c r="V120" s="116"/>
      <c r="W120" s="6"/>
      <c r="X120" s="6"/>
      <c r="Y120" s="6"/>
      <c r="Z120" s="6"/>
      <c r="AA120" s="6"/>
      <c r="AB120" s="6"/>
      <c r="AC120" s="6"/>
      <c r="AD120" s="6"/>
      <c r="AE120" s="6"/>
      <c r="AF120" s="6"/>
      <c r="AG120" s="6"/>
      <c r="AH120" s="6"/>
      <c r="AI120" s="6"/>
      <c r="AJ120" s="6"/>
      <c r="AK120" s="6"/>
      <c r="AL120" s="6"/>
      <c r="AM120" s="6"/>
      <c r="AN120" s="6"/>
      <c r="AO120" s="6"/>
      <c r="AP120" s="6"/>
      <c r="AQ120" s="6"/>
      <c r="AR120" s="6"/>
    </row>
    <row r="121" spans="1:44" x14ac:dyDescent="0.25">
      <c r="A121" s="116"/>
      <c r="B121" s="116"/>
      <c r="C121" s="116"/>
      <c r="D121" s="116"/>
      <c r="E121" s="116"/>
      <c r="F121" s="116"/>
      <c r="G121" s="116"/>
      <c r="H121" s="116"/>
      <c r="I121" s="116"/>
      <c r="J121" s="116"/>
      <c r="K121" s="116"/>
      <c r="L121" s="116"/>
      <c r="M121" s="116"/>
      <c r="N121" s="116"/>
      <c r="O121" s="116"/>
      <c r="P121" s="116"/>
      <c r="Q121" s="116"/>
      <c r="R121" s="116"/>
      <c r="S121" s="116"/>
      <c r="T121" s="116"/>
      <c r="U121" s="116"/>
      <c r="V121" s="116"/>
      <c r="W121" s="6"/>
      <c r="X121" s="6"/>
      <c r="Y121" s="6"/>
      <c r="Z121" s="6"/>
      <c r="AA121" s="6"/>
      <c r="AB121" s="6"/>
      <c r="AC121" s="6"/>
      <c r="AD121" s="6"/>
      <c r="AE121" s="6"/>
      <c r="AF121" s="6"/>
      <c r="AG121" s="6"/>
      <c r="AH121" s="6"/>
      <c r="AI121" s="6"/>
      <c r="AJ121" s="6"/>
      <c r="AK121" s="6"/>
      <c r="AL121" s="6"/>
      <c r="AM121" s="6"/>
      <c r="AN121" s="6"/>
      <c r="AO121" s="6"/>
      <c r="AP121" s="6"/>
      <c r="AQ121" s="6"/>
      <c r="AR121" s="6"/>
    </row>
    <row r="122" spans="1:44" x14ac:dyDescent="0.25">
      <c r="A122" s="116"/>
      <c r="B122" s="116"/>
      <c r="C122" s="116"/>
      <c r="D122" s="116"/>
      <c r="E122" s="116"/>
      <c r="F122" s="116"/>
      <c r="G122" s="116"/>
      <c r="H122" s="116"/>
      <c r="I122" s="116"/>
      <c r="J122" s="116"/>
      <c r="K122" s="116"/>
      <c r="L122" s="116"/>
      <c r="M122" s="116"/>
      <c r="N122" s="116"/>
      <c r="O122" s="116"/>
      <c r="P122" s="116"/>
      <c r="Q122" s="116"/>
      <c r="R122" s="116"/>
      <c r="S122" s="116"/>
      <c r="T122" s="116"/>
      <c r="U122" s="116"/>
      <c r="V122" s="116"/>
      <c r="W122" s="6"/>
      <c r="X122" s="6"/>
      <c r="Y122" s="6"/>
      <c r="Z122" s="6"/>
      <c r="AA122" s="6"/>
      <c r="AB122" s="6"/>
      <c r="AC122" s="6"/>
      <c r="AD122" s="6"/>
      <c r="AE122" s="6"/>
      <c r="AF122" s="6"/>
      <c r="AG122" s="6"/>
      <c r="AH122" s="6"/>
      <c r="AI122" s="6"/>
      <c r="AJ122" s="6"/>
      <c r="AK122" s="6"/>
      <c r="AL122" s="6"/>
      <c r="AM122" s="6"/>
      <c r="AN122" s="6"/>
      <c r="AO122" s="6"/>
      <c r="AP122" s="6"/>
      <c r="AQ122" s="6"/>
      <c r="AR122" s="6"/>
    </row>
    <row r="123" spans="1:44" x14ac:dyDescent="0.25">
      <c r="A123" s="116"/>
      <c r="B123" s="116"/>
      <c r="C123" s="116"/>
      <c r="D123" s="116"/>
      <c r="E123" s="116"/>
      <c r="F123" s="116"/>
      <c r="G123" s="116"/>
      <c r="H123" s="116"/>
      <c r="I123" s="116"/>
      <c r="J123" s="116"/>
      <c r="K123" s="116"/>
      <c r="L123" s="116"/>
      <c r="M123" s="116"/>
      <c r="N123" s="116"/>
      <c r="O123" s="116"/>
      <c r="P123" s="116"/>
      <c r="Q123" s="116"/>
      <c r="R123" s="116"/>
      <c r="S123" s="116"/>
      <c r="T123" s="116"/>
      <c r="U123" s="116"/>
      <c r="V123" s="116"/>
      <c r="W123" s="6"/>
      <c r="X123" s="6"/>
      <c r="Y123" s="6"/>
      <c r="Z123" s="6"/>
      <c r="AA123" s="6"/>
      <c r="AB123" s="6"/>
      <c r="AC123" s="6"/>
      <c r="AD123" s="6"/>
      <c r="AE123" s="6"/>
      <c r="AF123" s="6"/>
      <c r="AG123" s="6"/>
      <c r="AH123" s="6"/>
      <c r="AI123" s="6"/>
      <c r="AJ123" s="6"/>
      <c r="AK123" s="6"/>
      <c r="AL123" s="6"/>
      <c r="AM123" s="6"/>
      <c r="AN123" s="6"/>
      <c r="AO123" s="6"/>
      <c r="AP123" s="6"/>
      <c r="AQ123" s="6"/>
      <c r="AR123" s="6"/>
    </row>
    <row r="124" spans="1:44" x14ac:dyDescent="0.25">
      <c r="A124" s="116"/>
      <c r="B124" s="116"/>
      <c r="C124" s="116"/>
      <c r="D124" s="116"/>
      <c r="E124" s="116"/>
      <c r="F124" s="116"/>
      <c r="G124" s="116"/>
      <c r="H124" s="116"/>
      <c r="I124" s="116"/>
      <c r="J124" s="116"/>
      <c r="K124" s="116"/>
      <c r="L124" s="116"/>
      <c r="M124" s="116"/>
      <c r="N124" s="116"/>
      <c r="O124" s="116"/>
      <c r="P124" s="116"/>
      <c r="Q124" s="116"/>
      <c r="R124" s="116"/>
      <c r="S124" s="116"/>
      <c r="T124" s="116"/>
      <c r="U124" s="116"/>
      <c r="V124" s="116"/>
      <c r="W124" s="6"/>
      <c r="X124" s="6"/>
      <c r="Y124" s="6"/>
      <c r="Z124" s="6"/>
      <c r="AA124" s="6"/>
      <c r="AB124" s="6"/>
      <c r="AC124" s="6"/>
      <c r="AD124" s="6"/>
      <c r="AE124" s="6"/>
      <c r="AF124" s="6"/>
      <c r="AG124" s="6"/>
      <c r="AH124" s="6"/>
      <c r="AI124" s="6"/>
      <c r="AJ124" s="6"/>
      <c r="AK124" s="6"/>
      <c r="AL124" s="6"/>
      <c r="AM124" s="6"/>
      <c r="AN124" s="6"/>
      <c r="AO124" s="6"/>
      <c r="AP124" s="6"/>
      <c r="AQ124" s="6"/>
      <c r="AR124" s="6"/>
    </row>
    <row r="125" spans="1:44" x14ac:dyDescent="0.25">
      <c r="A125" s="116"/>
      <c r="B125" s="116"/>
      <c r="C125" s="116"/>
      <c r="D125" s="116"/>
      <c r="E125" s="116"/>
      <c r="F125" s="116"/>
      <c r="G125" s="116"/>
      <c r="H125" s="116"/>
      <c r="I125" s="116"/>
      <c r="J125" s="116"/>
      <c r="K125" s="116"/>
      <c r="L125" s="116"/>
      <c r="M125" s="116"/>
      <c r="N125" s="116"/>
      <c r="O125" s="116"/>
      <c r="P125" s="116"/>
      <c r="Q125" s="116"/>
      <c r="R125" s="116"/>
      <c r="S125" s="116"/>
      <c r="T125" s="116"/>
      <c r="U125" s="116"/>
      <c r="V125" s="116"/>
      <c r="W125" s="6"/>
      <c r="X125" s="6"/>
      <c r="Y125" s="6"/>
      <c r="Z125" s="6"/>
      <c r="AA125" s="6"/>
      <c r="AB125" s="6"/>
      <c r="AC125" s="6"/>
      <c r="AD125" s="6"/>
      <c r="AE125" s="6"/>
      <c r="AF125" s="6"/>
      <c r="AG125" s="6"/>
      <c r="AH125" s="6"/>
      <c r="AI125" s="6"/>
      <c r="AJ125" s="6"/>
      <c r="AK125" s="6"/>
      <c r="AL125" s="6"/>
      <c r="AM125" s="6"/>
      <c r="AN125" s="6"/>
      <c r="AO125" s="6"/>
      <c r="AP125" s="6"/>
      <c r="AQ125" s="6"/>
      <c r="AR125" s="6"/>
    </row>
    <row r="126" spans="1:44" x14ac:dyDescent="0.25">
      <c r="A126" s="116"/>
      <c r="B126" s="116"/>
      <c r="C126" s="116"/>
      <c r="D126" s="116"/>
      <c r="E126" s="116"/>
      <c r="F126" s="116"/>
      <c r="G126" s="116"/>
      <c r="H126" s="116"/>
      <c r="I126" s="116"/>
      <c r="J126" s="116"/>
      <c r="K126" s="116"/>
      <c r="L126" s="116"/>
      <c r="M126" s="116"/>
      <c r="N126" s="116"/>
      <c r="O126" s="116"/>
      <c r="P126" s="116"/>
      <c r="Q126" s="116"/>
      <c r="R126" s="116"/>
      <c r="S126" s="116"/>
      <c r="T126" s="116"/>
      <c r="U126" s="116"/>
      <c r="V126" s="116"/>
      <c r="W126" s="6"/>
      <c r="X126" s="6"/>
      <c r="Y126" s="6"/>
      <c r="Z126" s="6"/>
      <c r="AA126" s="6"/>
      <c r="AB126" s="6"/>
      <c r="AC126" s="6"/>
      <c r="AD126" s="6"/>
      <c r="AE126" s="6"/>
      <c r="AF126" s="6"/>
      <c r="AG126" s="6"/>
      <c r="AH126" s="6"/>
      <c r="AI126" s="6"/>
      <c r="AJ126" s="6"/>
      <c r="AK126" s="6"/>
      <c r="AL126" s="6"/>
      <c r="AM126" s="6"/>
      <c r="AN126" s="6"/>
      <c r="AO126" s="6"/>
      <c r="AP126" s="6"/>
      <c r="AQ126" s="6"/>
      <c r="AR126" s="6"/>
    </row>
    <row r="127" spans="1:44" x14ac:dyDescent="0.25">
      <c r="A127" s="116"/>
      <c r="B127" s="116"/>
      <c r="C127" s="116"/>
      <c r="D127" s="116"/>
      <c r="E127" s="116"/>
      <c r="F127" s="116"/>
      <c r="G127" s="116"/>
      <c r="H127" s="116"/>
      <c r="I127" s="116"/>
      <c r="J127" s="116"/>
      <c r="K127" s="116"/>
      <c r="L127" s="116"/>
      <c r="M127" s="116"/>
      <c r="N127" s="116"/>
      <c r="O127" s="116"/>
      <c r="P127" s="116"/>
      <c r="Q127" s="116"/>
      <c r="R127" s="116"/>
      <c r="S127" s="116"/>
      <c r="T127" s="116"/>
      <c r="U127" s="116"/>
      <c r="V127" s="116"/>
      <c r="W127" s="6"/>
      <c r="X127" s="6"/>
      <c r="Y127" s="6"/>
      <c r="Z127" s="6"/>
      <c r="AA127" s="6"/>
      <c r="AB127" s="6"/>
      <c r="AC127" s="6"/>
      <c r="AD127" s="6"/>
      <c r="AE127" s="6"/>
      <c r="AF127" s="6"/>
      <c r="AG127" s="6"/>
      <c r="AH127" s="6"/>
      <c r="AI127" s="6"/>
      <c r="AJ127" s="6"/>
      <c r="AK127" s="6"/>
      <c r="AL127" s="6"/>
      <c r="AM127" s="6"/>
      <c r="AN127" s="6"/>
      <c r="AO127" s="6"/>
      <c r="AP127" s="6"/>
      <c r="AQ127" s="6"/>
      <c r="AR127" s="6"/>
    </row>
    <row r="128" spans="1:44" x14ac:dyDescent="0.25">
      <c r="A128" s="116"/>
      <c r="B128" s="116"/>
      <c r="C128" s="116"/>
      <c r="D128" s="116"/>
      <c r="E128" s="116"/>
      <c r="F128" s="116"/>
      <c r="G128" s="116"/>
      <c r="H128" s="116"/>
      <c r="I128" s="116"/>
      <c r="J128" s="116"/>
      <c r="K128" s="116"/>
      <c r="L128" s="116"/>
      <c r="M128" s="116"/>
      <c r="N128" s="116"/>
      <c r="O128" s="116"/>
      <c r="P128" s="116"/>
      <c r="Q128" s="116"/>
      <c r="R128" s="116"/>
      <c r="S128" s="116"/>
      <c r="T128" s="116"/>
      <c r="U128" s="116"/>
      <c r="V128" s="116"/>
      <c r="W128" s="6"/>
      <c r="X128" s="6"/>
      <c r="Y128" s="6"/>
      <c r="Z128" s="6"/>
      <c r="AA128" s="6"/>
      <c r="AB128" s="6"/>
      <c r="AC128" s="6"/>
      <c r="AD128" s="6"/>
      <c r="AE128" s="6"/>
      <c r="AF128" s="6"/>
      <c r="AG128" s="6"/>
      <c r="AH128" s="6"/>
      <c r="AI128" s="6"/>
      <c r="AJ128" s="6"/>
      <c r="AK128" s="6"/>
      <c r="AL128" s="6"/>
      <c r="AM128" s="6"/>
      <c r="AN128" s="6"/>
      <c r="AO128" s="6"/>
      <c r="AP128" s="6"/>
      <c r="AQ128" s="6"/>
      <c r="AR128" s="6"/>
    </row>
    <row r="129" spans="1:44" x14ac:dyDescent="0.25">
      <c r="A129" s="116"/>
      <c r="B129" s="116"/>
      <c r="C129" s="116"/>
      <c r="D129" s="116"/>
      <c r="E129" s="116"/>
      <c r="F129" s="116"/>
      <c r="G129" s="116"/>
      <c r="H129" s="116"/>
      <c r="I129" s="116"/>
      <c r="J129" s="116"/>
      <c r="K129" s="116"/>
      <c r="L129" s="116"/>
      <c r="M129" s="116"/>
      <c r="N129" s="116"/>
      <c r="O129" s="116"/>
      <c r="P129" s="116"/>
      <c r="Q129" s="116"/>
      <c r="R129" s="116"/>
      <c r="S129" s="116"/>
      <c r="T129" s="116"/>
      <c r="U129" s="116"/>
      <c r="V129" s="116"/>
      <c r="W129" s="6"/>
      <c r="X129" s="6"/>
      <c r="Y129" s="6"/>
      <c r="Z129" s="6"/>
      <c r="AA129" s="6"/>
      <c r="AB129" s="6"/>
      <c r="AC129" s="6"/>
      <c r="AD129" s="6"/>
      <c r="AE129" s="6"/>
      <c r="AF129" s="6"/>
      <c r="AG129" s="6"/>
      <c r="AH129" s="6"/>
      <c r="AI129" s="6"/>
      <c r="AJ129" s="6"/>
      <c r="AK129" s="6"/>
      <c r="AL129" s="6"/>
      <c r="AM129" s="6"/>
      <c r="AN129" s="6"/>
      <c r="AO129" s="6"/>
      <c r="AP129" s="6"/>
      <c r="AQ129" s="6"/>
      <c r="AR129" s="6"/>
    </row>
    <row r="130" spans="1:44" x14ac:dyDescent="0.25">
      <c r="A130" s="116"/>
      <c r="B130" s="116"/>
      <c r="C130" s="116"/>
      <c r="D130" s="116"/>
      <c r="E130" s="116"/>
      <c r="F130" s="116"/>
      <c r="G130" s="116"/>
      <c r="H130" s="116"/>
      <c r="I130" s="116"/>
      <c r="J130" s="116"/>
      <c r="K130" s="116"/>
      <c r="L130" s="116"/>
      <c r="M130" s="116"/>
      <c r="N130" s="116"/>
      <c r="O130" s="116"/>
      <c r="P130" s="116"/>
      <c r="Q130" s="116"/>
      <c r="R130" s="116"/>
      <c r="S130" s="116"/>
      <c r="T130" s="116"/>
      <c r="U130" s="116"/>
      <c r="V130" s="116"/>
      <c r="W130" s="6"/>
      <c r="X130" s="6"/>
      <c r="Y130" s="6"/>
      <c r="Z130" s="6"/>
      <c r="AA130" s="6"/>
      <c r="AB130" s="6"/>
      <c r="AC130" s="6"/>
      <c r="AD130" s="6"/>
      <c r="AE130" s="6"/>
      <c r="AF130" s="6"/>
      <c r="AG130" s="6"/>
      <c r="AH130" s="6"/>
      <c r="AI130" s="6"/>
      <c r="AJ130" s="6"/>
      <c r="AK130" s="6"/>
      <c r="AL130" s="6"/>
      <c r="AM130" s="6"/>
      <c r="AN130" s="6"/>
      <c r="AO130" s="6"/>
      <c r="AP130" s="6"/>
      <c r="AQ130" s="6"/>
      <c r="AR130" s="6"/>
    </row>
    <row r="131" spans="1:44" x14ac:dyDescent="0.25">
      <c r="A131" s="116"/>
      <c r="B131" s="116"/>
      <c r="C131" s="116"/>
      <c r="D131" s="116"/>
      <c r="E131" s="116"/>
      <c r="F131" s="116"/>
      <c r="G131" s="116"/>
      <c r="H131" s="116"/>
      <c r="I131" s="116"/>
      <c r="J131" s="116"/>
      <c r="K131" s="116"/>
      <c r="L131" s="116"/>
      <c r="M131" s="116"/>
      <c r="N131" s="116"/>
      <c r="O131" s="116"/>
      <c r="P131" s="116"/>
      <c r="Q131" s="116"/>
      <c r="R131" s="116"/>
      <c r="S131" s="116"/>
      <c r="T131" s="116"/>
      <c r="U131" s="116"/>
      <c r="V131" s="116"/>
      <c r="W131" s="6"/>
      <c r="X131" s="6"/>
      <c r="Y131" s="6"/>
      <c r="Z131" s="6"/>
      <c r="AA131" s="6"/>
      <c r="AB131" s="6"/>
      <c r="AC131" s="6"/>
      <c r="AD131" s="6"/>
      <c r="AE131" s="6"/>
      <c r="AF131" s="6"/>
      <c r="AG131" s="6"/>
      <c r="AH131" s="6"/>
      <c r="AI131" s="6"/>
      <c r="AJ131" s="6"/>
      <c r="AK131" s="6"/>
      <c r="AL131" s="6"/>
      <c r="AM131" s="6"/>
      <c r="AN131" s="6"/>
      <c r="AO131" s="6"/>
      <c r="AP131" s="6"/>
      <c r="AQ131" s="6"/>
      <c r="AR131" s="6"/>
    </row>
    <row r="132" spans="1:44" x14ac:dyDescent="0.25">
      <c r="A132" s="116"/>
      <c r="B132" s="116"/>
      <c r="C132" s="116"/>
      <c r="D132" s="116"/>
      <c r="E132" s="116"/>
      <c r="F132" s="116"/>
      <c r="G132" s="116"/>
      <c r="H132" s="116"/>
      <c r="I132" s="116"/>
      <c r="J132" s="116"/>
      <c r="K132" s="116"/>
      <c r="L132" s="116"/>
      <c r="M132" s="116"/>
      <c r="N132" s="116"/>
      <c r="O132" s="116"/>
      <c r="P132" s="116"/>
      <c r="Q132" s="116"/>
      <c r="R132" s="116"/>
      <c r="S132" s="116"/>
      <c r="T132" s="116"/>
      <c r="U132" s="116"/>
      <c r="V132" s="116"/>
      <c r="W132" s="6"/>
      <c r="X132" s="6"/>
      <c r="Y132" s="6"/>
      <c r="Z132" s="6"/>
      <c r="AA132" s="6"/>
      <c r="AB132" s="6"/>
      <c r="AC132" s="6"/>
      <c r="AD132" s="6"/>
      <c r="AE132" s="6"/>
      <c r="AF132" s="6"/>
      <c r="AG132" s="6"/>
      <c r="AH132" s="6"/>
      <c r="AI132" s="6"/>
      <c r="AJ132" s="6"/>
      <c r="AK132" s="6"/>
      <c r="AL132" s="6"/>
      <c r="AM132" s="6"/>
      <c r="AN132" s="6"/>
      <c r="AO132" s="6"/>
      <c r="AP132" s="6"/>
      <c r="AQ132" s="6"/>
      <c r="AR132" s="6"/>
    </row>
    <row r="133" spans="1:44" x14ac:dyDescent="0.25">
      <c r="A133" s="116"/>
      <c r="B133" s="116"/>
      <c r="C133" s="116"/>
      <c r="D133" s="116"/>
      <c r="E133" s="116"/>
      <c r="F133" s="116"/>
      <c r="G133" s="116"/>
      <c r="H133" s="116"/>
      <c r="I133" s="116"/>
      <c r="J133" s="116"/>
      <c r="K133" s="116"/>
      <c r="L133" s="116"/>
      <c r="M133" s="116"/>
      <c r="N133" s="116"/>
      <c r="O133" s="116"/>
      <c r="P133" s="116"/>
      <c r="Q133" s="116"/>
      <c r="R133" s="116"/>
      <c r="S133" s="116"/>
      <c r="T133" s="116"/>
      <c r="U133" s="116"/>
      <c r="V133" s="116"/>
      <c r="W133" s="6"/>
      <c r="X133" s="6"/>
      <c r="Y133" s="6"/>
      <c r="Z133" s="6"/>
      <c r="AA133" s="6"/>
      <c r="AB133" s="6"/>
      <c r="AC133" s="6"/>
      <c r="AD133" s="6"/>
      <c r="AE133" s="6"/>
      <c r="AF133" s="6"/>
      <c r="AG133" s="6"/>
      <c r="AH133" s="6"/>
      <c r="AI133" s="6"/>
      <c r="AJ133" s="6"/>
      <c r="AK133" s="6"/>
      <c r="AL133" s="6"/>
      <c r="AM133" s="6"/>
      <c r="AN133" s="6"/>
      <c r="AO133" s="6"/>
      <c r="AP133" s="6"/>
      <c r="AQ133" s="6"/>
      <c r="AR133" s="6"/>
    </row>
    <row r="134" spans="1:44" x14ac:dyDescent="0.25">
      <c r="A134" s="116"/>
      <c r="B134" s="116"/>
      <c r="C134" s="116"/>
      <c r="D134" s="116"/>
      <c r="E134" s="116"/>
      <c r="F134" s="116"/>
      <c r="G134" s="116"/>
      <c r="H134" s="116"/>
      <c r="I134" s="116"/>
      <c r="J134" s="116"/>
      <c r="K134" s="116"/>
      <c r="L134" s="116"/>
      <c r="M134" s="116"/>
      <c r="N134" s="116"/>
      <c r="O134" s="116"/>
      <c r="P134" s="116"/>
      <c r="Q134" s="116"/>
      <c r="R134" s="116"/>
      <c r="S134" s="116"/>
      <c r="T134" s="116"/>
      <c r="U134" s="116"/>
      <c r="V134" s="116"/>
      <c r="W134" s="6"/>
      <c r="X134" s="6"/>
      <c r="Y134" s="6"/>
      <c r="Z134" s="6"/>
      <c r="AA134" s="6"/>
      <c r="AB134" s="6"/>
      <c r="AC134" s="6"/>
      <c r="AD134" s="6"/>
      <c r="AE134" s="6"/>
      <c r="AF134" s="6"/>
      <c r="AG134" s="6"/>
      <c r="AH134" s="6"/>
      <c r="AI134" s="6"/>
      <c r="AJ134" s="6"/>
      <c r="AK134" s="6"/>
      <c r="AL134" s="6"/>
      <c r="AM134" s="6"/>
      <c r="AN134" s="6"/>
      <c r="AO134" s="6"/>
      <c r="AP134" s="6"/>
      <c r="AQ134" s="6"/>
      <c r="AR134" s="6"/>
    </row>
    <row r="135" spans="1:44" x14ac:dyDescent="0.25">
      <c r="A135" s="116"/>
      <c r="B135" s="116"/>
      <c r="C135" s="116"/>
      <c r="D135" s="116"/>
      <c r="E135" s="116"/>
      <c r="F135" s="116"/>
      <c r="G135" s="116"/>
      <c r="H135" s="116"/>
      <c r="I135" s="116"/>
      <c r="J135" s="116"/>
      <c r="K135" s="116"/>
      <c r="L135" s="116"/>
      <c r="M135" s="116"/>
      <c r="N135" s="116"/>
      <c r="O135" s="116"/>
      <c r="P135" s="116"/>
      <c r="Q135" s="116"/>
      <c r="R135" s="116"/>
      <c r="S135" s="116"/>
      <c r="T135" s="116"/>
      <c r="U135" s="116"/>
      <c r="V135" s="116"/>
      <c r="W135" s="6"/>
      <c r="X135" s="6"/>
      <c r="Y135" s="6"/>
      <c r="Z135" s="6"/>
      <c r="AA135" s="6"/>
      <c r="AB135" s="6"/>
      <c r="AC135" s="6"/>
      <c r="AD135" s="6"/>
      <c r="AE135" s="6"/>
      <c r="AF135" s="6"/>
      <c r="AG135" s="6"/>
      <c r="AH135" s="6"/>
      <c r="AI135" s="6"/>
      <c r="AJ135" s="6"/>
      <c r="AK135" s="6"/>
      <c r="AL135" s="6"/>
      <c r="AM135" s="6"/>
      <c r="AN135" s="6"/>
      <c r="AO135" s="6"/>
      <c r="AP135" s="6"/>
      <c r="AQ135" s="6"/>
      <c r="AR135" s="6"/>
    </row>
    <row r="136" spans="1:44" x14ac:dyDescent="0.25">
      <c r="A136" s="116"/>
      <c r="B136" s="116"/>
      <c r="C136" s="116"/>
      <c r="D136" s="116"/>
      <c r="E136" s="116"/>
      <c r="F136" s="116"/>
      <c r="G136" s="116"/>
      <c r="H136" s="116"/>
      <c r="I136" s="116"/>
      <c r="J136" s="116"/>
      <c r="K136" s="116"/>
      <c r="L136" s="116"/>
      <c r="M136" s="116"/>
      <c r="N136" s="116"/>
      <c r="O136" s="116"/>
      <c r="P136" s="116"/>
      <c r="Q136" s="116"/>
      <c r="R136" s="116"/>
      <c r="S136" s="116"/>
      <c r="T136" s="116"/>
      <c r="U136" s="116"/>
      <c r="V136" s="116"/>
      <c r="W136" s="6"/>
      <c r="X136" s="6"/>
      <c r="Y136" s="6"/>
      <c r="Z136" s="6"/>
      <c r="AA136" s="6"/>
      <c r="AB136" s="6"/>
      <c r="AC136" s="6"/>
      <c r="AD136" s="6"/>
      <c r="AE136" s="6"/>
      <c r="AF136" s="6"/>
      <c r="AG136" s="6"/>
      <c r="AH136" s="6"/>
      <c r="AI136" s="6"/>
      <c r="AJ136" s="6"/>
      <c r="AK136" s="6"/>
      <c r="AL136" s="6"/>
      <c r="AM136" s="6"/>
      <c r="AN136" s="6"/>
      <c r="AO136" s="6"/>
      <c r="AP136" s="6"/>
      <c r="AQ136" s="6"/>
      <c r="AR136" s="6"/>
    </row>
    <row r="137" spans="1:44" x14ac:dyDescent="0.25">
      <c r="A137" s="116"/>
      <c r="B137" s="116"/>
      <c r="C137" s="116"/>
      <c r="D137" s="116"/>
      <c r="E137" s="116"/>
      <c r="F137" s="116"/>
      <c r="G137" s="116"/>
      <c r="H137" s="116"/>
      <c r="I137" s="116"/>
      <c r="J137" s="116"/>
      <c r="K137" s="116"/>
      <c r="L137" s="116"/>
      <c r="M137" s="116"/>
      <c r="N137" s="116"/>
      <c r="O137" s="116"/>
      <c r="P137" s="116"/>
      <c r="Q137" s="116"/>
      <c r="R137" s="116"/>
      <c r="S137" s="116"/>
      <c r="T137" s="116"/>
      <c r="U137" s="116"/>
      <c r="V137" s="116"/>
      <c r="W137" s="6"/>
      <c r="X137" s="6"/>
      <c r="Y137" s="6"/>
      <c r="Z137" s="6"/>
      <c r="AA137" s="6"/>
      <c r="AB137" s="6"/>
      <c r="AC137" s="6"/>
      <c r="AD137" s="6"/>
      <c r="AE137" s="6"/>
      <c r="AF137" s="6"/>
      <c r="AG137" s="6"/>
      <c r="AH137" s="6"/>
      <c r="AI137" s="6"/>
      <c r="AJ137" s="6"/>
      <c r="AK137" s="6"/>
      <c r="AL137" s="6"/>
      <c r="AM137" s="6"/>
      <c r="AN137" s="6"/>
      <c r="AO137" s="6"/>
      <c r="AP137" s="6"/>
      <c r="AQ137" s="6"/>
      <c r="AR137" s="6"/>
    </row>
    <row r="138" spans="1:44" x14ac:dyDescent="0.25">
      <c r="A138" s="116"/>
      <c r="B138" s="116"/>
      <c r="C138" s="116"/>
      <c r="D138" s="116"/>
      <c r="E138" s="116"/>
      <c r="F138" s="116"/>
      <c r="G138" s="116"/>
      <c r="H138" s="116"/>
      <c r="I138" s="116"/>
      <c r="J138" s="116"/>
      <c r="K138" s="116"/>
      <c r="L138" s="116"/>
      <c r="M138" s="116"/>
      <c r="N138" s="116"/>
      <c r="O138" s="116"/>
      <c r="P138" s="116"/>
      <c r="Q138" s="116"/>
      <c r="R138" s="116"/>
      <c r="S138" s="116"/>
      <c r="T138" s="116"/>
      <c r="U138" s="116"/>
      <c r="V138" s="116"/>
      <c r="W138" s="6"/>
      <c r="X138" s="6"/>
      <c r="Y138" s="6"/>
      <c r="Z138" s="6"/>
      <c r="AA138" s="6"/>
      <c r="AB138" s="6"/>
      <c r="AC138" s="6"/>
      <c r="AD138" s="6"/>
      <c r="AE138" s="6"/>
      <c r="AF138" s="6"/>
      <c r="AG138" s="6"/>
      <c r="AH138" s="6"/>
      <c r="AI138" s="6"/>
      <c r="AJ138" s="6"/>
      <c r="AK138" s="6"/>
      <c r="AL138" s="6"/>
      <c r="AM138" s="6"/>
      <c r="AN138" s="6"/>
      <c r="AO138" s="6"/>
      <c r="AP138" s="6"/>
      <c r="AQ138" s="6"/>
      <c r="AR138" s="6"/>
    </row>
    <row r="139" spans="1:44" x14ac:dyDescent="0.25">
      <c r="A139" s="116"/>
      <c r="B139" s="116"/>
      <c r="C139" s="116"/>
      <c r="D139" s="116"/>
      <c r="E139" s="116"/>
      <c r="F139" s="116"/>
      <c r="G139" s="116"/>
      <c r="H139" s="116"/>
      <c r="I139" s="116"/>
      <c r="J139" s="116"/>
      <c r="K139" s="116"/>
      <c r="L139" s="116"/>
      <c r="M139" s="116"/>
      <c r="N139" s="116"/>
      <c r="O139" s="116"/>
      <c r="P139" s="116"/>
      <c r="Q139" s="116"/>
      <c r="R139" s="116"/>
      <c r="S139" s="116"/>
      <c r="T139" s="116"/>
      <c r="U139" s="116"/>
      <c r="V139" s="116"/>
      <c r="W139" s="6"/>
      <c r="X139" s="6"/>
      <c r="Y139" s="6"/>
      <c r="Z139" s="6"/>
      <c r="AA139" s="6"/>
      <c r="AB139" s="6"/>
      <c r="AC139" s="6"/>
      <c r="AD139" s="6"/>
      <c r="AE139" s="6"/>
      <c r="AF139" s="6"/>
      <c r="AG139" s="6"/>
      <c r="AH139" s="6"/>
      <c r="AI139" s="6"/>
      <c r="AJ139" s="6"/>
      <c r="AK139" s="6"/>
      <c r="AL139" s="6"/>
      <c r="AM139" s="6"/>
      <c r="AN139" s="6"/>
      <c r="AO139" s="6"/>
      <c r="AP139" s="6"/>
      <c r="AQ139" s="6"/>
      <c r="AR139" s="6"/>
    </row>
    <row r="140" spans="1:44" x14ac:dyDescent="0.25">
      <c r="A140" s="116"/>
      <c r="B140" s="116"/>
      <c r="C140" s="116"/>
      <c r="D140" s="116"/>
      <c r="E140" s="116"/>
      <c r="F140" s="116"/>
      <c r="G140" s="116"/>
      <c r="H140" s="116"/>
      <c r="I140" s="116"/>
      <c r="J140" s="116"/>
      <c r="K140" s="116"/>
      <c r="L140" s="116"/>
      <c r="M140" s="116"/>
      <c r="N140" s="116"/>
      <c r="O140" s="116"/>
      <c r="P140" s="116"/>
      <c r="Q140" s="116"/>
      <c r="R140" s="116"/>
      <c r="S140" s="116"/>
      <c r="T140" s="116"/>
      <c r="U140" s="116"/>
      <c r="V140" s="116"/>
      <c r="W140" s="6"/>
      <c r="X140" s="6"/>
      <c r="Y140" s="6"/>
      <c r="Z140" s="6"/>
      <c r="AA140" s="6"/>
      <c r="AB140" s="6"/>
      <c r="AC140" s="6"/>
      <c r="AD140" s="6"/>
      <c r="AE140" s="6"/>
      <c r="AF140" s="6"/>
      <c r="AG140" s="6"/>
      <c r="AH140" s="6"/>
      <c r="AI140" s="6"/>
      <c r="AJ140" s="6"/>
      <c r="AK140" s="6"/>
      <c r="AL140" s="6"/>
      <c r="AM140" s="6"/>
      <c r="AN140" s="6"/>
      <c r="AO140" s="6"/>
      <c r="AP140" s="6"/>
      <c r="AQ140" s="6"/>
      <c r="AR140" s="6"/>
    </row>
    <row r="141" spans="1:44" x14ac:dyDescent="0.2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row>
    <row r="142" spans="1:44" x14ac:dyDescent="0.2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row>
    <row r="143" spans="1:44" x14ac:dyDescent="0.2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row>
    <row r="144" spans="1:44" x14ac:dyDescent="0.2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row>
    <row r="145" spans="1:44" x14ac:dyDescent="0.2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row>
    <row r="146" spans="1:44" x14ac:dyDescent="0.2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row>
    <row r="147" spans="1:44" x14ac:dyDescent="0.2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row>
    <row r="148" spans="1:44" x14ac:dyDescent="0.2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row>
    <row r="149" spans="1:44" x14ac:dyDescent="0.2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row>
    <row r="150" spans="1:44" x14ac:dyDescent="0.2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row>
    <row r="151" spans="1:44" x14ac:dyDescent="0.2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row>
    <row r="152" spans="1:44" x14ac:dyDescent="0.2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row>
    <row r="153" spans="1:44" x14ac:dyDescent="0.2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row>
    <row r="154" spans="1:44" x14ac:dyDescent="0.2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row>
    <row r="155" spans="1:44" x14ac:dyDescent="0.2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row>
    <row r="156" spans="1:44" x14ac:dyDescent="0.2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row>
    <row r="157" spans="1:44" x14ac:dyDescent="0.2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row>
    <row r="158" spans="1:44" x14ac:dyDescent="0.2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row>
    <row r="159" spans="1:44" x14ac:dyDescent="0.2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row>
    <row r="160" spans="1:44" x14ac:dyDescent="0.2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row>
    <row r="161" spans="1:44" x14ac:dyDescent="0.2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row>
    <row r="162" spans="1:44" x14ac:dyDescent="0.2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row>
    <row r="163" spans="1:44" x14ac:dyDescent="0.2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row>
    <row r="164" spans="1:44" x14ac:dyDescent="0.2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row>
    <row r="165" spans="1:44" x14ac:dyDescent="0.2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row>
    <row r="166" spans="1:44" x14ac:dyDescent="0.2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row>
    <row r="167" spans="1:44" x14ac:dyDescent="0.2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row>
    <row r="168" spans="1:44" x14ac:dyDescent="0.2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row>
    <row r="169" spans="1:44" x14ac:dyDescent="0.2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row>
    <row r="170" spans="1:44" x14ac:dyDescent="0.2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row>
    <row r="171" spans="1:44" x14ac:dyDescent="0.2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row>
    <row r="172" spans="1:44" x14ac:dyDescent="0.2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row>
    <row r="173" spans="1:44" x14ac:dyDescent="0.2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row>
    <row r="174" spans="1:44" x14ac:dyDescent="0.2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row>
    <row r="175" spans="1:44" x14ac:dyDescent="0.2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row>
    <row r="176" spans="1:44" x14ac:dyDescent="0.2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row>
    <row r="177" spans="1:44" x14ac:dyDescent="0.2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row>
    <row r="178" spans="1:44" x14ac:dyDescent="0.2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row>
    <row r="179" spans="1:44" x14ac:dyDescent="0.2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row>
    <row r="180" spans="1:44" x14ac:dyDescent="0.2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row>
    <row r="181" spans="1:44" x14ac:dyDescent="0.2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row>
    <row r="182" spans="1:44" x14ac:dyDescent="0.2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row>
    <row r="183" spans="1:44" x14ac:dyDescent="0.2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row>
    <row r="184" spans="1:44" x14ac:dyDescent="0.2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row>
    <row r="185" spans="1:44" x14ac:dyDescent="0.2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row>
    <row r="186" spans="1:44" x14ac:dyDescent="0.2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row>
    <row r="187" spans="1:44" x14ac:dyDescent="0.2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row>
    <row r="188" spans="1:44" x14ac:dyDescent="0.2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row>
    <row r="189" spans="1:44" x14ac:dyDescent="0.2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row>
    <row r="190" spans="1:44" x14ac:dyDescent="0.2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row>
    <row r="191" spans="1:44" x14ac:dyDescent="0.2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row>
    <row r="192" spans="1:44" x14ac:dyDescent="0.2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row>
    <row r="193" spans="1:44" x14ac:dyDescent="0.2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row>
    <row r="194" spans="1:44" x14ac:dyDescent="0.2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row>
    <row r="195" spans="1:44" x14ac:dyDescent="0.2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row>
    <row r="196" spans="1:44" x14ac:dyDescent="0.2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row>
    <row r="197" spans="1:44" x14ac:dyDescent="0.2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row>
    <row r="198" spans="1:44" x14ac:dyDescent="0.2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row>
    <row r="199" spans="1:44" x14ac:dyDescent="0.2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row>
    <row r="200" spans="1:44" x14ac:dyDescent="0.2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row>
    <row r="201" spans="1:44" x14ac:dyDescent="0.2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row>
    <row r="202" spans="1:44" x14ac:dyDescent="0.2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row>
    <row r="203" spans="1:44" x14ac:dyDescent="0.2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row>
    <row r="204" spans="1:44" x14ac:dyDescent="0.2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row>
    <row r="205" spans="1:44" x14ac:dyDescent="0.2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row>
    <row r="206" spans="1:44" x14ac:dyDescent="0.2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row>
    <row r="207" spans="1:44" x14ac:dyDescent="0.2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row>
    <row r="208" spans="1:44" x14ac:dyDescent="0.2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row>
    <row r="209" spans="1:44" x14ac:dyDescent="0.2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row>
    <row r="210" spans="1:44" x14ac:dyDescent="0.2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row>
    <row r="211" spans="1:44" x14ac:dyDescent="0.2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row>
    <row r="212" spans="1:44" x14ac:dyDescent="0.2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row>
    <row r="213" spans="1:44" x14ac:dyDescent="0.2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row>
    <row r="214" spans="1:44" x14ac:dyDescent="0.2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row>
    <row r="215" spans="1:44" x14ac:dyDescent="0.2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row>
    <row r="216" spans="1:44" x14ac:dyDescent="0.2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row>
    <row r="217" spans="1:44" x14ac:dyDescent="0.2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row>
    <row r="218" spans="1:44" x14ac:dyDescent="0.2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row>
    <row r="219" spans="1:44" x14ac:dyDescent="0.2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row>
    <row r="220" spans="1:44" x14ac:dyDescent="0.2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row>
    <row r="221" spans="1:44" x14ac:dyDescent="0.2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row>
    <row r="222" spans="1:44" x14ac:dyDescent="0.2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row>
    <row r="223" spans="1:44" x14ac:dyDescent="0.2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row>
    <row r="224" spans="1:44" x14ac:dyDescent="0.2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row>
    <row r="225" spans="1:44" x14ac:dyDescent="0.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row>
    <row r="226" spans="1:44" x14ac:dyDescent="0.2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row>
    <row r="227" spans="1:44" x14ac:dyDescent="0.2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row>
    <row r="228" spans="1:44" x14ac:dyDescent="0.2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row>
    <row r="229" spans="1:44" x14ac:dyDescent="0.2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row>
    <row r="230" spans="1:44" x14ac:dyDescent="0.2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row>
    <row r="231" spans="1:44" x14ac:dyDescent="0.2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row>
    <row r="232" spans="1:44" x14ac:dyDescent="0.2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row>
    <row r="233" spans="1:44" x14ac:dyDescent="0.2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row>
    <row r="234" spans="1:44" x14ac:dyDescent="0.2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row>
    <row r="235" spans="1:44" x14ac:dyDescent="0.2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row>
    <row r="236" spans="1:44" x14ac:dyDescent="0.2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row>
    <row r="237" spans="1:44" x14ac:dyDescent="0.2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row>
    <row r="238" spans="1:44" x14ac:dyDescent="0.2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row>
    <row r="239" spans="1:44" x14ac:dyDescent="0.2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row>
    <row r="240" spans="1:44" x14ac:dyDescent="0.2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row>
    <row r="241" spans="1:44" x14ac:dyDescent="0.2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row>
    <row r="242" spans="1:44" x14ac:dyDescent="0.2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row>
    <row r="243" spans="1:44" x14ac:dyDescent="0.2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row>
    <row r="244" spans="1:44" x14ac:dyDescent="0.2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row>
    <row r="245" spans="1:44" x14ac:dyDescent="0.2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row>
    <row r="246" spans="1:44" x14ac:dyDescent="0.2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row>
    <row r="247" spans="1:44" x14ac:dyDescent="0.2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row>
    <row r="248" spans="1:44" x14ac:dyDescent="0.2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row>
    <row r="249" spans="1:44" x14ac:dyDescent="0.2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row>
    <row r="250" spans="1:44" x14ac:dyDescent="0.2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row>
    <row r="251" spans="1:44" x14ac:dyDescent="0.2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row>
    <row r="252" spans="1:44" x14ac:dyDescent="0.2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row>
  </sheetData>
  <mergeCells count="48">
    <mergeCell ref="D43:D52"/>
    <mergeCell ref="D20:D21"/>
    <mergeCell ref="A40:C40"/>
    <mergeCell ref="A39:B39"/>
    <mergeCell ref="D40:D42"/>
    <mergeCell ref="A21:C21"/>
    <mergeCell ref="A36:B36"/>
    <mergeCell ref="A37:B37"/>
    <mergeCell ref="A38:B38"/>
    <mergeCell ref="D22:D28"/>
    <mergeCell ref="D29:D38"/>
    <mergeCell ref="A31:B31"/>
    <mergeCell ref="A32:B32"/>
    <mergeCell ref="A33:B33"/>
    <mergeCell ref="A34:B34"/>
    <mergeCell ref="A30:B30"/>
    <mergeCell ref="A22:C22"/>
    <mergeCell ref="A26:B26"/>
    <mergeCell ref="A27:B27"/>
    <mergeCell ref="A28:B28"/>
    <mergeCell ref="A35:B35"/>
    <mergeCell ref="A23:B23"/>
    <mergeCell ref="A24:B24"/>
    <mergeCell ref="A25:B25"/>
    <mergeCell ref="A29:B29"/>
    <mergeCell ref="A1:C1"/>
    <mergeCell ref="A2:C2"/>
    <mergeCell ref="A3:D3"/>
    <mergeCell ref="A4:C5"/>
    <mergeCell ref="D4:D5"/>
    <mergeCell ref="D15:D18"/>
    <mergeCell ref="A16:B16"/>
    <mergeCell ref="A17:B17"/>
    <mergeCell ref="A18:A19"/>
    <mergeCell ref="A7:C7"/>
    <mergeCell ref="D13:D14"/>
    <mergeCell ref="D11:D12"/>
    <mergeCell ref="D9:D10"/>
    <mergeCell ref="D7:D8"/>
    <mergeCell ref="A8:C8"/>
    <mergeCell ref="A20:C20"/>
    <mergeCell ref="A9:C9"/>
    <mergeCell ref="A13:C13"/>
    <mergeCell ref="A11:C11"/>
    <mergeCell ref="A10:C10"/>
    <mergeCell ref="A12:C12"/>
    <mergeCell ref="A14:C14"/>
    <mergeCell ref="A15:B15"/>
  </mergeCells>
  <phoneticPr fontId="8"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D43"/>
  <sheetViews>
    <sheetView showGridLines="0" zoomScale="95" zoomScaleNormal="95" workbookViewId="0">
      <pane xSplit="4" ySplit="8" topLeftCell="E9" activePane="bottomRight" state="frozen"/>
      <selection activeCell="D16" sqref="D16:XFD16"/>
      <selection pane="topRight" activeCell="D16" sqref="D16:XFD16"/>
      <selection pane="bottomLeft" activeCell="D16" sqref="D16:XFD16"/>
      <selection pane="bottomRight" activeCell="D16" sqref="D16:XFD16"/>
    </sheetView>
  </sheetViews>
  <sheetFormatPr defaultColWidth="7" defaultRowHeight="11.25" outlineLevelCol="1" x14ac:dyDescent="0.2"/>
  <cols>
    <col min="1" max="1" width="37.42578125" style="806" customWidth="1"/>
    <col min="2" max="2" width="3.7109375" style="806" customWidth="1"/>
    <col min="3" max="3" width="19.140625" style="806" bestFit="1" customWidth="1"/>
    <col min="4" max="4" width="8" style="806" customWidth="1" outlineLevel="1"/>
    <col min="5" max="16384" width="7" style="806"/>
  </cols>
  <sheetData>
    <row r="1" spans="1:3" s="1038" customFormat="1" ht="30" customHeight="1" x14ac:dyDescent="0.25">
      <c r="A1" s="1037"/>
      <c r="C1" s="1039"/>
    </row>
    <row r="2" spans="1:3" x14ac:dyDescent="0.2">
      <c r="A2" s="808" t="s">
        <v>2191</v>
      </c>
      <c r="C2" s="677"/>
    </row>
    <row r="3" spans="1:3" x14ac:dyDescent="0.2">
      <c r="A3" s="808"/>
      <c r="C3" s="677"/>
    </row>
    <row r="4" spans="1:3" ht="33.75" customHeight="1" x14ac:dyDescent="0.2">
      <c r="A4" s="809"/>
      <c r="B4" s="810"/>
      <c r="C4" s="810" t="s">
        <v>66</v>
      </c>
    </row>
    <row r="5" spans="1:3" x14ac:dyDescent="0.2">
      <c r="A5" s="809"/>
      <c r="B5" s="812" t="s">
        <v>1338</v>
      </c>
      <c r="C5" s="813">
        <v>1</v>
      </c>
    </row>
    <row r="6" spans="1:3" x14ac:dyDescent="0.2">
      <c r="A6" s="809" t="s">
        <v>2192</v>
      </c>
      <c r="B6" s="815">
        <v>1</v>
      </c>
      <c r="C6" s="1040">
        <v>529355624918.3316</v>
      </c>
    </row>
    <row r="7" spans="1:3" x14ac:dyDescent="0.2">
      <c r="A7" s="809" t="s">
        <v>2193</v>
      </c>
      <c r="B7" s="815">
        <v>2</v>
      </c>
      <c r="C7" s="1040">
        <v>116523095761.28006</v>
      </c>
    </row>
    <row r="8" spans="1:3" ht="15" customHeight="1" x14ac:dyDescent="0.2">
      <c r="A8" s="809" t="s">
        <v>2194</v>
      </c>
      <c r="B8" s="815">
        <v>3</v>
      </c>
      <c r="C8" s="1041">
        <v>2475878822.9325895</v>
      </c>
    </row>
    <row r="9" spans="1:3" x14ac:dyDescent="0.2">
      <c r="A9" s="809" t="s">
        <v>2195</v>
      </c>
      <c r="B9" s="815">
        <v>4</v>
      </c>
      <c r="C9" s="1041">
        <v>81232987753.234009</v>
      </c>
    </row>
    <row r="10" spans="1:3" x14ac:dyDescent="0.2">
      <c r="A10" s="809" t="s">
        <v>2196</v>
      </c>
      <c r="B10" s="815">
        <v>5</v>
      </c>
      <c r="C10" s="1041">
        <v>32814229185.113468</v>
      </c>
    </row>
    <row r="11" spans="1:3" x14ac:dyDescent="0.2">
      <c r="A11" s="809" t="s">
        <v>2197</v>
      </c>
      <c r="B11" s="815">
        <v>6</v>
      </c>
      <c r="C11" s="1040">
        <v>9286822332.5402012</v>
      </c>
    </row>
    <row r="12" spans="1:3" x14ac:dyDescent="0.2">
      <c r="A12" s="809" t="s">
        <v>1691</v>
      </c>
      <c r="B12" s="815">
        <v>7</v>
      </c>
      <c r="C12" s="1041">
        <v>1309819079.0401978</v>
      </c>
    </row>
    <row r="13" spans="1:3" x14ac:dyDescent="0.2">
      <c r="A13" s="809" t="s">
        <v>2198</v>
      </c>
      <c r="B13" s="815">
        <v>8</v>
      </c>
      <c r="C13" s="1041">
        <v>0</v>
      </c>
    </row>
    <row r="14" spans="1:3" x14ac:dyDescent="0.2">
      <c r="A14" s="809" t="s">
        <v>2199</v>
      </c>
      <c r="B14" s="815">
        <v>9</v>
      </c>
      <c r="C14" s="1041">
        <v>7977003253.5000029</v>
      </c>
    </row>
    <row r="15" spans="1:3" x14ac:dyDescent="0.2">
      <c r="A15" s="809" t="s">
        <v>2200</v>
      </c>
      <c r="B15" s="815">
        <v>10</v>
      </c>
      <c r="C15" s="1041">
        <v>0</v>
      </c>
    </row>
    <row r="16" spans="1:3" x14ac:dyDescent="0.2">
      <c r="A16" s="809" t="s">
        <v>2201</v>
      </c>
      <c r="B16" s="815">
        <v>11</v>
      </c>
      <c r="C16" s="1040">
        <v>5433722691.7799997</v>
      </c>
    </row>
    <row r="17" spans="1:3" x14ac:dyDescent="0.2">
      <c r="A17" s="809" t="s">
        <v>2202</v>
      </c>
      <c r="B17" s="815">
        <v>12</v>
      </c>
      <c r="C17" s="1041">
        <v>0</v>
      </c>
    </row>
    <row r="18" spans="1:3" x14ac:dyDescent="0.2">
      <c r="A18" s="809" t="s">
        <v>2203</v>
      </c>
      <c r="B18" s="815">
        <v>13</v>
      </c>
      <c r="C18" s="1041">
        <v>5433722691.7799997</v>
      </c>
    </row>
    <row r="19" spans="1:3" x14ac:dyDescent="0.2">
      <c r="A19" s="809" t="s">
        <v>2204</v>
      </c>
      <c r="B19" s="815">
        <v>14</v>
      </c>
      <c r="C19" s="1041">
        <v>0</v>
      </c>
    </row>
    <row r="20" spans="1:3" x14ac:dyDescent="0.2">
      <c r="A20" s="809" t="s">
        <v>2205</v>
      </c>
      <c r="B20" s="815">
        <v>15</v>
      </c>
      <c r="C20" s="1040">
        <v>57429222280.207474</v>
      </c>
    </row>
    <row r="21" spans="1:3" x14ac:dyDescent="0.2">
      <c r="A21" s="809" t="s">
        <v>2206</v>
      </c>
      <c r="B21" s="815">
        <v>16</v>
      </c>
      <c r="C21" s="1041">
        <v>54966786</v>
      </c>
    </row>
    <row r="22" spans="1:3" x14ac:dyDescent="0.2">
      <c r="A22" s="809" t="s">
        <v>2207</v>
      </c>
      <c r="B22" s="815">
        <v>17</v>
      </c>
      <c r="C22" s="1041">
        <v>57374255494.207474</v>
      </c>
    </row>
    <row r="23" spans="1:3" x14ac:dyDescent="0.2">
      <c r="A23" s="809" t="s">
        <v>2208</v>
      </c>
      <c r="B23" s="815">
        <v>18</v>
      </c>
      <c r="C23" s="1041">
        <v>0</v>
      </c>
    </row>
    <row r="24" spans="1:3" x14ac:dyDescent="0.2">
      <c r="A24" s="809" t="s">
        <v>2209</v>
      </c>
      <c r="B24" s="815">
        <v>19</v>
      </c>
      <c r="C24" s="1040">
        <v>323707606915.24701</v>
      </c>
    </row>
    <row r="25" spans="1:3" x14ac:dyDescent="0.2">
      <c r="A25" s="809" t="s">
        <v>2210</v>
      </c>
      <c r="B25" s="815">
        <v>20</v>
      </c>
      <c r="C25" s="1041">
        <v>0</v>
      </c>
    </row>
    <row r="26" spans="1:3" x14ac:dyDescent="0.2">
      <c r="A26" s="809" t="s">
        <v>2211</v>
      </c>
      <c r="B26" s="815">
        <v>21</v>
      </c>
      <c r="C26" s="1041">
        <v>323707606915.24701</v>
      </c>
    </row>
    <row r="27" spans="1:3" x14ac:dyDescent="0.2">
      <c r="A27" s="809" t="s">
        <v>2212</v>
      </c>
      <c r="B27" s="815">
        <v>22</v>
      </c>
      <c r="C27" s="1040">
        <v>0</v>
      </c>
    </row>
    <row r="28" spans="1:3" x14ac:dyDescent="0.2">
      <c r="A28" s="809" t="s">
        <v>2213</v>
      </c>
      <c r="B28" s="815">
        <v>23</v>
      </c>
      <c r="C28" s="1041">
        <v>0</v>
      </c>
    </row>
    <row r="29" spans="1:3" x14ac:dyDescent="0.2">
      <c r="A29" s="809" t="s">
        <v>2214</v>
      </c>
      <c r="B29" s="815">
        <v>24</v>
      </c>
      <c r="C29" s="1041">
        <v>0</v>
      </c>
    </row>
    <row r="30" spans="1:3" x14ac:dyDescent="0.2">
      <c r="A30" s="809" t="s">
        <v>1704</v>
      </c>
      <c r="B30" s="815">
        <v>25</v>
      </c>
      <c r="C30" s="1041">
        <v>0</v>
      </c>
    </row>
    <row r="31" spans="1:3" x14ac:dyDescent="0.2">
      <c r="A31" s="809" t="s">
        <v>2215</v>
      </c>
      <c r="B31" s="815">
        <v>26</v>
      </c>
      <c r="C31" s="1041">
        <v>0</v>
      </c>
    </row>
    <row r="32" spans="1:3" x14ac:dyDescent="0.2">
      <c r="A32" s="809" t="s">
        <v>2216</v>
      </c>
      <c r="B32" s="815">
        <v>27</v>
      </c>
      <c r="C32" s="1041">
        <v>1408610236.2220814</v>
      </c>
    </row>
    <row r="33" spans="1:3" x14ac:dyDescent="0.2">
      <c r="A33" s="809" t="s">
        <v>2217</v>
      </c>
      <c r="B33" s="815">
        <v>28</v>
      </c>
      <c r="C33" s="1040">
        <v>4320850967.1699314</v>
      </c>
    </row>
    <row r="34" spans="1:3" x14ac:dyDescent="0.2">
      <c r="A34" s="809" t="s">
        <v>2218</v>
      </c>
      <c r="B34" s="815">
        <v>29</v>
      </c>
      <c r="C34" s="1041">
        <v>4320850967.1699314</v>
      </c>
    </row>
    <row r="35" spans="1:3" x14ac:dyDescent="0.2">
      <c r="A35" s="809" t="s">
        <v>2219</v>
      </c>
      <c r="B35" s="815">
        <v>30</v>
      </c>
      <c r="C35" s="1041">
        <v>0</v>
      </c>
    </row>
    <row r="36" spans="1:3" x14ac:dyDescent="0.2">
      <c r="A36" s="809" t="s">
        <v>2220</v>
      </c>
      <c r="B36" s="815">
        <v>31</v>
      </c>
      <c r="C36" s="1040">
        <v>4628492291.1071606</v>
      </c>
    </row>
    <row r="37" spans="1:3" x14ac:dyDescent="0.2">
      <c r="A37" s="809" t="s">
        <v>1879</v>
      </c>
      <c r="B37" s="815">
        <v>32</v>
      </c>
      <c r="C37" s="1041">
        <v>93735849</v>
      </c>
    </row>
    <row r="38" spans="1:3" x14ac:dyDescent="0.2">
      <c r="A38" s="809" t="s">
        <v>2221</v>
      </c>
      <c r="B38" s="815">
        <v>33</v>
      </c>
      <c r="C38" s="1041">
        <v>4534756442.1071606</v>
      </c>
    </row>
    <row r="39" spans="1:3" x14ac:dyDescent="0.2">
      <c r="A39" s="809" t="s">
        <v>2222</v>
      </c>
      <c r="B39" s="815">
        <v>34</v>
      </c>
      <c r="C39" s="1040">
        <v>5069318675.5841341</v>
      </c>
    </row>
    <row r="40" spans="1:3" x14ac:dyDescent="0.2">
      <c r="A40" s="809" t="s">
        <v>2223</v>
      </c>
      <c r="B40" s="815">
        <v>35</v>
      </c>
      <c r="C40" s="1041">
        <v>175967404.18309903</v>
      </c>
    </row>
    <row r="41" spans="1:3" x14ac:dyDescent="0.2">
      <c r="A41" s="809" t="s">
        <v>2224</v>
      </c>
      <c r="B41" s="815">
        <v>36</v>
      </c>
      <c r="C41" s="1041">
        <v>4893351271.4010353</v>
      </c>
    </row>
    <row r="42" spans="1:3" x14ac:dyDescent="0.2">
      <c r="A42" s="809" t="s">
        <v>883</v>
      </c>
      <c r="B42" s="815">
        <v>37</v>
      </c>
      <c r="C42" s="1041">
        <v>1494611475.0317822</v>
      </c>
    </row>
    <row r="43" spans="1:3" x14ac:dyDescent="0.2">
      <c r="A43" s="809" t="s">
        <v>2225</v>
      </c>
      <c r="B43" s="815">
        <v>38</v>
      </c>
      <c r="C43" s="1041">
        <v>53271292.161741838</v>
      </c>
    </row>
  </sheetData>
  <sheetProtection autoFilter="0"/>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F21"/>
  <sheetViews>
    <sheetView showGridLines="0" zoomScale="85" zoomScaleNormal="85" zoomScaleSheetLayoutView="100" workbookViewId="0">
      <selection activeCell="B73" sqref="B73:E73"/>
    </sheetView>
  </sheetViews>
  <sheetFormatPr defaultRowHeight="15" x14ac:dyDescent="0.25"/>
  <cols>
    <col min="1" max="1" width="44.5703125" customWidth="1"/>
    <col min="2" max="2" width="45" customWidth="1"/>
    <col min="3" max="3" width="19.28515625" customWidth="1"/>
    <col min="4" max="4" width="21" bestFit="1" customWidth="1"/>
    <col min="5" max="5" width="12.85546875" customWidth="1"/>
  </cols>
  <sheetData>
    <row r="1" spans="1:6" x14ac:dyDescent="0.25">
      <c r="A1" s="1221" t="s">
        <v>658</v>
      </c>
      <c r="B1" s="1222"/>
      <c r="C1" s="1222"/>
      <c r="D1" s="1222"/>
      <c r="E1" s="1273"/>
      <c r="F1" s="155"/>
    </row>
    <row r="2" spans="1:6" x14ac:dyDescent="0.25">
      <c r="A2" s="1223" t="s">
        <v>219</v>
      </c>
      <c r="B2" s="1224"/>
      <c r="C2" s="1224"/>
      <c r="D2" s="1224"/>
      <c r="E2" s="553"/>
      <c r="F2" s="155"/>
    </row>
    <row r="3" spans="1:6" ht="15.75" thickBot="1" x14ac:dyDescent="0.3">
      <c r="A3" s="1225"/>
      <c r="B3" s="1226"/>
      <c r="C3" s="1226"/>
      <c r="D3" s="1226"/>
      <c r="E3" s="1227"/>
    </row>
    <row r="4" spans="1:6" x14ac:dyDescent="0.25">
      <c r="A4" s="1228" t="s">
        <v>175</v>
      </c>
      <c r="B4" s="1229"/>
      <c r="C4" s="1229"/>
      <c r="D4" s="1229"/>
      <c r="E4" s="1234" t="s">
        <v>886</v>
      </c>
    </row>
    <row r="5" spans="1:6" ht="15.75" thickBot="1" x14ac:dyDescent="0.3">
      <c r="A5" s="1276"/>
      <c r="B5" s="1277"/>
      <c r="C5" s="1277"/>
      <c r="D5" s="1277"/>
      <c r="E5" s="1278"/>
    </row>
    <row r="6" spans="1:6" ht="15.75" thickBot="1" x14ac:dyDescent="0.3">
      <c r="A6" s="516" t="s">
        <v>1019</v>
      </c>
      <c r="B6" s="1010" t="e">
        <f>#REF!</f>
        <v>#REF!</v>
      </c>
      <c r="C6" s="434"/>
      <c r="D6" s="431"/>
      <c r="E6" s="204"/>
    </row>
    <row r="7" spans="1:6" ht="15" customHeight="1" x14ac:dyDescent="0.25">
      <c r="A7" s="1257" t="s">
        <v>179</v>
      </c>
      <c r="B7" s="1258"/>
      <c r="C7" s="1258"/>
      <c r="D7" s="1258"/>
      <c r="E7" s="1236" t="s">
        <v>180</v>
      </c>
    </row>
    <row r="8" spans="1:6" ht="69.75" customHeight="1" x14ac:dyDescent="0.25">
      <c r="A8" s="1283" t="s">
        <v>640</v>
      </c>
      <c r="B8" s="1284"/>
      <c r="C8" s="799" t="s">
        <v>1678</v>
      </c>
      <c r="D8" s="799" t="s">
        <v>1677</v>
      </c>
      <c r="E8" s="1237"/>
    </row>
    <row r="9" spans="1:6" ht="15" customHeight="1" x14ac:dyDescent="0.25">
      <c r="A9" s="1279" t="s">
        <v>1672</v>
      </c>
      <c r="B9" s="1280"/>
      <c r="C9" s="800">
        <v>5</v>
      </c>
      <c r="D9" s="1036" t="s">
        <v>1806</v>
      </c>
      <c r="E9" s="1237"/>
    </row>
    <row r="10" spans="1:6" ht="15" customHeight="1" x14ac:dyDescent="0.25">
      <c r="A10" s="1279" t="s">
        <v>1673</v>
      </c>
      <c r="B10" s="1280"/>
      <c r="C10" s="800">
        <v>1</v>
      </c>
      <c r="D10" s="1036" t="s">
        <v>1679</v>
      </c>
      <c r="E10" s="1237"/>
    </row>
    <row r="11" spans="1:6" ht="15" customHeight="1" x14ac:dyDescent="0.25">
      <c r="A11" s="1279" t="s">
        <v>1674</v>
      </c>
      <c r="B11" s="1280"/>
      <c r="C11" s="800">
        <v>2</v>
      </c>
      <c r="D11" s="1036" t="s">
        <v>1679</v>
      </c>
      <c r="E11" s="1237"/>
    </row>
    <row r="12" spans="1:6" ht="15" customHeight="1" x14ac:dyDescent="0.25">
      <c r="A12" s="1279" t="s">
        <v>1675</v>
      </c>
      <c r="B12" s="1280"/>
      <c r="C12" s="800">
        <v>3</v>
      </c>
      <c r="D12" s="1036" t="s">
        <v>1679</v>
      </c>
      <c r="E12" s="1237"/>
    </row>
    <row r="13" spans="1:6" ht="15" customHeight="1" thickBot="1" x14ac:dyDescent="0.3">
      <c r="A13" s="1281" t="s">
        <v>1676</v>
      </c>
      <c r="B13" s="1282"/>
      <c r="C13" s="1005">
        <v>11</v>
      </c>
      <c r="D13" s="1004" t="s">
        <v>1679</v>
      </c>
      <c r="E13" s="1238"/>
    </row>
    <row r="14" spans="1:6" x14ac:dyDescent="0.25">
      <c r="A14" s="1274" t="s">
        <v>176</v>
      </c>
      <c r="B14" s="1275"/>
      <c r="C14" s="1275"/>
      <c r="D14" s="1275"/>
      <c r="E14" s="1237" t="s">
        <v>181</v>
      </c>
    </row>
    <row r="15" spans="1:6" ht="75" customHeight="1" thickBot="1" x14ac:dyDescent="0.3">
      <c r="A15" s="1296" t="s">
        <v>2183</v>
      </c>
      <c r="B15" s="1265"/>
      <c r="C15" s="1265"/>
      <c r="D15" s="1266"/>
      <c r="E15" s="1237"/>
    </row>
    <row r="16" spans="1:6" ht="30" customHeight="1" x14ac:dyDescent="0.25">
      <c r="A16" s="1293" t="s">
        <v>184</v>
      </c>
      <c r="B16" s="1294"/>
      <c r="C16" s="1294"/>
      <c r="D16" s="1295"/>
      <c r="E16" s="1236" t="s">
        <v>185</v>
      </c>
    </row>
    <row r="17" spans="1:5" ht="82.5" customHeight="1" thickBot="1" x14ac:dyDescent="0.3">
      <c r="A17" s="1296" t="s">
        <v>2186</v>
      </c>
      <c r="B17" s="1265"/>
      <c r="C17" s="1265"/>
      <c r="D17" s="1266"/>
      <c r="E17" s="1237"/>
    </row>
    <row r="18" spans="1:5" x14ac:dyDescent="0.25">
      <c r="A18" s="1003" t="s">
        <v>827</v>
      </c>
      <c r="B18" s="1258" t="s">
        <v>178</v>
      </c>
      <c r="C18" s="1292"/>
      <c r="D18" s="1292"/>
      <c r="E18" s="1236" t="s">
        <v>182</v>
      </c>
    </row>
    <row r="19" spans="1:5" ht="39" thickBot="1" x14ac:dyDescent="0.3">
      <c r="A19" s="513" t="s">
        <v>2184</v>
      </c>
      <c r="B19" s="1288" t="s">
        <v>1844</v>
      </c>
      <c r="C19" s="1289"/>
      <c r="D19" s="1289"/>
      <c r="E19" s="1238"/>
    </row>
    <row r="20" spans="1:5" x14ac:dyDescent="0.25">
      <c r="A20" s="1290" t="s">
        <v>177</v>
      </c>
      <c r="B20" s="1291"/>
      <c r="C20" s="1291"/>
      <c r="D20" s="1291"/>
      <c r="E20" s="1236" t="s">
        <v>183</v>
      </c>
    </row>
    <row r="21" spans="1:5" ht="103.5" customHeight="1" thickBot="1" x14ac:dyDescent="0.3">
      <c r="A21" s="1285" t="s">
        <v>2185</v>
      </c>
      <c r="B21" s="1286"/>
      <c r="C21" s="1286"/>
      <c r="D21" s="1287"/>
      <c r="E21" s="1238"/>
    </row>
  </sheetData>
  <mergeCells count="25">
    <mergeCell ref="E20:E21"/>
    <mergeCell ref="E18:E19"/>
    <mergeCell ref="E14:E15"/>
    <mergeCell ref="E16:E17"/>
    <mergeCell ref="A21:D21"/>
    <mergeCell ref="B19:D19"/>
    <mergeCell ref="A20:D20"/>
    <mergeCell ref="B18:D18"/>
    <mergeCell ref="A16:D16"/>
    <mergeCell ref="A17:D17"/>
    <mergeCell ref="A15:D15"/>
    <mergeCell ref="A1:E1"/>
    <mergeCell ref="A14:D14"/>
    <mergeCell ref="A2:D2"/>
    <mergeCell ref="A3:E3"/>
    <mergeCell ref="A4:D5"/>
    <mergeCell ref="E4:E5"/>
    <mergeCell ref="E7:E13"/>
    <mergeCell ref="A12:B12"/>
    <mergeCell ref="A13:B13"/>
    <mergeCell ref="A7:D7"/>
    <mergeCell ref="A8:B8"/>
    <mergeCell ref="A9:B9"/>
    <mergeCell ref="A10:B10"/>
    <mergeCell ref="A11:B11"/>
  </mergeCells>
  <phoneticPr fontId="8" type="noConversion"/>
  <pageMargins left="0.7" right="0.7" top="0.78740157499999996" bottom="0.78740157499999996" header="0.3" footer="0.3"/>
  <pageSetup paperSize="9" scale="72" orientation="landscape"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73"/>
  <sheetViews>
    <sheetView showGridLines="0" zoomScaleNormal="100" zoomScaleSheetLayoutView="100" workbookViewId="0">
      <selection activeCell="D16" sqref="D16:XFD16"/>
    </sheetView>
  </sheetViews>
  <sheetFormatPr defaultRowHeight="15" outlineLevelRow="1" x14ac:dyDescent="0.25"/>
  <cols>
    <col min="1" max="3" width="39" customWidth="1"/>
    <col min="4" max="4" width="12.85546875" customWidth="1"/>
  </cols>
  <sheetData>
    <row r="1" spans="1:5" x14ac:dyDescent="0.25">
      <c r="A1" s="1221" t="s">
        <v>666</v>
      </c>
      <c r="B1" s="1222"/>
      <c r="C1" s="1222"/>
      <c r="D1" s="552"/>
      <c r="E1" s="155"/>
    </row>
    <row r="2" spans="1:5" x14ac:dyDescent="0.25">
      <c r="A2" s="1223" t="s">
        <v>18</v>
      </c>
      <c r="B2" s="1224"/>
      <c r="C2" s="1224"/>
      <c r="D2" s="553"/>
      <c r="E2" s="155"/>
    </row>
    <row r="3" spans="1:5" ht="15.75" thickBot="1" x14ac:dyDescent="0.3">
      <c r="A3" s="1653" t="s">
        <v>910</v>
      </c>
      <c r="B3" s="1654"/>
      <c r="C3" s="1654"/>
      <c r="D3" s="1655"/>
    </row>
    <row r="4" spans="1:5" x14ac:dyDescent="0.25">
      <c r="A4" s="1228" t="s">
        <v>1218</v>
      </c>
      <c r="B4" s="1229"/>
      <c r="C4" s="1229"/>
      <c r="D4" s="1234" t="s">
        <v>1209</v>
      </c>
    </row>
    <row r="5" spans="1:5" ht="15.75" thickBot="1" x14ac:dyDescent="0.3">
      <c r="A5" s="1231"/>
      <c r="B5" s="1232"/>
      <c r="C5" s="1232"/>
      <c r="D5" s="1278"/>
    </row>
    <row r="6" spans="1:5" ht="15.75" thickBot="1" x14ac:dyDescent="0.3">
      <c r="A6" s="438" t="s">
        <v>1019</v>
      </c>
      <c r="B6" s="632" t="e">
        <f>#REF!</f>
        <v>#REF!</v>
      </c>
      <c r="C6" s="431"/>
      <c r="D6" s="433"/>
    </row>
    <row r="7" spans="1:5" ht="30" customHeight="1" thickBot="1" x14ac:dyDescent="0.3">
      <c r="A7" s="1648" t="s">
        <v>2234</v>
      </c>
      <c r="B7" s="1649"/>
      <c r="C7" s="715">
        <f>'COKIFE30-36'!E20*'Část 3b'!E112</f>
        <v>2588237.4740741448</v>
      </c>
      <c r="D7" s="714" t="s">
        <v>686</v>
      </c>
    </row>
    <row r="8" spans="1:5" ht="15" customHeight="1" x14ac:dyDescent="0.25">
      <c r="A8" s="1650" t="s">
        <v>199</v>
      </c>
      <c r="B8" s="1651"/>
      <c r="C8" s="1652"/>
      <c r="D8" s="1643" t="s">
        <v>687</v>
      </c>
    </row>
    <row r="9" spans="1:5" x14ac:dyDescent="0.25">
      <c r="A9" s="1646" t="s">
        <v>200</v>
      </c>
      <c r="B9" s="1647"/>
      <c r="C9" s="716" t="s">
        <v>2233</v>
      </c>
      <c r="D9" s="1644"/>
    </row>
    <row r="10" spans="1:5" x14ac:dyDescent="0.25">
      <c r="A10" s="1637" t="str">
        <f>'COKIFE30-36'!J2</f>
        <v>AE (Spojené arabské emiráty)</v>
      </c>
      <c r="B10" s="1638"/>
      <c r="C10" s="717">
        <f>'COKIFE30-36'!K2</f>
        <v>677.53</v>
      </c>
      <c r="D10" s="1644"/>
    </row>
    <row r="11" spans="1:5" x14ac:dyDescent="0.25">
      <c r="A11" s="1637" t="str">
        <f>'COKIFE30-36'!J3</f>
        <v>AI (Anguilla)</v>
      </c>
      <c r="B11" s="1638"/>
      <c r="C11" s="717">
        <f>'COKIFE30-36'!K3</f>
        <v>3032.01</v>
      </c>
      <c r="D11" s="1644"/>
    </row>
    <row r="12" spans="1:5" x14ac:dyDescent="0.25">
      <c r="A12" s="1637" t="str">
        <f>'COKIFE30-36'!J4</f>
        <v>AT (Rakouská republika)</v>
      </c>
      <c r="B12" s="1638"/>
      <c r="C12" s="717">
        <f>'COKIFE30-36'!K4</f>
        <v>0</v>
      </c>
      <c r="D12" s="1644"/>
    </row>
    <row r="13" spans="1:5" x14ac:dyDescent="0.25">
      <c r="A13" s="1637" t="str">
        <f>'COKIFE30-36'!J5</f>
        <v>AU (Austrálie)</v>
      </c>
      <c r="B13" s="1638"/>
      <c r="C13" s="717">
        <f>'COKIFE30-36'!K5</f>
        <v>0</v>
      </c>
      <c r="D13" s="1644"/>
    </row>
    <row r="14" spans="1:5" x14ac:dyDescent="0.25">
      <c r="A14" s="1637" t="str">
        <f>'COKIFE30-36'!J6</f>
        <v>BE (Belgické království)</v>
      </c>
      <c r="B14" s="1638"/>
      <c r="C14" s="717">
        <f>'COKIFE30-36'!K6</f>
        <v>1099816524.3164058</v>
      </c>
      <c r="D14" s="1644"/>
    </row>
    <row r="15" spans="1:5" x14ac:dyDescent="0.25">
      <c r="A15" s="1637" t="str">
        <f>'COKIFE30-36'!J7</f>
        <v>BG (Bulharská republika)</v>
      </c>
      <c r="B15" s="1638"/>
      <c r="C15" s="717">
        <f>'COKIFE30-36'!K7</f>
        <v>162002486.72</v>
      </c>
      <c r="D15" s="1644"/>
    </row>
    <row r="16" spans="1:5" x14ac:dyDescent="0.25">
      <c r="A16" s="1637" t="str">
        <f>'COKIFE30-36'!J8</f>
        <v>BR (Brazilská federativní republika)</v>
      </c>
      <c r="B16" s="1638"/>
      <c r="C16" s="717">
        <f>'COKIFE30-36'!K8</f>
        <v>145621754.44</v>
      </c>
      <c r="D16" s="1644"/>
    </row>
    <row r="17" spans="1:4" x14ac:dyDescent="0.25">
      <c r="A17" s="1637" t="str">
        <f>'COKIFE30-36'!J9</f>
        <v>BY (Běloruská republika)</v>
      </c>
      <c r="B17" s="1638"/>
      <c r="C17" s="717">
        <f>'COKIFE30-36'!K9</f>
        <v>678670924.61562347</v>
      </c>
      <c r="D17" s="1644"/>
    </row>
    <row r="18" spans="1:4" x14ac:dyDescent="0.25">
      <c r="A18" s="1637" t="str">
        <f>'COKIFE30-36'!J10</f>
        <v>BZ (Belize)</v>
      </c>
      <c r="B18" s="1638"/>
      <c r="C18" s="717">
        <f>'COKIFE30-36'!K10</f>
        <v>4371.3999999999996</v>
      </c>
      <c r="D18" s="1644"/>
    </row>
    <row r="19" spans="1:4" x14ac:dyDescent="0.25">
      <c r="A19" s="1637" t="str">
        <f>'COKIFE30-36'!J11</f>
        <v>CA (Kanada)</v>
      </c>
      <c r="B19" s="1638"/>
      <c r="C19" s="717">
        <f>'COKIFE30-36'!K11</f>
        <v>407123176.51999998</v>
      </c>
      <c r="D19" s="1644"/>
    </row>
    <row r="20" spans="1:4" x14ac:dyDescent="0.25">
      <c r="A20" s="1637" t="str">
        <f>'COKIFE30-36'!J12</f>
        <v>CN (Čínská lidová republika)</v>
      </c>
      <c r="B20" s="1638"/>
      <c r="C20" s="717">
        <f>'COKIFE30-36'!K12</f>
        <v>183242376999.38544</v>
      </c>
      <c r="D20" s="1644"/>
    </row>
    <row r="21" spans="1:4" x14ac:dyDescent="0.25">
      <c r="A21" s="1637" t="str">
        <f>'COKIFE30-36'!J13</f>
        <v>CY (Kyperská republika)</v>
      </c>
      <c r="B21" s="1638"/>
      <c r="C21" s="717">
        <f>'COKIFE30-36'!K13</f>
        <v>9151102891.0890007</v>
      </c>
      <c r="D21" s="1644"/>
    </row>
    <row r="22" spans="1:4" x14ac:dyDescent="0.25">
      <c r="A22" s="1637" t="str">
        <f>'COKIFE30-36'!J14</f>
        <v>CZ (Česká republika)</v>
      </c>
      <c r="B22" s="1638"/>
      <c r="C22" s="717">
        <f>'COKIFE30-36'!K14</f>
        <v>52768818424.351311</v>
      </c>
      <c r="D22" s="1644"/>
    </row>
    <row r="23" spans="1:4" x14ac:dyDescent="0.25">
      <c r="A23" s="1637" t="str">
        <f>'COKIFE30-36'!J15</f>
        <v>DE (Spolková republika Německo)</v>
      </c>
      <c r="B23" s="1638"/>
      <c r="C23" s="717">
        <f>'COKIFE30-36'!K15</f>
        <v>344490792.84911621</v>
      </c>
      <c r="D23" s="1644"/>
    </row>
    <row r="24" spans="1:4" x14ac:dyDescent="0.25">
      <c r="A24" s="1637" t="str">
        <f>'COKIFE30-36'!J16</f>
        <v>DK (Dánské království)</v>
      </c>
      <c r="B24" s="1638"/>
      <c r="C24" s="717">
        <f>'COKIFE30-36'!K16</f>
        <v>0</v>
      </c>
      <c r="D24" s="1644"/>
    </row>
    <row r="25" spans="1:4" x14ac:dyDescent="0.25">
      <c r="A25" s="1637" t="str">
        <f>'COKIFE30-36'!J17</f>
        <v>DM (Dominické společenství)</v>
      </c>
      <c r="B25" s="1638"/>
      <c r="C25" s="717">
        <f>'COKIFE30-36'!K17</f>
        <v>3811.39</v>
      </c>
      <c r="D25" s="1644"/>
    </row>
    <row r="26" spans="1:4" x14ac:dyDescent="0.25">
      <c r="A26" s="1637" t="str">
        <f>'COKIFE30-36'!J18</f>
        <v>EE (Estonská republika)</v>
      </c>
      <c r="B26" s="1638"/>
      <c r="C26" s="717">
        <f>'COKIFE30-36'!K18</f>
        <v>0</v>
      </c>
      <c r="D26" s="1644"/>
    </row>
    <row r="27" spans="1:4" x14ac:dyDescent="0.25">
      <c r="A27" s="1637" t="str">
        <f>'COKIFE30-36'!J19</f>
        <v>EG (Egyptská arabská republika)</v>
      </c>
      <c r="B27" s="1638"/>
      <c r="C27" s="717">
        <f>'COKIFE30-36'!K19</f>
        <v>1000</v>
      </c>
      <c r="D27" s="1644"/>
    </row>
    <row r="28" spans="1:4" x14ac:dyDescent="0.25">
      <c r="A28" s="1637" t="str">
        <f>'COKIFE30-36'!J20</f>
        <v>ES (Španělské království)</v>
      </c>
      <c r="B28" s="1638"/>
      <c r="C28" s="717">
        <f>'COKIFE30-36'!K20</f>
        <v>132331602.95999999</v>
      </c>
      <c r="D28" s="1644"/>
    </row>
    <row r="29" spans="1:4" x14ac:dyDescent="0.25">
      <c r="A29" s="1637" t="str">
        <f>'COKIFE30-36'!J21</f>
        <v>FR (Francouzská republika)</v>
      </c>
      <c r="B29" s="1638"/>
      <c r="C29" s="717">
        <f>'COKIFE30-36'!K21</f>
        <v>723842057.09067976</v>
      </c>
      <c r="D29" s="1644"/>
    </row>
    <row r="30" spans="1:4" x14ac:dyDescent="0.25">
      <c r="A30" s="1637" t="str">
        <f>'COKIFE30-36'!J22</f>
        <v>GB (Spojené království Velké Británie a Severního Irska)</v>
      </c>
      <c r="B30" s="1638"/>
      <c r="C30" s="717">
        <f>'COKIFE30-36'!K22</f>
        <v>1309856708.5042796</v>
      </c>
      <c r="D30" s="1644"/>
    </row>
    <row r="31" spans="1:4" x14ac:dyDescent="0.25">
      <c r="A31" s="1637" t="str">
        <f>'COKIFE30-36'!J23</f>
        <v>GE (Gruzie)</v>
      </c>
      <c r="B31" s="1638"/>
      <c r="C31" s="717">
        <f>'COKIFE30-36'!K23</f>
        <v>429012452.44</v>
      </c>
      <c r="D31" s="1644"/>
    </row>
    <row r="32" spans="1:4" x14ac:dyDescent="0.25">
      <c r="A32" s="1637" t="str">
        <f>'COKIFE30-36'!J24</f>
        <v>GR (Řecká republika)</v>
      </c>
      <c r="B32" s="1638"/>
      <c r="C32" s="717">
        <f>'COKIFE30-36'!K24</f>
        <v>3158727.29</v>
      </c>
      <c r="D32" s="1644"/>
    </row>
    <row r="33" spans="1:4" x14ac:dyDescent="0.25">
      <c r="A33" s="1637" t="str">
        <f>'COKIFE30-36'!J25</f>
        <v>HK (Zvláštní administr. oblast Čínské lidové republiky Hongkong)</v>
      </c>
      <c r="B33" s="1638"/>
      <c r="C33" s="717">
        <f>'COKIFE30-36'!K25</f>
        <v>590953641.14999998</v>
      </c>
      <c r="D33" s="1644"/>
    </row>
    <row r="34" spans="1:4" x14ac:dyDescent="0.25">
      <c r="A34" s="1637" t="str">
        <f>'COKIFE30-36'!J26</f>
        <v>HR (Chorvatská republika)</v>
      </c>
      <c r="B34" s="1638"/>
      <c r="C34" s="717">
        <f>'COKIFE30-36'!K26</f>
        <v>81799477.590000004</v>
      </c>
      <c r="D34" s="1644"/>
    </row>
    <row r="35" spans="1:4" x14ac:dyDescent="0.25">
      <c r="A35" s="1637" t="str">
        <f>'COKIFE30-36'!J27</f>
        <v>HU (Maďarská republika)</v>
      </c>
      <c r="B35" s="1638"/>
      <c r="C35" s="717">
        <f>'COKIFE30-36'!K27</f>
        <v>748586731.70000005</v>
      </c>
      <c r="D35" s="1644"/>
    </row>
    <row r="36" spans="1:4" x14ac:dyDescent="0.25">
      <c r="A36" s="1637" t="str">
        <f>'COKIFE30-36'!J28</f>
        <v>CH (Švýcarská konfederace)</v>
      </c>
      <c r="B36" s="1638"/>
      <c r="C36" s="717">
        <f>'COKIFE30-36'!K28</f>
        <v>304.3</v>
      </c>
      <c r="D36" s="1644"/>
    </row>
    <row r="37" spans="1:4" x14ac:dyDescent="0.25">
      <c r="A37" s="1637" t="str">
        <f>'COKIFE30-36'!J29</f>
        <v>ID (Indonéská republika)</v>
      </c>
      <c r="B37" s="1638"/>
      <c r="C37" s="717">
        <f>'COKIFE30-36'!K29</f>
        <v>1354424234.314604</v>
      </c>
      <c r="D37" s="1644"/>
    </row>
    <row r="38" spans="1:4" x14ac:dyDescent="0.25">
      <c r="A38" s="1637" t="str">
        <f>'COKIFE30-36'!J30</f>
        <v>IE (Irsko)</v>
      </c>
      <c r="B38" s="1638"/>
      <c r="C38" s="717">
        <f>'COKIFE30-36'!K30</f>
        <v>564901362.99000001</v>
      </c>
      <c r="D38" s="1644"/>
    </row>
    <row r="39" spans="1:4" x14ac:dyDescent="0.25">
      <c r="A39" s="1637" t="str">
        <f>'COKIFE30-36'!J31</f>
        <v>IL (Izraelský stát)</v>
      </c>
      <c r="B39" s="1638"/>
      <c r="C39" s="717">
        <f>'COKIFE30-36'!K31</f>
        <v>48.1</v>
      </c>
      <c r="D39" s="1644"/>
    </row>
    <row r="40" spans="1:4" ht="15" customHeight="1" outlineLevel="1" x14ac:dyDescent="0.25">
      <c r="A40" s="1637" t="str">
        <f>'COKIFE30-36'!J32</f>
        <v>IN (Indická republika)</v>
      </c>
      <c r="B40" s="1638"/>
      <c r="C40" s="717">
        <f>'COKIFE30-36'!K32</f>
        <v>6542186428.5654421</v>
      </c>
      <c r="D40" s="1644"/>
    </row>
    <row r="41" spans="1:4" outlineLevel="1" x14ac:dyDescent="0.25">
      <c r="A41" s="1637" t="str">
        <f>'COKIFE30-36'!J33</f>
        <v>IT (Italská republika)</v>
      </c>
      <c r="B41" s="1638"/>
      <c r="C41" s="717">
        <f>'COKIFE30-36'!K33</f>
        <v>5321.16</v>
      </c>
      <c r="D41" s="1644"/>
    </row>
    <row r="42" spans="1:4" outlineLevel="1" x14ac:dyDescent="0.25">
      <c r="A42" s="1637" t="str">
        <f>'COKIFE30-36'!J34</f>
        <v>JE (Jersey)</v>
      </c>
      <c r="B42" s="1638"/>
      <c r="C42" s="717">
        <f>'COKIFE30-36'!K34</f>
        <v>71503495.906000003</v>
      </c>
      <c r="D42" s="1644"/>
    </row>
    <row r="43" spans="1:4" outlineLevel="1" x14ac:dyDescent="0.25">
      <c r="A43" s="1637" t="str">
        <f>'COKIFE30-36'!J35</f>
        <v>JP (Japonsko)</v>
      </c>
      <c r="B43" s="1638"/>
      <c r="C43" s="717">
        <f>'COKIFE30-36'!K35</f>
        <v>0</v>
      </c>
      <c r="D43" s="1644"/>
    </row>
    <row r="44" spans="1:4" outlineLevel="1" x14ac:dyDescent="0.25">
      <c r="A44" s="1637" t="str">
        <f>'COKIFE30-36'!J36</f>
        <v>KN (Svatý Kryštof a Nevis)</v>
      </c>
      <c r="B44" s="1638"/>
      <c r="C44" s="717">
        <f>'COKIFE30-36'!K36</f>
        <v>616.45000000000005</v>
      </c>
      <c r="D44" s="1644"/>
    </row>
    <row r="45" spans="1:4" outlineLevel="1" x14ac:dyDescent="0.25">
      <c r="A45" s="1637" t="str">
        <f>'COKIFE30-36'!J37</f>
        <v>KY (Kajmanské ostrovy (brit.))</v>
      </c>
      <c r="B45" s="1638"/>
      <c r="C45" s="717">
        <f>'COKIFE30-36'!K37</f>
        <v>325933668.18000001</v>
      </c>
      <c r="D45" s="1644"/>
    </row>
    <row r="46" spans="1:4" outlineLevel="1" x14ac:dyDescent="0.25">
      <c r="A46" s="1637" t="str">
        <f>'COKIFE30-36'!J38</f>
        <v>KZ (Kazašská republika)</v>
      </c>
      <c r="B46" s="1638"/>
      <c r="C46" s="717">
        <f>'COKIFE30-36'!K38</f>
        <v>10590321074.199341</v>
      </c>
      <c r="D46" s="1644"/>
    </row>
    <row r="47" spans="1:4" outlineLevel="1" x14ac:dyDescent="0.25">
      <c r="A47" s="1637" t="str">
        <f>'COKIFE30-36'!J39</f>
        <v>LT (Litevská republika)</v>
      </c>
      <c r="B47" s="1638"/>
      <c r="C47" s="717">
        <f>'COKIFE30-36'!K39</f>
        <v>258.18</v>
      </c>
      <c r="D47" s="1644"/>
    </row>
    <row r="48" spans="1:4" outlineLevel="1" x14ac:dyDescent="0.25">
      <c r="A48" s="1637" t="str">
        <f>'COKIFE30-36'!J40</f>
        <v>LU (Lucemburské velkovévodství)</v>
      </c>
      <c r="B48" s="1638"/>
      <c r="C48" s="717">
        <f>'COKIFE30-36'!K40</f>
        <v>1670568580.3</v>
      </c>
      <c r="D48" s="1644"/>
    </row>
    <row r="49" spans="1:4" outlineLevel="1" x14ac:dyDescent="0.25">
      <c r="A49" s="1637" t="str">
        <f>'COKIFE30-36'!J41</f>
        <v>MC (Monacké knížectví)</v>
      </c>
      <c r="B49" s="1638"/>
      <c r="C49" s="717">
        <f>'COKIFE30-36'!K41</f>
        <v>842.35</v>
      </c>
      <c r="D49" s="1644"/>
    </row>
    <row r="50" spans="1:4" outlineLevel="1" x14ac:dyDescent="0.25">
      <c r="A50" s="1637" t="str">
        <f>'COKIFE30-36'!J42</f>
        <v>MH (Republika Marshallovy ostrovy)</v>
      </c>
      <c r="B50" s="1638"/>
      <c r="C50" s="717">
        <f>'COKIFE30-36'!K42</f>
        <v>1019.34</v>
      </c>
      <c r="D50" s="1644"/>
    </row>
    <row r="51" spans="1:4" outlineLevel="1" x14ac:dyDescent="0.25">
      <c r="A51" s="1637" t="str">
        <f>'COKIFE30-36'!J43</f>
        <v>MV (Maledivská republika)</v>
      </c>
      <c r="B51" s="1638"/>
      <c r="C51" s="717">
        <f>'COKIFE30-36'!K43</f>
        <v>1200767380.3399999</v>
      </c>
      <c r="D51" s="1644"/>
    </row>
    <row r="52" spans="1:4" outlineLevel="1" x14ac:dyDescent="0.25">
      <c r="A52" s="1637" t="str">
        <f>'COKIFE30-36'!J44</f>
        <v>MX (Spojené státy mexické)</v>
      </c>
      <c r="B52" s="1638"/>
      <c r="C52" s="717">
        <f>'COKIFE30-36'!K44</f>
        <v>395637473.95999998</v>
      </c>
      <c r="D52" s="1644"/>
    </row>
    <row r="53" spans="1:4" outlineLevel="1" x14ac:dyDescent="0.25">
      <c r="A53" s="1637" t="str">
        <f>'COKIFE30-36'!J45</f>
        <v>NL (Nizozemské království)</v>
      </c>
      <c r="B53" s="1638"/>
      <c r="C53" s="717">
        <f>'COKIFE30-36'!K45</f>
        <v>3358073142.646143</v>
      </c>
      <c r="D53" s="1644"/>
    </row>
    <row r="54" spans="1:4" outlineLevel="1" x14ac:dyDescent="0.25">
      <c r="A54" s="1637" t="str">
        <f>'COKIFE30-36'!J46</f>
        <v>NO (Norské království)</v>
      </c>
      <c r="B54" s="1638"/>
      <c r="C54" s="717">
        <f>'COKIFE30-36'!K46</f>
        <v>0</v>
      </c>
      <c r="D54" s="1644"/>
    </row>
    <row r="55" spans="1:4" x14ac:dyDescent="0.25">
      <c r="A55" s="1637" t="str">
        <f>'COKIFE30-36'!J47</f>
        <v>NZ (Nový Zéland)</v>
      </c>
      <c r="B55" s="1638"/>
      <c r="C55" s="717">
        <f>'COKIFE30-36'!K47</f>
        <v>691.75</v>
      </c>
      <c r="D55" s="1644"/>
    </row>
    <row r="56" spans="1:4" x14ac:dyDescent="0.25">
      <c r="A56" s="1637" t="str">
        <f>'COKIFE30-36'!J48</f>
        <v>PA (Panamská republika)</v>
      </c>
      <c r="B56" s="1638"/>
      <c r="C56" s="717">
        <f>'COKIFE30-36'!K48</f>
        <v>1043.68</v>
      </c>
      <c r="D56" s="1644"/>
    </row>
    <row r="57" spans="1:4" x14ac:dyDescent="0.25">
      <c r="A57" s="1637" t="str">
        <f>'COKIFE30-36'!J49</f>
        <v>PH (Filipínská republika)</v>
      </c>
      <c r="B57" s="1638"/>
      <c r="C57" s="717">
        <f>'COKIFE30-36'!K49</f>
        <v>2930846393.4519267</v>
      </c>
      <c r="D57" s="1644"/>
    </row>
    <row r="58" spans="1:4" x14ac:dyDescent="0.25">
      <c r="A58" s="1637" t="str">
        <f>'COKIFE30-36'!J50</f>
        <v>PL (Polská republika)</v>
      </c>
      <c r="B58" s="1638"/>
      <c r="C58" s="717">
        <f>'COKIFE30-36'!K50</f>
        <v>399778356.403</v>
      </c>
      <c r="D58" s="1644"/>
    </row>
    <row r="59" spans="1:4" x14ac:dyDescent="0.25">
      <c r="A59" s="1637" t="str">
        <f>'COKIFE30-36'!J51</f>
        <v>RO (Rumunsko)</v>
      </c>
      <c r="B59" s="1638"/>
      <c r="C59" s="717">
        <f>'COKIFE30-36'!K51</f>
        <v>1223604001.2</v>
      </c>
      <c r="D59" s="1644"/>
    </row>
    <row r="60" spans="1:4" x14ac:dyDescent="0.25">
      <c r="A60" s="1637" t="str">
        <f>'COKIFE30-36'!J52</f>
        <v>RS (Republika Srbsko)</v>
      </c>
      <c r="B60" s="1638"/>
      <c r="C60" s="717">
        <f>'COKIFE30-36'!K52</f>
        <v>7961.1</v>
      </c>
      <c r="D60" s="1644"/>
    </row>
    <row r="61" spans="1:4" x14ac:dyDescent="0.25">
      <c r="A61" s="1637" t="str">
        <f>'COKIFE30-36'!J53</f>
        <v>RU (Ruská federace)</v>
      </c>
      <c r="B61" s="1638"/>
      <c r="C61" s="717">
        <f>'COKIFE30-36'!K53</f>
        <v>93718535540.283707</v>
      </c>
      <c r="D61" s="1644"/>
    </row>
    <row r="62" spans="1:4" x14ac:dyDescent="0.25">
      <c r="A62" s="1637" t="str">
        <f>'COKIFE30-36'!J54</f>
        <v>SC (Seychelská republika)</v>
      </c>
      <c r="B62" s="1638"/>
      <c r="C62" s="717">
        <f>'COKIFE30-36'!K54</f>
        <v>7406.39</v>
      </c>
      <c r="D62" s="1644"/>
    </row>
    <row r="63" spans="1:4" x14ac:dyDescent="0.25">
      <c r="A63" s="1637" t="str">
        <f>'COKIFE30-36'!J55</f>
        <v>SE (Švédské království)</v>
      </c>
      <c r="B63" s="1638"/>
      <c r="C63" s="717">
        <f>'COKIFE30-36'!K55</f>
        <v>142431414.41999999</v>
      </c>
      <c r="D63" s="1644"/>
    </row>
    <row r="64" spans="1:4" x14ac:dyDescent="0.25">
      <c r="A64" s="1637" t="str">
        <f>'COKIFE30-36'!J56</f>
        <v>SI (Slovinská republika)</v>
      </c>
      <c r="B64" s="1638"/>
      <c r="C64" s="717">
        <f>'COKIFE30-36'!K56</f>
        <v>0</v>
      </c>
      <c r="D64" s="1644"/>
    </row>
    <row r="65" spans="1:4" x14ac:dyDescent="0.25">
      <c r="A65" s="1637" t="str">
        <f>'COKIFE30-36'!J57</f>
        <v>SK (Slovenská republika)</v>
      </c>
      <c r="B65" s="1638"/>
      <c r="C65" s="717">
        <f>'COKIFE30-36'!K57</f>
        <v>13569381686.153</v>
      </c>
      <c r="D65" s="1644"/>
    </row>
    <row r="66" spans="1:4" x14ac:dyDescent="0.25">
      <c r="A66" s="1637" t="str">
        <f>'COKIFE30-36'!J58</f>
        <v>TR (Turecká republika)</v>
      </c>
      <c r="B66" s="1638"/>
      <c r="C66" s="717">
        <f>'COKIFE30-36'!K58</f>
        <v>130445151.79351909</v>
      </c>
      <c r="D66" s="1644"/>
    </row>
    <row r="67" spans="1:4" x14ac:dyDescent="0.25">
      <c r="A67" s="1637" t="str">
        <f>'COKIFE30-36'!J59</f>
        <v>UA (Ukrajina)</v>
      </c>
      <c r="B67" s="1638"/>
      <c r="C67" s="717">
        <f>'COKIFE30-36'!K59</f>
        <v>4207500.26</v>
      </c>
      <c r="D67" s="1644"/>
    </row>
    <row r="68" spans="1:4" x14ac:dyDescent="0.25">
      <c r="A68" s="1637" t="str">
        <f>'COKIFE30-36'!J60</f>
        <v>US (Spojené státy americké)</v>
      </c>
      <c r="B68" s="1638"/>
      <c r="C68" s="717">
        <f>'COKIFE30-36'!K60</f>
        <v>598364786.52907801</v>
      </c>
      <c r="D68" s="1644"/>
    </row>
    <row r="69" spans="1:4" x14ac:dyDescent="0.25">
      <c r="A69" s="1637" t="str">
        <f>'COKIFE30-36'!J61</f>
        <v>UZ (Republika Uzbekistán)</v>
      </c>
      <c r="B69" s="1638"/>
      <c r="C69" s="717">
        <f>'COKIFE30-36'!K61</f>
        <v>100.08</v>
      </c>
      <c r="D69" s="1644"/>
    </row>
    <row r="70" spans="1:4" x14ac:dyDescent="0.25">
      <c r="A70" s="1637" t="str">
        <f>'COKIFE30-36'!J62</f>
        <v>VG (Britské Panenské ostrovy)</v>
      </c>
      <c r="B70" s="1638"/>
      <c r="C70" s="717">
        <f>'COKIFE30-36'!K62</f>
        <v>32658.45</v>
      </c>
      <c r="D70" s="1644"/>
    </row>
    <row r="71" spans="1:4" x14ac:dyDescent="0.25">
      <c r="A71" s="1637" t="str">
        <f>'COKIFE30-36'!J63</f>
        <v>VN (Vietnamská socialistická republika)</v>
      </c>
      <c r="B71" s="1638"/>
      <c r="C71" s="717">
        <f>'COKIFE30-36'!K63</f>
        <v>14670685678.730457</v>
      </c>
      <c r="D71" s="1644"/>
    </row>
    <row r="72" spans="1:4" ht="15.75" thickBot="1" x14ac:dyDescent="0.3">
      <c r="A72" s="1639" t="str">
        <f>'COKIFE30-36'!J64</f>
        <v>ZA (Jihoafrická republika)</v>
      </c>
      <c r="B72" s="1640"/>
      <c r="C72" s="718">
        <f>'COKIFE30-36'!K64</f>
        <v>0</v>
      </c>
      <c r="D72" s="1645"/>
    </row>
    <row r="73" spans="1:4" x14ac:dyDescent="0.25">
      <c r="A73" s="1641"/>
      <c r="B73" s="1642"/>
    </row>
  </sheetData>
  <mergeCells count="73">
    <mergeCell ref="A1:C1"/>
    <mergeCell ref="A2:C2"/>
    <mergeCell ref="A3:D3"/>
    <mergeCell ref="A4:C5"/>
    <mergeCell ref="D4:D5"/>
    <mergeCell ref="A9:B9"/>
    <mergeCell ref="A30:B30"/>
    <mergeCell ref="A31:B31"/>
    <mergeCell ref="A32:B32"/>
    <mergeCell ref="A7:B7"/>
    <mergeCell ref="A8:C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43:B43"/>
    <mergeCell ref="A44:B44"/>
    <mergeCell ref="A45:B45"/>
    <mergeCell ref="A38:B38"/>
    <mergeCell ref="A39:B39"/>
    <mergeCell ref="A40:B40"/>
    <mergeCell ref="A41:B41"/>
    <mergeCell ref="A42:B42"/>
    <mergeCell ref="A33:B33"/>
    <mergeCell ref="A34:B34"/>
    <mergeCell ref="A35:B35"/>
    <mergeCell ref="A36:B36"/>
    <mergeCell ref="A37:B37"/>
    <mergeCell ref="A56:B56"/>
    <mergeCell ref="A57:B57"/>
    <mergeCell ref="A58:B58"/>
    <mergeCell ref="A59:B59"/>
    <mergeCell ref="A46:B46"/>
    <mergeCell ref="A47:B47"/>
    <mergeCell ref="A48:B48"/>
    <mergeCell ref="A54:B54"/>
    <mergeCell ref="A49:B49"/>
    <mergeCell ref="A50:B50"/>
    <mergeCell ref="A51:B51"/>
    <mergeCell ref="A52:B52"/>
    <mergeCell ref="A53:B53"/>
    <mergeCell ref="A70:B70"/>
    <mergeCell ref="A71:B71"/>
    <mergeCell ref="A72:B72"/>
    <mergeCell ref="A73:B73"/>
    <mergeCell ref="D8:D72"/>
    <mergeCell ref="A65:B65"/>
    <mergeCell ref="A66:B66"/>
    <mergeCell ref="A67:B67"/>
    <mergeCell ref="A68:B68"/>
    <mergeCell ref="A69:B69"/>
    <mergeCell ref="A60:B60"/>
    <mergeCell ref="A61:B61"/>
    <mergeCell ref="A62:B62"/>
    <mergeCell ref="A63:B63"/>
    <mergeCell ref="A64:B64"/>
    <mergeCell ref="A55:B55"/>
  </mergeCells>
  <phoneticPr fontId="8"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9"/>
  <dimension ref="A1:I289"/>
  <sheetViews>
    <sheetView showGridLines="0" topLeftCell="A4" zoomScaleNormal="100" zoomScaleSheetLayoutView="100" workbookViewId="0">
      <selection activeCell="D16" sqref="D16:XFD16"/>
    </sheetView>
  </sheetViews>
  <sheetFormatPr defaultRowHeight="15" x14ac:dyDescent="0.25"/>
  <cols>
    <col min="1" max="1" width="23.42578125" customWidth="1"/>
    <col min="2" max="2" width="47.5703125" customWidth="1"/>
    <col min="3" max="3" width="22.5703125" customWidth="1"/>
    <col min="4" max="4" width="46.28515625" customWidth="1"/>
    <col min="5" max="5" width="17.7109375" customWidth="1"/>
    <col min="6" max="6" width="46.140625" customWidth="1"/>
    <col min="7" max="7" width="16.7109375" customWidth="1"/>
  </cols>
  <sheetData>
    <row r="1" spans="1:8" x14ac:dyDescent="0.25">
      <c r="A1" s="1694" t="s">
        <v>667</v>
      </c>
      <c r="B1" s="1694"/>
      <c r="C1" s="1694"/>
      <c r="D1" s="1694"/>
      <c r="E1" s="1694"/>
      <c r="F1" s="1694"/>
      <c r="G1" s="1000"/>
      <c r="H1" s="155"/>
    </row>
    <row r="2" spans="1:8" x14ac:dyDescent="0.25">
      <c r="A2" s="1694" t="s">
        <v>217</v>
      </c>
      <c r="B2" s="1694"/>
      <c r="C2" s="1694"/>
      <c r="D2" s="1694"/>
      <c r="E2" s="1694"/>
      <c r="F2" s="1694"/>
      <c r="G2" s="1000"/>
      <c r="H2" s="155"/>
    </row>
    <row r="3" spans="1:8" ht="15.75" thickBot="1" x14ac:dyDescent="0.3">
      <c r="A3" s="1710" t="s">
        <v>2238</v>
      </c>
      <c r="B3" s="1710"/>
      <c r="C3" s="1710"/>
      <c r="D3" s="1710"/>
      <c r="E3" s="1710"/>
      <c r="F3" s="1710"/>
      <c r="G3" s="1710"/>
    </row>
    <row r="4" spans="1:8" ht="15" customHeight="1" x14ac:dyDescent="0.25">
      <c r="A4" s="1228" t="s">
        <v>2072</v>
      </c>
      <c r="B4" s="1229"/>
      <c r="C4" s="1229"/>
      <c r="D4" s="1229"/>
      <c r="E4" s="1229"/>
      <c r="F4" s="1230"/>
      <c r="G4" s="1234" t="s">
        <v>1353</v>
      </c>
    </row>
    <row r="5" spans="1:8" ht="15.75" thickBot="1" x14ac:dyDescent="0.3">
      <c r="A5" s="1231"/>
      <c r="B5" s="1232"/>
      <c r="C5" s="1232"/>
      <c r="D5" s="1232"/>
      <c r="E5" s="1232"/>
      <c r="F5" s="1233"/>
      <c r="G5" s="1235"/>
    </row>
    <row r="6" spans="1:8" ht="15.75" customHeight="1" thickBot="1" x14ac:dyDescent="0.3">
      <c r="A6" s="1714" t="s">
        <v>2065</v>
      </c>
      <c r="B6" s="1715"/>
      <c r="C6" s="210"/>
      <c r="D6" s="210"/>
      <c r="E6" s="210"/>
      <c r="F6" s="996">
        <v>42735</v>
      </c>
      <c r="G6" s="997"/>
    </row>
    <row r="7" spans="1:8" x14ac:dyDescent="0.25">
      <c r="A7" s="1701" t="s">
        <v>2073</v>
      </c>
      <c r="B7" s="1702"/>
      <c r="C7" s="1702"/>
      <c r="D7" s="1702"/>
      <c r="E7" s="1702"/>
      <c r="F7" s="1703"/>
      <c r="G7" s="1695" t="s">
        <v>2074</v>
      </c>
    </row>
    <row r="8" spans="1:8" ht="39.75" customHeight="1" x14ac:dyDescent="0.25">
      <c r="A8" s="1707" t="s">
        <v>2239</v>
      </c>
      <c r="B8" s="1708"/>
      <c r="C8" s="1708"/>
      <c r="D8" s="1708"/>
      <c r="E8" s="1708"/>
      <c r="F8" s="1709"/>
      <c r="G8" s="1696"/>
    </row>
    <row r="9" spans="1:8" ht="15" customHeight="1" x14ac:dyDescent="0.25">
      <c r="A9" s="1711" t="s">
        <v>647</v>
      </c>
      <c r="B9" s="1712"/>
      <c r="C9" s="1712"/>
      <c r="D9" s="1712"/>
      <c r="E9" s="1712"/>
      <c r="F9" s="1713"/>
      <c r="G9" s="1696"/>
    </row>
    <row r="10" spans="1:8" ht="135" customHeight="1" thickBot="1" x14ac:dyDescent="0.3">
      <c r="A10" s="1698" t="s">
        <v>2237</v>
      </c>
      <c r="B10" s="1699"/>
      <c r="C10" s="1699"/>
      <c r="D10" s="1699"/>
      <c r="E10" s="1699"/>
      <c r="F10" s="1700"/>
      <c r="G10" s="1697"/>
    </row>
    <row r="11" spans="1:8" ht="15" customHeight="1" x14ac:dyDescent="0.25">
      <c r="A11" s="1701" t="s">
        <v>648</v>
      </c>
      <c r="B11" s="1702"/>
      <c r="C11" s="1702"/>
      <c r="D11" s="1702"/>
      <c r="E11" s="1702"/>
      <c r="F11" s="1703"/>
      <c r="G11" s="1704" t="s">
        <v>688</v>
      </c>
    </row>
    <row r="12" spans="1:8" ht="54" customHeight="1" x14ac:dyDescent="0.25">
      <c r="A12" s="1716" t="s">
        <v>2166</v>
      </c>
      <c r="B12" s="1717"/>
      <c r="C12" s="1717"/>
      <c r="D12" s="1717"/>
      <c r="E12" s="1717"/>
      <c r="F12" s="1718"/>
      <c r="G12" s="1705"/>
    </row>
    <row r="13" spans="1:8" ht="61.5" customHeight="1" thickBot="1" x14ac:dyDescent="0.3">
      <c r="A13" s="1719"/>
      <c r="B13" s="1720"/>
      <c r="C13" s="1720"/>
      <c r="D13" s="1720"/>
      <c r="E13" s="1720"/>
      <c r="F13" s="1721"/>
      <c r="G13" s="1706"/>
    </row>
    <row r="14" spans="1:8" ht="15" customHeight="1" x14ac:dyDescent="0.25">
      <c r="A14" s="1727"/>
      <c r="B14" s="1728"/>
      <c r="C14" s="1728"/>
      <c r="D14" s="1728"/>
      <c r="E14" s="1728"/>
      <c r="F14" s="1055" t="s">
        <v>2235</v>
      </c>
      <c r="G14" s="1705" t="s">
        <v>2071</v>
      </c>
    </row>
    <row r="15" spans="1:8" ht="15" customHeight="1" x14ac:dyDescent="0.25">
      <c r="A15" s="1686" t="s">
        <v>649</v>
      </c>
      <c r="B15" s="1687"/>
      <c r="C15" s="1687"/>
      <c r="D15" s="1687"/>
      <c r="E15" s="1687"/>
      <c r="F15" s="1057">
        <v>549948399.37385416</v>
      </c>
      <c r="G15" s="1705"/>
    </row>
    <row r="16" spans="1:8" ht="15" customHeight="1" x14ac:dyDescent="0.25">
      <c r="A16" s="1688" t="s">
        <v>201</v>
      </c>
      <c r="B16" s="1689"/>
      <c r="C16" s="1689"/>
      <c r="D16" s="1689"/>
      <c r="E16" s="1689"/>
      <c r="F16" s="1058">
        <v>470497931.25814086</v>
      </c>
      <c r="G16" s="1705"/>
    </row>
    <row r="17" spans="1:7" ht="15" customHeight="1" x14ac:dyDescent="0.25">
      <c r="A17" s="1690" t="s">
        <v>49</v>
      </c>
      <c r="B17" s="1691"/>
      <c r="C17" s="1691"/>
      <c r="D17" s="1691"/>
      <c r="E17" s="1691"/>
      <c r="F17" s="1059">
        <v>120900682.15770835</v>
      </c>
      <c r="G17" s="1705"/>
    </row>
    <row r="18" spans="1:7" ht="15" customHeight="1" x14ac:dyDescent="0.25">
      <c r="A18" s="1690" t="s">
        <v>50</v>
      </c>
      <c r="B18" s="1691"/>
      <c r="C18" s="1691"/>
      <c r="D18" s="1691"/>
      <c r="E18" s="1691"/>
      <c r="F18" s="1059">
        <v>18366.117262</v>
      </c>
      <c r="G18" s="1705"/>
    </row>
    <row r="19" spans="1:7" x14ac:dyDescent="0.25">
      <c r="A19" s="1690" t="s">
        <v>51</v>
      </c>
      <c r="B19" s="1691"/>
      <c r="C19" s="1691"/>
      <c r="D19" s="1691"/>
      <c r="E19" s="1691"/>
      <c r="F19" s="1059">
        <v>175290.20675150002</v>
      </c>
      <c r="G19" s="1705"/>
    </row>
    <row r="20" spans="1:7" x14ac:dyDescent="0.25">
      <c r="A20" s="1690" t="s">
        <v>52</v>
      </c>
      <c r="B20" s="1691"/>
      <c r="C20" s="1691"/>
      <c r="D20" s="1691"/>
      <c r="E20" s="1691"/>
      <c r="F20" s="1059">
        <v>0</v>
      </c>
      <c r="G20" s="1705"/>
    </row>
    <row r="21" spans="1:7" x14ac:dyDescent="0.25">
      <c r="A21" s="1690" t="s">
        <v>53</v>
      </c>
      <c r="B21" s="1691"/>
      <c r="C21" s="1691"/>
      <c r="D21" s="1691"/>
      <c r="E21" s="1691"/>
      <c r="F21" s="1059">
        <v>0</v>
      </c>
      <c r="G21" s="1705"/>
    </row>
    <row r="22" spans="1:7" x14ac:dyDescent="0.25">
      <c r="A22" s="1690" t="s">
        <v>54</v>
      </c>
      <c r="B22" s="1691"/>
      <c r="C22" s="1691"/>
      <c r="D22" s="1691"/>
      <c r="E22" s="1691"/>
      <c r="F22" s="1059">
        <v>19363102.683378443</v>
      </c>
      <c r="G22" s="1705"/>
    </row>
    <row r="23" spans="1:7" x14ac:dyDescent="0.25">
      <c r="A23" s="1690" t="s">
        <v>55</v>
      </c>
      <c r="B23" s="1691"/>
      <c r="C23" s="1691"/>
      <c r="D23" s="1691"/>
      <c r="E23" s="1691"/>
      <c r="F23" s="1059">
        <v>63718816.330065846</v>
      </c>
      <c r="G23" s="1705"/>
    </row>
    <row r="24" spans="1:7" x14ac:dyDescent="0.25">
      <c r="A24" s="1690" t="s">
        <v>56</v>
      </c>
      <c r="B24" s="1691"/>
      <c r="C24" s="1691"/>
      <c r="D24" s="1691"/>
      <c r="E24" s="1691"/>
      <c r="F24" s="1059">
        <v>222354939.68612763</v>
      </c>
      <c r="G24" s="1705"/>
    </row>
    <row r="25" spans="1:7" x14ac:dyDescent="0.25">
      <c r="A25" s="1690" t="s">
        <v>57</v>
      </c>
      <c r="B25" s="1691"/>
      <c r="C25" s="1691"/>
      <c r="D25" s="1691"/>
      <c r="E25" s="1691"/>
      <c r="F25" s="1059">
        <v>1005260.8042185733</v>
      </c>
      <c r="G25" s="1705"/>
    </row>
    <row r="26" spans="1:7" x14ac:dyDescent="0.25">
      <c r="A26" s="1690" t="s">
        <v>58</v>
      </c>
      <c r="B26" s="1691"/>
      <c r="C26" s="1691"/>
      <c r="D26" s="1691"/>
      <c r="E26" s="1691"/>
      <c r="F26" s="1059">
        <v>9053869.0997461379</v>
      </c>
      <c r="G26" s="1705"/>
    </row>
    <row r="27" spans="1:7" ht="15" customHeight="1" x14ac:dyDescent="0.25">
      <c r="A27" s="1692" t="s">
        <v>59</v>
      </c>
      <c r="B27" s="1693"/>
      <c r="C27" s="1693"/>
      <c r="D27" s="1693"/>
      <c r="E27" s="1693"/>
      <c r="F27" s="1059">
        <v>2412055.5077275001</v>
      </c>
      <c r="G27" s="1705"/>
    </row>
    <row r="28" spans="1:7" x14ac:dyDescent="0.25">
      <c r="A28" s="1690" t="s">
        <v>61</v>
      </c>
      <c r="B28" s="1691"/>
      <c r="C28" s="1691"/>
      <c r="D28" s="1691"/>
      <c r="E28" s="1691"/>
      <c r="F28" s="1059">
        <v>0</v>
      </c>
      <c r="G28" s="1705"/>
    </row>
    <row r="29" spans="1:7" x14ac:dyDescent="0.25">
      <c r="A29" s="1690" t="s">
        <v>60</v>
      </c>
      <c r="B29" s="1691"/>
      <c r="C29" s="1691"/>
      <c r="D29" s="1691"/>
      <c r="E29" s="1691"/>
      <c r="F29" s="1059">
        <v>0</v>
      </c>
      <c r="G29" s="1705"/>
    </row>
    <row r="30" spans="1:7" ht="15" customHeight="1" x14ac:dyDescent="0.25">
      <c r="A30" s="1690" t="s">
        <v>63</v>
      </c>
      <c r="B30" s="1691"/>
      <c r="C30" s="1691"/>
      <c r="D30" s="1691"/>
      <c r="E30" s="1691"/>
      <c r="F30" s="1059">
        <v>18699888.937698152</v>
      </c>
      <c r="G30" s="1705"/>
    </row>
    <row r="31" spans="1:7" ht="15" customHeight="1" x14ac:dyDescent="0.25">
      <c r="A31" s="1690" t="s">
        <v>62</v>
      </c>
      <c r="B31" s="1691"/>
      <c r="C31" s="1691"/>
      <c r="D31" s="1691"/>
      <c r="E31" s="1691"/>
      <c r="F31" s="1059">
        <v>0</v>
      </c>
      <c r="G31" s="1705"/>
    </row>
    <row r="32" spans="1:7" x14ac:dyDescent="0.25">
      <c r="A32" s="1690" t="s">
        <v>64</v>
      </c>
      <c r="B32" s="1691"/>
      <c r="C32" s="1691"/>
      <c r="D32" s="1691"/>
      <c r="E32" s="1691"/>
      <c r="F32" s="1059">
        <v>1598856.7897230154</v>
      </c>
      <c r="G32" s="1705"/>
    </row>
    <row r="33" spans="1:9" ht="15.75" thickBot="1" x14ac:dyDescent="0.3">
      <c r="A33" s="1730" t="s">
        <v>65</v>
      </c>
      <c r="B33" s="1731"/>
      <c r="C33" s="1731"/>
      <c r="D33" s="1731"/>
      <c r="E33" s="1731"/>
      <c r="F33" s="1059">
        <v>11196802.937734349</v>
      </c>
      <c r="G33" s="1706"/>
    </row>
    <row r="34" spans="1:9" x14ac:dyDescent="0.25">
      <c r="A34" s="1732" t="s">
        <v>701</v>
      </c>
      <c r="B34" s="1732"/>
      <c r="C34" s="1732"/>
      <c r="D34" s="1732"/>
      <c r="E34" s="1732"/>
      <c r="F34" s="1733"/>
      <c r="G34" s="937" t="s">
        <v>689</v>
      </c>
      <c r="H34" s="128"/>
      <c r="I34" s="128"/>
    </row>
    <row r="35" spans="1:9" ht="48.75" customHeight="1" thickBot="1" x14ac:dyDescent="0.3">
      <c r="A35" s="1681" t="s">
        <v>816</v>
      </c>
      <c r="B35" s="1682"/>
      <c r="C35" s="987" t="s">
        <v>2235</v>
      </c>
      <c r="D35" s="987" t="s">
        <v>817</v>
      </c>
      <c r="E35" s="987" t="s">
        <v>2235</v>
      </c>
      <c r="F35" s="987" t="s">
        <v>202</v>
      </c>
      <c r="G35" s="938"/>
      <c r="H35" s="128"/>
      <c r="I35" s="128"/>
    </row>
    <row r="36" spans="1:9" x14ac:dyDescent="0.25">
      <c r="A36" s="1683" t="s">
        <v>1404</v>
      </c>
      <c r="B36" s="1684"/>
      <c r="C36" s="1060">
        <v>185094656.76773238</v>
      </c>
      <c r="D36" s="988" t="s">
        <v>54</v>
      </c>
      <c r="E36" s="1062">
        <v>1852279.7683428749</v>
      </c>
      <c r="F36" s="989"/>
      <c r="G36" s="990"/>
      <c r="H36" s="128"/>
      <c r="I36" s="998"/>
    </row>
    <row r="37" spans="1:9" x14ac:dyDescent="0.25">
      <c r="A37" s="1685" t="s">
        <v>1346</v>
      </c>
      <c r="B37" s="1685"/>
      <c r="C37" s="1061" t="s">
        <v>1346</v>
      </c>
      <c r="D37" s="992" t="s">
        <v>1648</v>
      </c>
      <c r="E37" s="1063">
        <v>2131342.872312184</v>
      </c>
      <c r="F37" s="993"/>
      <c r="G37" s="990"/>
      <c r="H37" s="128"/>
      <c r="I37" s="999"/>
    </row>
    <row r="38" spans="1:9" x14ac:dyDescent="0.25">
      <c r="A38" s="1685" t="s">
        <v>1346</v>
      </c>
      <c r="B38" s="1685"/>
      <c r="C38" s="1061" t="s">
        <v>1346</v>
      </c>
      <c r="D38" s="992" t="s">
        <v>56</v>
      </c>
      <c r="E38" s="1063">
        <v>144389250.64426032</v>
      </c>
      <c r="F38" s="993"/>
      <c r="G38" s="990"/>
      <c r="H38" s="128"/>
      <c r="I38" s="999"/>
    </row>
    <row r="39" spans="1:9" x14ac:dyDescent="0.25">
      <c r="A39" s="1685" t="s">
        <v>1346</v>
      </c>
      <c r="B39" s="1685"/>
      <c r="C39" s="1061" t="s">
        <v>1346</v>
      </c>
      <c r="D39" s="992" t="s">
        <v>2075</v>
      </c>
      <c r="E39" s="1063">
        <v>5043855.8269029362</v>
      </c>
      <c r="F39" s="993"/>
      <c r="G39" s="990"/>
      <c r="H39" s="128"/>
      <c r="I39" s="999"/>
    </row>
    <row r="40" spans="1:9" x14ac:dyDescent="0.25">
      <c r="A40" s="1685" t="s">
        <v>1346</v>
      </c>
      <c r="B40" s="1685"/>
      <c r="C40" s="1061" t="s">
        <v>1346</v>
      </c>
      <c r="D40" s="992" t="s">
        <v>2076</v>
      </c>
      <c r="E40" s="1063">
        <v>28333083.921688396</v>
      </c>
      <c r="F40" s="993"/>
      <c r="G40" s="990"/>
      <c r="H40" s="128"/>
      <c r="I40" s="999"/>
    </row>
    <row r="41" spans="1:9" x14ac:dyDescent="0.25">
      <c r="A41" s="1685" t="s">
        <v>1346</v>
      </c>
      <c r="B41" s="1685"/>
      <c r="C41" s="1061" t="s">
        <v>1346</v>
      </c>
      <c r="D41" s="992" t="s">
        <v>64</v>
      </c>
      <c r="E41" s="1063">
        <v>27021</v>
      </c>
      <c r="F41" s="993"/>
      <c r="G41" s="990"/>
      <c r="H41" s="128"/>
      <c r="I41" s="999"/>
    </row>
    <row r="42" spans="1:9" x14ac:dyDescent="0.25">
      <c r="A42" s="1685" t="s">
        <v>1346</v>
      </c>
      <c r="B42" s="1685"/>
      <c r="C42" s="1061" t="s">
        <v>1346</v>
      </c>
      <c r="D42" s="992" t="s">
        <v>1653</v>
      </c>
      <c r="E42" s="1063">
        <v>3317822.7342257048</v>
      </c>
      <c r="F42" s="993"/>
      <c r="G42" s="990"/>
      <c r="H42" s="128"/>
      <c r="I42" s="999"/>
    </row>
    <row r="43" spans="1:9" x14ac:dyDescent="0.25">
      <c r="A43" s="1685" t="s">
        <v>1021</v>
      </c>
      <c r="B43" s="1685"/>
      <c r="C43" s="1061">
        <v>179888817.26221919</v>
      </c>
      <c r="D43" s="992" t="s">
        <v>2077</v>
      </c>
      <c r="E43" s="1063">
        <v>119052950.76621084</v>
      </c>
      <c r="F43" s="993"/>
      <c r="G43" s="990"/>
      <c r="H43" s="128"/>
      <c r="I43" s="999"/>
    </row>
    <row r="44" spans="1:9" x14ac:dyDescent="0.25">
      <c r="A44" s="1685" t="s">
        <v>1346</v>
      </c>
      <c r="B44" s="1685"/>
      <c r="C44" s="1061" t="s">
        <v>1346</v>
      </c>
      <c r="D44" s="992" t="s">
        <v>2078</v>
      </c>
      <c r="E44" s="1063">
        <v>16679.381133490762</v>
      </c>
      <c r="F44" s="993"/>
      <c r="G44" s="990"/>
      <c r="H44" s="128"/>
      <c r="I44" s="999"/>
    </row>
    <row r="45" spans="1:9" ht="15.75" customHeight="1" x14ac:dyDescent="0.25">
      <c r="A45" s="1685" t="s">
        <v>1346</v>
      </c>
      <c r="B45" s="1685"/>
      <c r="C45" s="1061" t="s">
        <v>1346</v>
      </c>
      <c r="D45" s="992" t="s">
        <v>54</v>
      </c>
      <c r="E45" s="1063">
        <v>3236962.9107839977</v>
      </c>
      <c r="F45" s="993"/>
      <c r="G45" s="990"/>
      <c r="H45" s="128"/>
      <c r="I45" s="999"/>
    </row>
    <row r="46" spans="1:9" x14ac:dyDescent="0.25">
      <c r="A46" s="1685" t="s">
        <v>1346</v>
      </c>
      <c r="B46" s="1685"/>
      <c r="C46" s="1061" t="s">
        <v>1346</v>
      </c>
      <c r="D46" s="992" t="s">
        <v>1648</v>
      </c>
      <c r="E46" s="1063">
        <v>27409875.054778099</v>
      </c>
      <c r="F46" s="993"/>
      <c r="G46" s="990"/>
      <c r="H46" s="128"/>
      <c r="I46" s="999"/>
    </row>
    <row r="47" spans="1:9" x14ac:dyDescent="0.25">
      <c r="A47" s="1685" t="s">
        <v>1346</v>
      </c>
      <c r="B47" s="1685"/>
      <c r="C47" s="1061" t="s">
        <v>1346</v>
      </c>
      <c r="D47" s="992" t="s">
        <v>56</v>
      </c>
      <c r="E47" s="1063">
        <v>23509701.702824328</v>
      </c>
      <c r="F47" s="993"/>
      <c r="G47" s="990"/>
      <c r="H47" s="128"/>
      <c r="I47" s="999"/>
    </row>
    <row r="48" spans="1:9" x14ac:dyDescent="0.25">
      <c r="A48" s="1685" t="s">
        <v>1346</v>
      </c>
      <c r="B48" s="1685"/>
      <c r="C48" s="1058" t="s">
        <v>1346</v>
      </c>
      <c r="D48" s="992" t="s">
        <v>57</v>
      </c>
      <c r="E48" s="1063">
        <v>508797.02088582405</v>
      </c>
      <c r="F48" s="993"/>
      <c r="G48" s="936"/>
      <c r="H48" s="128"/>
      <c r="I48" s="999"/>
    </row>
    <row r="49" spans="1:9" x14ac:dyDescent="0.25">
      <c r="A49" s="1685" t="s">
        <v>1346</v>
      </c>
      <c r="B49" s="1685"/>
      <c r="C49" s="1061" t="s">
        <v>1346</v>
      </c>
      <c r="D49" s="992" t="s">
        <v>2075</v>
      </c>
      <c r="E49" s="1063">
        <v>1441007.8690550285</v>
      </c>
      <c r="F49" s="993"/>
      <c r="G49" s="936"/>
      <c r="H49" s="128"/>
      <c r="I49" s="999"/>
    </row>
    <row r="50" spans="1:9" x14ac:dyDescent="0.25">
      <c r="A50" s="1685" t="s">
        <v>1346</v>
      </c>
      <c r="B50" s="1685"/>
      <c r="C50" s="1061" t="s">
        <v>1346</v>
      </c>
      <c r="D50" s="992" t="s">
        <v>2079</v>
      </c>
      <c r="E50" s="1063">
        <v>1948440.8657964729</v>
      </c>
      <c r="F50" s="993"/>
      <c r="G50" s="936"/>
      <c r="H50" s="128"/>
      <c r="I50" s="999"/>
    </row>
    <row r="51" spans="1:9" x14ac:dyDescent="0.25">
      <c r="A51" s="1685" t="s">
        <v>1346</v>
      </c>
      <c r="B51" s="1685"/>
      <c r="C51" s="1061" t="s">
        <v>1346</v>
      </c>
      <c r="D51" s="992" t="s">
        <v>2076</v>
      </c>
      <c r="E51" s="1063">
        <v>214511.68873016068</v>
      </c>
      <c r="F51" s="993"/>
      <c r="G51" s="936"/>
      <c r="H51" s="128"/>
      <c r="I51" s="999"/>
    </row>
    <row r="52" spans="1:9" x14ac:dyDescent="0.25">
      <c r="A52" s="1685" t="s">
        <v>1346</v>
      </c>
      <c r="B52" s="1685"/>
      <c r="C52" s="1061" t="s">
        <v>1346</v>
      </c>
      <c r="D52" s="992" t="s">
        <v>64</v>
      </c>
      <c r="E52" s="1063">
        <v>26411.485000000001</v>
      </c>
      <c r="F52" s="993"/>
      <c r="G52" s="936"/>
      <c r="H52" s="128"/>
      <c r="I52" s="999"/>
    </row>
    <row r="53" spans="1:9" x14ac:dyDescent="0.25">
      <c r="A53" s="1685" t="s">
        <v>1346</v>
      </c>
      <c r="B53" s="1685"/>
      <c r="C53" s="1061" t="s">
        <v>1346</v>
      </c>
      <c r="D53" s="992" t="s">
        <v>1653</v>
      </c>
      <c r="E53" s="1063">
        <v>2523478.5170209026</v>
      </c>
      <c r="F53" s="993"/>
      <c r="G53" s="936"/>
      <c r="H53" s="128"/>
      <c r="I53" s="999"/>
    </row>
    <row r="54" spans="1:9" x14ac:dyDescent="0.25">
      <c r="A54" s="1685" t="s">
        <v>1488</v>
      </c>
      <c r="B54" s="1685"/>
      <c r="C54" s="1061">
        <v>97257601.663631514</v>
      </c>
      <c r="D54" s="992" t="s">
        <v>2077</v>
      </c>
      <c r="E54" s="1063">
        <v>3675709.6678221566</v>
      </c>
      <c r="F54" s="993"/>
      <c r="G54" s="936"/>
      <c r="H54" s="128"/>
      <c r="I54" s="999"/>
    </row>
    <row r="55" spans="1:9" x14ac:dyDescent="0.25">
      <c r="A55" s="1685" t="s">
        <v>1346</v>
      </c>
      <c r="B55" s="1685"/>
      <c r="C55" s="1061" t="s">
        <v>1346</v>
      </c>
      <c r="D55" s="992" t="s">
        <v>1648</v>
      </c>
      <c r="E55" s="1063">
        <v>15721720.562462782</v>
      </c>
      <c r="F55" s="993"/>
      <c r="G55" s="936"/>
      <c r="H55" s="128"/>
      <c r="I55" s="999"/>
    </row>
    <row r="56" spans="1:9" x14ac:dyDescent="0.25">
      <c r="A56" s="1685" t="s">
        <v>1346</v>
      </c>
      <c r="B56" s="1685"/>
      <c r="C56" s="1061" t="s">
        <v>1346</v>
      </c>
      <c r="D56" s="992" t="s">
        <v>56</v>
      </c>
      <c r="E56" s="1063">
        <v>68794287.613428831</v>
      </c>
      <c r="F56" s="993"/>
      <c r="G56" s="936"/>
      <c r="H56" s="128"/>
      <c r="I56" s="999"/>
    </row>
    <row r="57" spans="1:9" x14ac:dyDescent="0.25">
      <c r="A57" s="1685" t="s">
        <v>1346</v>
      </c>
      <c r="B57" s="1685"/>
      <c r="C57" s="1061" t="s">
        <v>1346</v>
      </c>
      <c r="D57" s="992" t="s">
        <v>57</v>
      </c>
      <c r="E57" s="1063">
        <v>42502.02882</v>
      </c>
      <c r="F57" s="993"/>
      <c r="G57" s="936"/>
      <c r="H57" s="128"/>
      <c r="I57" s="999"/>
    </row>
    <row r="58" spans="1:9" x14ac:dyDescent="0.25">
      <c r="A58" s="1685" t="s">
        <v>1346</v>
      </c>
      <c r="B58" s="1685"/>
      <c r="C58" s="1061" t="s">
        <v>1346</v>
      </c>
      <c r="D58" s="992" t="s">
        <v>2075</v>
      </c>
      <c r="E58" s="1063">
        <v>2139251.4896857748</v>
      </c>
      <c r="F58" s="993"/>
      <c r="G58" s="936"/>
      <c r="H58" s="128"/>
      <c r="I58" s="999"/>
    </row>
    <row r="59" spans="1:9" x14ac:dyDescent="0.25">
      <c r="A59" s="1685" t="s">
        <v>1346</v>
      </c>
      <c r="B59" s="1685"/>
      <c r="C59" s="1061" t="s">
        <v>1346</v>
      </c>
      <c r="D59" s="992" t="s">
        <v>2079</v>
      </c>
      <c r="E59" s="1063">
        <v>541990.54799268011</v>
      </c>
      <c r="F59" s="993"/>
      <c r="G59" s="936"/>
      <c r="H59" s="128"/>
      <c r="I59" s="999"/>
    </row>
    <row r="60" spans="1:9" x14ac:dyDescent="0.25">
      <c r="A60" s="1685" t="s">
        <v>1346</v>
      </c>
      <c r="B60" s="1685"/>
      <c r="C60" s="1061" t="s">
        <v>1346</v>
      </c>
      <c r="D60" s="992" t="s">
        <v>2076</v>
      </c>
      <c r="E60" s="1063">
        <v>254640.33779166537</v>
      </c>
      <c r="F60" s="993"/>
      <c r="G60" s="936"/>
      <c r="H60" s="128"/>
      <c r="I60" s="999"/>
    </row>
    <row r="61" spans="1:9" x14ac:dyDescent="0.25">
      <c r="A61" s="1685" t="s">
        <v>1346</v>
      </c>
      <c r="B61" s="1685"/>
      <c r="C61" s="1061" t="s">
        <v>1346</v>
      </c>
      <c r="D61" s="992" t="s">
        <v>64</v>
      </c>
      <c r="E61" s="1063">
        <v>390695.79853343702</v>
      </c>
      <c r="F61" s="993"/>
      <c r="G61" s="936"/>
      <c r="H61" s="128"/>
      <c r="I61" s="999"/>
    </row>
    <row r="62" spans="1:9" x14ac:dyDescent="0.25">
      <c r="A62" s="1685" t="s">
        <v>1346</v>
      </c>
      <c r="B62" s="1685"/>
      <c r="C62" s="1061" t="s">
        <v>1346</v>
      </c>
      <c r="D62" s="992" t="s">
        <v>1653</v>
      </c>
      <c r="E62" s="1063">
        <v>5696803.6170941768</v>
      </c>
      <c r="F62" s="993"/>
      <c r="G62" s="936"/>
      <c r="H62" s="128"/>
      <c r="I62" s="999"/>
    </row>
    <row r="63" spans="1:9" x14ac:dyDescent="0.25">
      <c r="A63" s="1729" t="s">
        <v>2069</v>
      </c>
      <c r="B63" s="1729"/>
      <c r="C63" s="1061">
        <v>87707323.680011928</v>
      </c>
      <c r="D63" s="992" t="s">
        <v>2077</v>
      </c>
      <c r="E63" s="1063">
        <v>4510619.8072011061</v>
      </c>
      <c r="F63" s="993"/>
      <c r="G63" s="936"/>
      <c r="H63" s="128"/>
      <c r="I63" s="999"/>
    </row>
    <row r="64" spans="1:9" x14ac:dyDescent="0.25">
      <c r="A64" s="1685" t="s">
        <v>1346</v>
      </c>
      <c r="B64" s="1685"/>
      <c r="C64" s="1061" t="s">
        <v>1346</v>
      </c>
      <c r="D64" s="992" t="s">
        <v>54</v>
      </c>
      <c r="E64" s="1063">
        <v>8555225.8260399122</v>
      </c>
      <c r="F64" s="993"/>
      <c r="G64" s="936"/>
      <c r="H64" s="128"/>
      <c r="I64" s="999"/>
    </row>
    <row r="65" spans="1:9" x14ac:dyDescent="0.25">
      <c r="A65" s="1685" t="s">
        <v>1346</v>
      </c>
      <c r="B65" s="1685"/>
      <c r="C65" s="991" t="s">
        <v>1346</v>
      </c>
      <c r="D65" s="992" t="s">
        <v>1648</v>
      </c>
      <c r="E65" s="1063">
        <v>25310454.045304008</v>
      </c>
      <c r="F65" s="993"/>
      <c r="G65" s="936"/>
      <c r="H65" s="128"/>
      <c r="I65" s="999"/>
    </row>
    <row r="66" spans="1:9" x14ac:dyDescent="0.25">
      <c r="A66" s="1685" t="s">
        <v>1346</v>
      </c>
      <c r="B66" s="1685"/>
      <c r="C66" s="991" t="s">
        <v>1346</v>
      </c>
      <c r="D66" s="992" t="s">
        <v>56</v>
      </c>
      <c r="E66" s="1063">
        <v>41489460.770171463</v>
      </c>
      <c r="F66" s="993"/>
      <c r="G66" s="936"/>
      <c r="H66" s="128"/>
      <c r="I66" s="999"/>
    </row>
    <row r="67" spans="1:9" x14ac:dyDescent="0.25">
      <c r="A67" s="1685" t="s">
        <v>1346</v>
      </c>
      <c r="B67" s="1685"/>
      <c r="C67" s="991" t="s">
        <v>1346</v>
      </c>
      <c r="D67" s="992" t="s">
        <v>2075</v>
      </c>
      <c r="E67" s="1063">
        <v>1761890.2099148128</v>
      </c>
      <c r="F67" s="993"/>
      <c r="G67" s="936"/>
      <c r="H67" s="128"/>
      <c r="I67" s="999"/>
    </row>
    <row r="68" spans="1:9" x14ac:dyDescent="0.25">
      <c r="A68" s="1685" t="s">
        <v>1346</v>
      </c>
      <c r="B68" s="1685"/>
      <c r="C68" s="991" t="s">
        <v>1346</v>
      </c>
      <c r="D68" s="992" t="s">
        <v>2079</v>
      </c>
      <c r="E68" s="1063">
        <v>1607074.7011356</v>
      </c>
      <c r="F68" s="993"/>
      <c r="G68" s="936"/>
      <c r="H68" s="128"/>
      <c r="I68" s="999"/>
    </row>
    <row r="69" spans="1:9" x14ac:dyDescent="0.25">
      <c r="A69" s="1685" t="s">
        <v>1346</v>
      </c>
      <c r="B69" s="1685"/>
      <c r="C69" s="991" t="s">
        <v>1346</v>
      </c>
      <c r="D69" s="992" t="s">
        <v>2076</v>
      </c>
      <c r="E69" s="1063">
        <v>1590199.957487742</v>
      </c>
      <c r="F69" s="993"/>
      <c r="G69" s="936"/>
      <c r="H69" s="128"/>
      <c r="I69" s="999"/>
    </row>
    <row r="70" spans="1:9" x14ac:dyDescent="0.25">
      <c r="A70" s="1685" t="s">
        <v>1346</v>
      </c>
      <c r="B70" s="1685"/>
      <c r="C70" s="986" t="s">
        <v>1346</v>
      </c>
      <c r="D70" s="992" t="s">
        <v>64</v>
      </c>
      <c r="E70" s="1063">
        <v>1019448.7386886444</v>
      </c>
      <c r="F70" s="993"/>
      <c r="G70" s="990"/>
      <c r="H70" s="128"/>
      <c r="I70" s="999"/>
    </row>
    <row r="71" spans="1:9" x14ac:dyDescent="0.25">
      <c r="A71" s="1685" t="s">
        <v>1346</v>
      </c>
      <c r="B71" s="1685"/>
      <c r="C71" s="991" t="s">
        <v>1346</v>
      </c>
      <c r="D71" s="992" t="s">
        <v>1653</v>
      </c>
      <c r="E71" s="1063">
        <v>1862949.6240686285</v>
      </c>
      <c r="F71" s="993"/>
      <c r="G71" s="990"/>
      <c r="H71" s="128"/>
      <c r="I71" s="999"/>
    </row>
    <row r="72" spans="1:9" ht="15.75" thickBot="1" x14ac:dyDescent="0.3">
      <c r="A72" s="1722" t="s">
        <v>1346</v>
      </c>
      <c r="B72" s="1723"/>
      <c r="C72" s="994" t="s">
        <v>1346</v>
      </c>
      <c r="D72" s="992" t="s">
        <v>1346</v>
      </c>
      <c r="E72" s="1063" t="s">
        <v>1346</v>
      </c>
      <c r="F72" s="993"/>
      <c r="G72" s="995"/>
      <c r="H72" s="128"/>
      <c r="I72" s="999"/>
    </row>
    <row r="73" spans="1:9" ht="16.5" customHeight="1" x14ac:dyDescent="0.25">
      <c r="A73" s="1724" t="s">
        <v>702</v>
      </c>
      <c r="B73" s="1725"/>
      <c r="C73" s="1725"/>
      <c r="D73" s="1725"/>
      <c r="E73" s="1725"/>
      <c r="F73" s="1726"/>
      <c r="G73" s="1671" t="s">
        <v>690</v>
      </c>
      <c r="H73" s="128"/>
      <c r="I73" s="999"/>
    </row>
    <row r="74" spans="1:9" ht="18" customHeight="1" x14ac:dyDescent="0.25">
      <c r="A74" s="1673" t="s">
        <v>2236</v>
      </c>
      <c r="B74" s="1674"/>
      <c r="C74" s="1675" t="s">
        <v>2235</v>
      </c>
      <c r="D74" s="1675" t="s">
        <v>2240</v>
      </c>
      <c r="E74" s="1675" t="s">
        <v>2235</v>
      </c>
      <c r="F74" s="1675" t="s">
        <v>202</v>
      </c>
      <c r="G74" s="1672"/>
      <c r="H74" s="128"/>
      <c r="I74" s="999"/>
    </row>
    <row r="75" spans="1:9" ht="39" customHeight="1" x14ac:dyDescent="0.25">
      <c r="A75" s="1673"/>
      <c r="B75" s="1674"/>
      <c r="C75" s="1676"/>
      <c r="D75" s="1677"/>
      <c r="E75" s="1676"/>
      <c r="F75" s="1677"/>
      <c r="G75" s="1672"/>
      <c r="H75" s="128"/>
      <c r="I75" s="999"/>
    </row>
    <row r="76" spans="1:9" ht="15" customHeight="1" x14ac:dyDescent="0.25">
      <c r="A76" s="1667" t="s">
        <v>2080</v>
      </c>
      <c r="B76" s="1667"/>
      <c r="C76" s="1178">
        <v>142806.46580590002</v>
      </c>
      <c r="D76" s="1169" t="s">
        <v>1648</v>
      </c>
      <c r="E76" s="1168">
        <v>140236.46580590002</v>
      </c>
      <c r="F76" s="1170"/>
      <c r="G76" s="1672"/>
      <c r="H76" s="128"/>
      <c r="I76" s="999"/>
    </row>
    <row r="77" spans="1:9" ht="15" customHeight="1" x14ac:dyDescent="0.25">
      <c r="A77" s="1667" t="s">
        <v>1346</v>
      </c>
      <c r="B77" s="1667"/>
      <c r="C77" s="1178" t="s">
        <v>1346</v>
      </c>
      <c r="D77" s="1169" t="s">
        <v>57</v>
      </c>
      <c r="E77" s="1168">
        <v>2570</v>
      </c>
      <c r="F77" s="1170"/>
      <c r="G77" s="1672"/>
      <c r="H77" s="128"/>
      <c r="I77" s="999"/>
    </row>
    <row r="78" spans="1:9" x14ac:dyDescent="0.25">
      <c r="A78" s="1667" t="s">
        <v>2081</v>
      </c>
      <c r="B78" s="1667"/>
      <c r="C78" s="1178">
        <v>2054006.7971872461</v>
      </c>
      <c r="D78" s="1169" t="s">
        <v>1648</v>
      </c>
      <c r="E78" s="1168">
        <v>2054006.7971872461</v>
      </c>
      <c r="F78" s="1170"/>
      <c r="G78" s="1672"/>
      <c r="H78" s="128"/>
      <c r="I78" s="999"/>
    </row>
    <row r="79" spans="1:9" x14ac:dyDescent="0.25">
      <c r="A79" s="1667" t="s">
        <v>2082</v>
      </c>
      <c r="B79" s="1667"/>
      <c r="C79" s="1178">
        <v>395637.47422144999</v>
      </c>
      <c r="D79" s="1169" t="s">
        <v>1648</v>
      </c>
      <c r="E79" s="1168">
        <v>395637.47422144999</v>
      </c>
      <c r="F79" s="1170"/>
      <c r="G79" s="1672"/>
      <c r="H79" s="128"/>
      <c r="I79" s="999"/>
    </row>
    <row r="80" spans="1:9" x14ac:dyDescent="0.25">
      <c r="A80" s="1667" t="s">
        <v>2083</v>
      </c>
      <c r="B80" s="1667"/>
      <c r="C80" s="1178">
        <v>145621.75444319998</v>
      </c>
      <c r="D80" s="1169" t="s">
        <v>1648</v>
      </c>
      <c r="E80" s="1168">
        <v>145621.75444319998</v>
      </c>
      <c r="F80" s="1170"/>
      <c r="G80" s="1672"/>
      <c r="H80" s="128"/>
      <c r="I80" s="999"/>
    </row>
    <row r="81" spans="1:9" x14ac:dyDescent="0.25">
      <c r="A81" s="1667" t="s">
        <v>2084</v>
      </c>
      <c r="B81" s="1667"/>
      <c r="C81" s="1178">
        <v>1198004.5253713485</v>
      </c>
      <c r="D81" s="1169" t="s">
        <v>1648</v>
      </c>
      <c r="E81" s="1168">
        <v>1178669.4923187299</v>
      </c>
      <c r="F81" s="1170"/>
      <c r="G81" s="1672"/>
      <c r="H81" s="128"/>
      <c r="I81" s="999"/>
    </row>
    <row r="82" spans="1:9" x14ac:dyDescent="0.25">
      <c r="A82" s="1667" t="s">
        <v>1346</v>
      </c>
      <c r="B82" s="1667"/>
      <c r="C82" s="1178" t="s">
        <v>1346</v>
      </c>
      <c r="D82" s="1169" t="s">
        <v>2075</v>
      </c>
      <c r="E82" s="1168">
        <v>19335.033052618655</v>
      </c>
      <c r="F82" s="1170"/>
      <c r="G82" s="1672"/>
      <c r="H82" s="128"/>
      <c r="I82" s="999"/>
    </row>
    <row r="83" spans="1:9" x14ac:dyDescent="0.25">
      <c r="A83" s="1667" t="s">
        <v>2085</v>
      </c>
      <c r="B83" s="1667"/>
      <c r="C83" s="1178">
        <v>5816.8428300000005</v>
      </c>
      <c r="D83" s="1169" t="s">
        <v>1648</v>
      </c>
      <c r="E83" s="1168">
        <v>5816.8428300000005</v>
      </c>
      <c r="F83" s="1170"/>
      <c r="G83" s="1672"/>
      <c r="H83" s="128"/>
      <c r="I83" s="999"/>
    </row>
    <row r="84" spans="1:9" x14ac:dyDescent="0.25">
      <c r="A84" s="1667" t="s">
        <v>2086</v>
      </c>
      <c r="B84" s="1667"/>
      <c r="C84" s="1178">
        <v>117981.61212000001</v>
      </c>
      <c r="D84" s="1169" t="s">
        <v>1648</v>
      </c>
      <c r="E84" s="1168">
        <v>117981.61212000001</v>
      </c>
      <c r="F84" s="1170"/>
      <c r="G84" s="1672"/>
      <c r="H84" s="128"/>
      <c r="I84" s="999"/>
    </row>
    <row r="85" spans="1:9" x14ac:dyDescent="0.25">
      <c r="A85" s="1667" t="s">
        <v>2087</v>
      </c>
      <c r="B85" s="1667"/>
      <c r="C85" s="1178">
        <v>28.453372669319659</v>
      </c>
      <c r="D85" s="1169" t="s">
        <v>1648</v>
      </c>
      <c r="E85" s="1168">
        <v>28.43336266931966</v>
      </c>
      <c r="F85" s="1170"/>
      <c r="G85" s="1672"/>
      <c r="H85" s="128"/>
      <c r="I85" s="999"/>
    </row>
    <row r="86" spans="1:9" x14ac:dyDescent="0.25">
      <c r="A86" s="1667" t="s">
        <v>1346</v>
      </c>
      <c r="B86" s="1667"/>
      <c r="C86" s="1178" t="s">
        <v>1346</v>
      </c>
      <c r="D86" s="1169" t="s">
        <v>1653</v>
      </c>
      <c r="E86" s="1168">
        <v>2.001E-2</v>
      </c>
      <c r="F86" s="1170"/>
      <c r="G86" s="1672"/>
      <c r="H86" s="128"/>
      <c r="I86" s="999"/>
    </row>
    <row r="87" spans="1:9" x14ac:dyDescent="0.25">
      <c r="A87" s="1667" t="s">
        <v>2088</v>
      </c>
      <c r="B87" s="1667"/>
      <c r="C87" s="1178">
        <v>161298.81225200003</v>
      </c>
      <c r="D87" s="1169" t="s">
        <v>1648</v>
      </c>
      <c r="E87" s="1168">
        <v>0.63767200000000002</v>
      </c>
      <c r="F87" s="1170"/>
      <c r="G87" s="1672"/>
      <c r="H87" s="128"/>
      <c r="I87" s="999"/>
    </row>
    <row r="88" spans="1:9" x14ac:dyDescent="0.25">
      <c r="A88" s="1667" t="s">
        <v>1346</v>
      </c>
      <c r="B88" s="1667"/>
      <c r="C88" s="1178" t="s">
        <v>1346</v>
      </c>
      <c r="D88" s="1169" t="s">
        <v>2075</v>
      </c>
      <c r="E88" s="1168">
        <v>161298.17458000002</v>
      </c>
      <c r="F88" s="1170"/>
      <c r="G88" s="1672"/>
      <c r="H88" s="128"/>
      <c r="I88" s="999"/>
    </row>
    <row r="89" spans="1:9" ht="15" customHeight="1" x14ac:dyDescent="0.25">
      <c r="A89" s="1667" t="s">
        <v>2089</v>
      </c>
      <c r="B89" s="1667"/>
      <c r="C89" s="1178">
        <v>24.225224994260351</v>
      </c>
      <c r="D89" s="1169" t="s">
        <v>1648</v>
      </c>
      <c r="E89" s="1168">
        <v>24.225224994260351</v>
      </c>
      <c r="F89" s="1170"/>
      <c r="G89" s="1672"/>
      <c r="H89" s="128"/>
      <c r="I89" s="999"/>
    </row>
    <row r="90" spans="1:9" ht="15" customHeight="1" x14ac:dyDescent="0.25">
      <c r="A90" s="1667" t="s">
        <v>2090</v>
      </c>
      <c r="B90" s="1667"/>
      <c r="C90" s="1178">
        <v>109819.45033760997</v>
      </c>
      <c r="D90" s="1169" t="s">
        <v>1648</v>
      </c>
      <c r="E90" s="1168">
        <v>0.13084000000000004</v>
      </c>
      <c r="F90" s="1170"/>
      <c r="G90" s="1672"/>
      <c r="H90" s="128"/>
      <c r="I90" s="999"/>
    </row>
    <row r="91" spans="1:9" x14ac:dyDescent="0.25">
      <c r="A91" s="1667" t="s">
        <v>1346</v>
      </c>
      <c r="B91" s="1667"/>
      <c r="C91" s="1178" t="s">
        <v>1346</v>
      </c>
      <c r="D91" s="1169" t="s">
        <v>2075</v>
      </c>
      <c r="E91" s="1168">
        <v>109819.31949760998</v>
      </c>
      <c r="F91" s="1170"/>
      <c r="G91" s="1672"/>
      <c r="H91" s="128"/>
      <c r="I91" s="999"/>
    </row>
    <row r="92" spans="1:9" x14ac:dyDescent="0.25">
      <c r="A92" s="1667" t="s">
        <v>2091</v>
      </c>
      <c r="B92" s="1667"/>
      <c r="C92" s="1178">
        <v>247466.63089929003</v>
      </c>
      <c r="D92" s="1169" t="s">
        <v>1648</v>
      </c>
      <c r="E92" s="1168">
        <v>247466.63089929003</v>
      </c>
      <c r="F92" s="1170"/>
      <c r="G92" s="1672"/>
      <c r="H92" s="128"/>
      <c r="I92" s="999"/>
    </row>
    <row r="93" spans="1:9" x14ac:dyDescent="0.25">
      <c r="A93" s="1667" t="s">
        <v>2092</v>
      </c>
      <c r="B93" s="1667"/>
      <c r="C93" s="1178">
        <v>40253.988521942265</v>
      </c>
      <c r="D93" s="1169" t="s">
        <v>1648</v>
      </c>
      <c r="E93" s="1168">
        <v>39740.608521942268</v>
      </c>
      <c r="F93" s="1170"/>
      <c r="G93" s="1672"/>
      <c r="H93" s="128"/>
      <c r="I93" s="999"/>
    </row>
    <row r="94" spans="1:9" x14ac:dyDescent="0.25">
      <c r="A94" s="1667" t="s">
        <v>1346</v>
      </c>
      <c r="B94" s="1667"/>
      <c r="C94" s="1178" t="s">
        <v>1346</v>
      </c>
      <c r="D94" s="1169" t="s">
        <v>57</v>
      </c>
      <c r="E94" s="1168">
        <v>513.38</v>
      </c>
      <c r="F94" s="1170"/>
      <c r="G94" s="1672"/>
      <c r="H94" s="131"/>
      <c r="I94" s="999"/>
    </row>
    <row r="95" spans="1:9" x14ac:dyDescent="0.25">
      <c r="A95" s="1667" t="s">
        <v>2093</v>
      </c>
      <c r="B95" s="1667"/>
      <c r="C95" s="1178">
        <v>836226.65614740003</v>
      </c>
      <c r="D95" s="1169" t="s">
        <v>2075</v>
      </c>
      <c r="E95" s="1168">
        <v>836226.65614740003</v>
      </c>
      <c r="F95" s="1170"/>
      <c r="G95" s="1672"/>
      <c r="H95" s="131"/>
      <c r="I95" s="999"/>
    </row>
    <row r="96" spans="1:9" x14ac:dyDescent="0.25">
      <c r="A96" s="1667" t="s">
        <v>2094</v>
      </c>
      <c r="B96" s="1667"/>
      <c r="C96" s="1178">
        <v>160.76900000000001</v>
      </c>
      <c r="D96" s="1169" t="s">
        <v>1648</v>
      </c>
      <c r="E96" s="1168">
        <v>160.76900000000001</v>
      </c>
      <c r="F96" s="1170"/>
      <c r="G96" s="1672"/>
      <c r="H96" s="131"/>
      <c r="I96" s="999"/>
    </row>
    <row r="97" spans="1:9" x14ac:dyDescent="0.25">
      <c r="A97" s="1667" t="s">
        <v>2095</v>
      </c>
      <c r="B97" s="1667"/>
      <c r="C97" s="1178">
        <v>173447.32781700001</v>
      </c>
      <c r="D97" s="1169" t="s">
        <v>1648</v>
      </c>
      <c r="E97" s="1168">
        <v>173447.32781700001</v>
      </c>
      <c r="F97" s="1170"/>
      <c r="G97" s="1672"/>
      <c r="H97" s="131"/>
      <c r="I97" s="999"/>
    </row>
    <row r="98" spans="1:9" x14ac:dyDescent="0.25">
      <c r="A98" s="1667" t="s">
        <v>2096</v>
      </c>
      <c r="B98" s="1667"/>
      <c r="C98" s="1178">
        <v>569819.48531000002</v>
      </c>
      <c r="D98" s="1169" t="s">
        <v>1648</v>
      </c>
      <c r="E98" s="1168">
        <v>569819.48531000002</v>
      </c>
      <c r="F98" s="1170"/>
      <c r="G98" s="1672"/>
      <c r="H98" s="131"/>
      <c r="I98" s="999"/>
    </row>
    <row r="99" spans="1:9" x14ac:dyDescent="0.25">
      <c r="A99" s="1667" t="s">
        <v>2097</v>
      </c>
      <c r="B99" s="1667"/>
      <c r="C99" s="1178">
        <v>70.596420716308259</v>
      </c>
      <c r="D99" s="1169" t="s">
        <v>1648</v>
      </c>
      <c r="E99" s="1168">
        <v>70.596420716308259</v>
      </c>
      <c r="F99" s="1170"/>
      <c r="G99" s="1672"/>
      <c r="H99" s="131"/>
      <c r="I99" s="999"/>
    </row>
    <row r="100" spans="1:9" x14ac:dyDescent="0.25">
      <c r="A100" s="1667" t="s">
        <v>2098</v>
      </c>
      <c r="B100" s="1667"/>
      <c r="C100" s="1178">
        <v>157144.97537705986</v>
      </c>
      <c r="D100" s="1169" t="s">
        <v>1648</v>
      </c>
      <c r="E100" s="1168">
        <v>162.0646114088926</v>
      </c>
      <c r="F100" s="1170"/>
      <c r="G100" s="1672"/>
      <c r="H100" s="131"/>
      <c r="I100" s="999"/>
    </row>
    <row r="101" spans="1:9" x14ac:dyDescent="0.25">
      <c r="A101" s="1667" t="s">
        <v>1346</v>
      </c>
      <c r="B101" s="1667"/>
      <c r="C101" s="1178" t="s">
        <v>1346</v>
      </c>
      <c r="D101" s="1169" t="s">
        <v>2075</v>
      </c>
      <c r="E101" s="1168">
        <v>156982.91076565097</v>
      </c>
      <c r="F101" s="1170"/>
      <c r="G101" s="1672"/>
      <c r="H101" s="131"/>
      <c r="I101" s="999"/>
    </row>
    <row r="102" spans="1:9" x14ac:dyDescent="0.25">
      <c r="A102" s="1667" t="s">
        <v>2099</v>
      </c>
      <c r="B102" s="1667"/>
      <c r="C102" s="1178">
        <v>1130.1000799999999</v>
      </c>
      <c r="D102" s="1169" t="s">
        <v>1648</v>
      </c>
      <c r="E102" s="1168">
        <v>0.10008</v>
      </c>
      <c r="F102" s="1170"/>
      <c r="G102" s="1672"/>
      <c r="H102" s="131"/>
      <c r="I102" s="999"/>
    </row>
    <row r="103" spans="1:9" x14ac:dyDescent="0.25">
      <c r="A103" s="1667" t="s">
        <v>1346</v>
      </c>
      <c r="B103" s="1667"/>
      <c r="C103" s="1178" t="s">
        <v>1346</v>
      </c>
      <c r="D103" s="1169" t="s">
        <v>2075</v>
      </c>
      <c r="E103" s="1168">
        <v>1130</v>
      </c>
      <c r="F103" s="1170"/>
      <c r="G103" s="1672"/>
      <c r="H103" s="131"/>
      <c r="I103" s="999"/>
    </row>
    <row r="104" spans="1:9" x14ac:dyDescent="0.25">
      <c r="A104" s="1667" t="s">
        <v>2100</v>
      </c>
      <c r="B104" s="1667"/>
      <c r="C104" s="1178">
        <v>2823483.9854286425</v>
      </c>
      <c r="D104" s="1169" t="s">
        <v>1648</v>
      </c>
      <c r="E104" s="1168">
        <v>2410734.4124695342</v>
      </c>
      <c r="F104" s="1170"/>
      <c r="G104" s="1672"/>
      <c r="H104" s="131"/>
      <c r="I104" s="999"/>
    </row>
    <row r="105" spans="1:9" x14ac:dyDescent="0.25">
      <c r="A105" s="1667" t="s">
        <v>1346</v>
      </c>
      <c r="B105" s="1667"/>
      <c r="C105" s="1178" t="s">
        <v>1346</v>
      </c>
      <c r="D105" s="1169" t="s">
        <v>57</v>
      </c>
      <c r="E105" s="1168">
        <v>1800.0139999999999</v>
      </c>
      <c r="F105" s="1170"/>
      <c r="G105" s="1672"/>
      <c r="H105" s="131"/>
      <c r="I105" s="999"/>
    </row>
    <row r="106" spans="1:9" x14ac:dyDescent="0.25">
      <c r="A106" s="1667" t="s">
        <v>1346</v>
      </c>
      <c r="B106" s="1667"/>
      <c r="C106" s="1178" t="s">
        <v>1346</v>
      </c>
      <c r="D106" s="1169" t="s">
        <v>2075</v>
      </c>
      <c r="E106" s="1168">
        <v>400333.50495910825</v>
      </c>
      <c r="F106" s="1170"/>
      <c r="G106" s="1672"/>
      <c r="H106" s="128"/>
      <c r="I106" s="999"/>
    </row>
    <row r="107" spans="1:9" x14ac:dyDescent="0.25">
      <c r="A107" s="1667" t="s">
        <v>1346</v>
      </c>
      <c r="B107" s="1667"/>
      <c r="C107" s="1178" t="s">
        <v>1346</v>
      </c>
      <c r="D107" s="1169" t="s">
        <v>1653</v>
      </c>
      <c r="E107" s="1168">
        <v>10616.054</v>
      </c>
      <c r="F107" s="1170"/>
      <c r="G107" s="1672"/>
      <c r="H107" s="128"/>
      <c r="I107" s="999"/>
    </row>
    <row r="108" spans="1:9" x14ac:dyDescent="0.25">
      <c r="A108" s="1667" t="s">
        <v>2101</v>
      </c>
      <c r="B108" s="1667"/>
      <c r="C108" s="1178">
        <v>284341.34748739999</v>
      </c>
      <c r="D108" s="1169" t="s">
        <v>1648</v>
      </c>
      <c r="E108" s="1168">
        <v>284341.34748739999</v>
      </c>
      <c r="F108" s="1170"/>
      <c r="G108" s="1672"/>
      <c r="H108" s="128"/>
      <c r="I108" s="999"/>
    </row>
    <row r="109" spans="1:9" ht="15" customHeight="1" x14ac:dyDescent="0.25">
      <c r="A109" s="1667" t="s">
        <v>2102</v>
      </c>
      <c r="B109" s="1667"/>
      <c r="C109" s="1178">
        <v>20000</v>
      </c>
      <c r="D109" s="1169" t="s">
        <v>1648</v>
      </c>
      <c r="E109" s="1168">
        <v>20000</v>
      </c>
      <c r="F109" s="1170"/>
      <c r="G109" s="1672"/>
      <c r="H109" s="128"/>
      <c r="I109" s="999"/>
    </row>
    <row r="110" spans="1:9" ht="15" customHeight="1" x14ac:dyDescent="0.25">
      <c r="A110" s="1667" t="s">
        <v>2103</v>
      </c>
      <c r="B110" s="1667"/>
      <c r="C110" s="1178">
        <v>1742895.2392870258</v>
      </c>
      <c r="D110" s="1169" t="s">
        <v>1648</v>
      </c>
      <c r="E110" s="1168">
        <v>1001603.6028376254</v>
      </c>
      <c r="F110" s="1170"/>
      <c r="G110" s="1672"/>
      <c r="H110" s="128"/>
      <c r="I110" s="999"/>
    </row>
    <row r="111" spans="1:9" ht="15" customHeight="1" x14ac:dyDescent="0.25">
      <c r="A111" s="1667" t="s">
        <v>1346</v>
      </c>
      <c r="B111" s="1667"/>
      <c r="C111" s="1178" t="s">
        <v>1346</v>
      </c>
      <c r="D111" s="1169" t="s">
        <v>2079</v>
      </c>
      <c r="E111" s="1168">
        <v>741291.63644940022</v>
      </c>
      <c r="F111" s="1170"/>
      <c r="G111" s="1672"/>
      <c r="H111" s="128"/>
      <c r="I111" s="999"/>
    </row>
    <row r="112" spans="1:9" ht="15" customHeight="1" x14ac:dyDescent="0.25">
      <c r="A112" s="1667" t="s">
        <v>2104</v>
      </c>
      <c r="B112" s="1667"/>
      <c r="C112" s="1178">
        <v>269803.71173886937</v>
      </c>
      <c r="D112" s="1169" t="s">
        <v>1648</v>
      </c>
      <c r="E112" s="1168">
        <v>235084.49125286945</v>
      </c>
      <c r="F112" s="1170"/>
      <c r="G112" s="1672"/>
      <c r="H112" s="128"/>
      <c r="I112" s="999"/>
    </row>
    <row r="113" spans="1:9" ht="15" customHeight="1" x14ac:dyDescent="0.25">
      <c r="A113" s="1667" t="s">
        <v>1346</v>
      </c>
      <c r="B113" s="1667"/>
      <c r="C113" s="1178" t="s">
        <v>1346</v>
      </c>
      <c r="D113" s="1169" t="s">
        <v>57</v>
      </c>
      <c r="E113" s="1168">
        <v>34719.22048599994</v>
      </c>
      <c r="F113" s="1170"/>
      <c r="G113" s="1672"/>
      <c r="H113" s="128"/>
      <c r="I113" s="999"/>
    </row>
    <row r="114" spans="1:9" ht="15" customHeight="1" x14ac:dyDescent="0.25">
      <c r="A114" s="1667" t="s">
        <v>2105</v>
      </c>
      <c r="B114" s="1667"/>
      <c r="C114" s="1178">
        <v>247841.94517731</v>
      </c>
      <c r="D114" s="1169" t="s">
        <v>1648</v>
      </c>
      <c r="E114" s="1168">
        <v>2154.6010973100001</v>
      </c>
      <c r="F114" s="1170"/>
      <c r="G114" s="1672"/>
      <c r="H114" s="128"/>
      <c r="I114" s="999"/>
    </row>
    <row r="115" spans="1:9" ht="15" customHeight="1" x14ac:dyDescent="0.25">
      <c r="A115" s="1667" t="s">
        <v>1346</v>
      </c>
      <c r="B115" s="1667"/>
      <c r="C115" s="1178" t="s">
        <v>1346</v>
      </c>
      <c r="D115" s="1169" t="s">
        <v>2075</v>
      </c>
      <c r="E115" s="1168">
        <v>245687.34408000001</v>
      </c>
      <c r="F115" s="1170"/>
      <c r="G115" s="1672"/>
      <c r="H115" s="128"/>
      <c r="I115" s="999"/>
    </row>
    <row r="116" spans="1:9" ht="15" customHeight="1" x14ac:dyDescent="0.25">
      <c r="A116" s="1667" t="s">
        <v>2106</v>
      </c>
      <c r="B116" s="1667"/>
      <c r="C116" s="1178">
        <v>361345.69772857241</v>
      </c>
      <c r="D116" s="1169" t="s">
        <v>1648</v>
      </c>
      <c r="E116" s="1168">
        <v>283696.45573347248</v>
      </c>
      <c r="F116" s="1170"/>
      <c r="G116" s="1672"/>
      <c r="H116" s="128"/>
      <c r="I116" s="999"/>
    </row>
    <row r="117" spans="1:9" ht="15" customHeight="1" x14ac:dyDescent="0.25">
      <c r="A117" s="1667" t="s">
        <v>1346</v>
      </c>
      <c r="B117" s="1667"/>
      <c r="C117" s="1178" t="s">
        <v>1346</v>
      </c>
      <c r="D117" s="1169" t="s">
        <v>2075</v>
      </c>
      <c r="E117" s="1168">
        <v>77633.34799509999</v>
      </c>
      <c r="F117" s="1170"/>
      <c r="G117" s="1672"/>
      <c r="H117" s="128"/>
      <c r="I117" s="999"/>
    </row>
    <row r="118" spans="1:9" ht="15" customHeight="1" x14ac:dyDescent="0.25">
      <c r="A118" s="1667" t="s">
        <v>1346</v>
      </c>
      <c r="B118" s="1667"/>
      <c r="C118" s="1178" t="s">
        <v>1346</v>
      </c>
      <c r="D118" s="1169" t="s">
        <v>1653</v>
      </c>
      <c r="E118" s="1168">
        <v>15.894</v>
      </c>
      <c r="F118" s="1170"/>
      <c r="G118" s="1672"/>
      <c r="H118" s="128"/>
      <c r="I118" s="999"/>
    </row>
    <row r="119" spans="1:9" ht="15" customHeight="1" x14ac:dyDescent="0.25">
      <c r="A119" s="1667" t="s">
        <v>2107</v>
      </c>
      <c r="B119" s="1667"/>
      <c r="C119" s="1178">
        <v>2588002.5535779232</v>
      </c>
      <c r="D119" s="1169" t="s">
        <v>54</v>
      </c>
      <c r="E119" s="1168">
        <v>188138.52562580002</v>
      </c>
      <c r="F119" s="1170"/>
      <c r="G119" s="1672"/>
      <c r="H119" s="128"/>
      <c r="I119" s="999"/>
    </row>
    <row r="120" spans="1:9" ht="15" customHeight="1" x14ac:dyDescent="0.25">
      <c r="A120" s="1667" t="s">
        <v>1346</v>
      </c>
      <c r="B120" s="1667"/>
      <c r="C120" s="1178" t="s">
        <v>1346</v>
      </c>
      <c r="D120" s="1169" t="s">
        <v>1648</v>
      </c>
      <c r="E120" s="1168">
        <v>2174084.3963149134</v>
      </c>
      <c r="F120" s="1170"/>
      <c r="G120" s="1672"/>
      <c r="H120" s="128"/>
      <c r="I120" s="999"/>
    </row>
    <row r="121" spans="1:9" ht="15" customHeight="1" x14ac:dyDescent="0.25">
      <c r="A121" s="1667" t="s">
        <v>1346</v>
      </c>
      <c r="B121" s="1667"/>
      <c r="C121" s="1178" t="s">
        <v>1346</v>
      </c>
      <c r="D121" s="1169" t="s">
        <v>2075</v>
      </c>
      <c r="E121" s="1168">
        <v>225579.17984720998</v>
      </c>
      <c r="F121" s="1170"/>
      <c r="G121" s="1672"/>
      <c r="H121" s="128"/>
      <c r="I121" s="999"/>
    </row>
    <row r="122" spans="1:9" ht="15" customHeight="1" x14ac:dyDescent="0.25">
      <c r="A122" s="1667" t="s">
        <v>1346</v>
      </c>
      <c r="B122" s="1667"/>
      <c r="C122" s="1178" t="s">
        <v>1346</v>
      </c>
      <c r="D122" s="1169" t="s">
        <v>64</v>
      </c>
      <c r="E122" s="1168">
        <v>200</v>
      </c>
      <c r="F122" s="1170"/>
      <c r="G122" s="1672"/>
      <c r="H122" s="128"/>
      <c r="I122" s="999"/>
    </row>
    <row r="123" spans="1:9" ht="15" customHeight="1" x14ac:dyDescent="0.25">
      <c r="A123" s="1667" t="s">
        <v>1346</v>
      </c>
      <c r="B123" s="1667"/>
      <c r="C123" s="1178" t="s">
        <v>1346</v>
      </c>
      <c r="D123" s="1169" t="s">
        <v>1653</v>
      </c>
      <c r="E123" s="1168">
        <v>0.45178999999999997</v>
      </c>
      <c r="F123" s="1170"/>
      <c r="G123" s="1672"/>
      <c r="H123" s="128"/>
      <c r="I123" s="999"/>
    </row>
    <row r="124" spans="1:9" ht="15" customHeight="1" x14ac:dyDescent="0.25">
      <c r="A124" s="1667" t="s">
        <v>2108</v>
      </c>
      <c r="B124" s="1667"/>
      <c r="C124" s="1178">
        <v>518519.67939782923</v>
      </c>
      <c r="D124" s="1169" t="s">
        <v>1648</v>
      </c>
      <c r="E124" s="1168">
        <v>448928.38082442532</v>
      </c>
      <c r="F124" s="1170"/>
      <c r="G124" s="1672"/>
      <c r="H124" s="128"/>
      <c r="I124" s="999"/>
    </row>
    <row r="125" spans="1:9" ht="15" customHeight="1" x14ac:dyDescent="0.25">
      <c r="A125" s="1667" t="s">
        <v>1346</v>
      </c>
      <c r="B125" s="1667"/>
      <c r="C125" s="1178" t="s">
        <v>1346</v>
      </c>
      <c r="D125" s="1169" t="s">
        <v>2075</v>
      </c>
      <c r="E125" s="1168">
        <v>51.29857340389308</v>
      </c>
      <c r="F125" s="1170"/>
      <c r="G125" s="1672"/>
      <c r="H125" s="128"/>
      <c r="I125" s="999"/>
    </row>
    <row r="126" spans="1:9" ht="15" customHeight="1" x14ac:dyDescent="0.25">
      <c r="A126" s="1667" t="s">
        <v>1346</v>
      </c>
      <c r="B126" s="1667"/>
      <c r="C126" s="1178" t="s">
        <v>1346</v>
      </c>
      <c r="D126" s="1169" t="s">
        <v>64</v>
      </c>
      <c r="E126" s="1168">
        <v>54040</v>
      </c>
      <c r="F126" s="1170"/>
      <c r="G126" s="1672"/>
      <c r="H126" s="128"/>
      <c r="I126" s="999"/>
    </row>
    <row r="127" spans="1:9" ht="15" customHeight="1" x14ac:dyDescent="0.25">
      <c r="A127" s="1667" t="s">
        <v>1346</v>
      </c>
      <c r="B127" s="1667"/>
      <c r="C127" s="1178" t="s">
        <v>1346</v>
      </c>
      <c r="D127" s="1169" t="s">
        <v>1653</v>
      </c>
      <c r="E127" s="1168">
        <v>15500</v>
      </c>
      <c r="F127" s="1170"/>
      <c r="G127" s="1672"/>
      <c r="H127" s="128"/>
      <c r="I127" s="999"/>
    </row>
    <row r="128" spans="1:9" ht="15" customHeight="1" x14ac:dyDescent="0.25">
      <c r="A128" s="1667" t="s">
        <v>2109</v>
      </c>
      <c r="B128" s="1667"/>
      <c r="C128" s="1178">
        <v>436111.23258480005</v>
      </c>
      <c r="D128" s="1169" t="s">
        <v>1648</v>
      </c>
      <c r="E128" s="1168">
        <v>436111.23258480005</v>
      </c>
      <c r="F128" s="1170"/>
      <c r="G128" s="1672"/>
      <c r="H128" s="128"/>
      <c r="I128" s="999"/>
    </row>
    <row r="129" spans="1:9" ht="15" customHeight="1" x14ac:dyDescent="0.25">
      <c r="A129" s="1667" t="s">
        <v>2110</v>
      </c>
      <c r="B129" s="1667"/>
      <c r="C129" s="1178">
        <v>441000</v>
      </c>
      <c r="D129" s="1169" t="s">
        <v>1648</v>
      </c>
      <c r="E129" s="1168">
        <v>441000</v>
      </c>
      <c r="F129" s="1170"/>
      <c r="G129" s="1672"/>
      <c r="H129" s="128"/>
      <c r="I129" s="999"/>
    </row>
    <row r="130" spans="1:9" ht="15" customHeight="1" x14ac:dyDescent="0.25">
      <c r="A130" s="1667" t="s">
        <v>2111</v>
      </c>
      <c r="B130" s="1667"/>
      <c r="C130" s="1178">
        <v>3.8410610401999996</v>
      </c>
      <c r="D130" s="1169" t="s">
        <v>1648</v>
      </c>
      <c r="E130" s="1168">
        <v>3.8410610401999996</v>
      </c>
      <c r="F130" s="1170"/>
      <c r="G130" s="1672"/>
      <c r="H130" s="128"/>
      <c r="I130" s="999"/>
    </row>
    <row r="131" spans="1:9" ht="15" customHeight="1" x14ac:dyDescent="0.25">
      <c r="A131" s="1667" t="s">
        <v>2112</v>
      </c>
      <c r="B131" s="1667"/>
      <c r="C131" s="1178">
        <v>611.82009707487441</v>
      </c>
      <c r="D131" s="1169" t="s">
        <v>1648</v>
      </c>
      <c r="E131" s="1168">
        <v>611.82009707487441</v>
      </c>
      <c r="F131" s="1170"/>
      <c r="G131" s="1672"/>
      <c r="H131" s="128"/>
      <c r="I131" s="999"/>
    </row>
    <row r="132" spans="1:9" ht="15" customHeight="1" x14ac:dyDescent="0.25">
      <c r="A132" s="1667" t="s">
        <v>2113</v>
      </c>
      <c r="B132" s="1667"/>
      <c r="C132" s="1178">
        <v>1243345.8710437247</v>
      </c>
      <c r="D132" s="1169" t="s">
        <v>1648</v>
      </c>
      <c r="E132" s="1168">
        <v>1234206.4213937246</v>
      </c>
      <c r="F132" s="1170"/>
      <c r="G132" s="1672"/>
      <c r="H132" s="128"/>
      <c r="I132" s="999"/>
    </row>
    <row r="133" spans="1:9" ht="15" customHeight="1" x14ac:dyDescent="0.25">
      <c r="A133" s="1667" t="s">
        <v>1346</v>
      </c>
      <c r="B133" s="1667"/>
      <c r="C133" s="1178" t="s">
        <v>1346</v>
      </c>
      <c r="D133" s="1169" t="s">
        <v>57</v>
      </c>
      <c r="E133" s="1168">
        <v>9139.4496500000005</v>
      </c>
      <c r="F133" s="1170"/>
      <c r="G133" s="1672"/>
      <c r="H133" s="128"/>
      <c r="I133" s="999"/>
    </row>
    <row r="134" spans="1:9" ht="15" customHeight="1" x14ac:dyDescent="0.25">
      <c r="A134" s="1667" t="s">
        <v>2114</v>
      </c>
      <c r="B134" s="1667"/>
      <c r="C134" s="1178">
        <v>21551.124800561338</v>
      </c>
      <c r="D134" s="1169" t="s">
        <v>1648</v>
      </c>
      <c r="E134" s="1168">
        <v>21551.124800561338</v>
      </c>
      <c r="F134" s="1170"/>
      <c r="G134" s="1672"/>
      <c r="H134" s="128"/>
      <c r="I134" s="999"/>
    </row>
    <row r="135" spans="1:9" ht="15" customHeight="1" x14ac:dyDescent="0.25">
      <c r="A135" s="1667" t="s">
        <v>2115</v>
      </c>
      <c r="B135" s="1667"/>
      <c r="C135" s="1178">
        <v>4525.9363994569094</v>
      </c>
      <c r="D135" s="1169" t="s">
        <v>1648</v>
      </c>
      <c r="E135" s="1168">
        <v>0.40160545687610011</v>
      </c>
      <c r="F135" s="1170"/>
      <c r="G135" s="1672"/>
      <c r="H135" s="128"/>
      <c r="I135" s="999"/>
    </row>
    <row r="136" spans="1:9" ht="15" customHeight="1" x14ac:dyDescent="0.25">
      <c r="A136" s="1667" t="s">
        <v>1346</v>
      </c>
      <c r="B136" s="1667"/>
      <c r="C136" s="1178" t="s">
        <v>1346</v>
      </c>
      <c r="D136" s="1169" t="s">
        <v>57</v>
      </c>
      <c r="E136" s="1168">
        <v>4525.5347940000329</v>
      </c>
      <c r="F136" s="1170"/>
      <c r="G136" s="1672"/>
      <c r="H136" s="128"/>
      <c r="I136" s="999"/>
    </row>
    <row r="137" spans="1:9" ht="15" customHeight="1" x14ac:dyDescent="0.25">
      <c r="A137" s="1667" t="s">
        <v>2116</v>
      </c>
      <c r="B137" s="1667"/>
      <c r="C137" s="1178">
        <v>237772.35763476408</v>
      </c>
      <c r="D137" s="1169" t="s">
        <v>1648</v>
      </c>
      <c r="E137" s="1168">
        <v>237772.35763476408</v>
      </c>
      <c r="F137" s="1170"/>
      <c r="G137" s="1672"/>
      <c r="H137" s="128"/>
      <c r="I137" s="999"/>
    </row>
    <row r="138" spans="1:9" ht="15" customHeight="1" x14ac:dyDescent="0.25">
      <c r="A138" s="1667" t="s">
        <v>2117</v>
      </c>
      <c r="B138" s="1667"/>
      <c r="C138" s="1178">
        <v>1317164.9170273135</v>
      </c>
      <c r="D138" s="1169" t="s">
        <v>1648</v>
      </c>
      <c r="E138" s="1168">
        <v>806493.03269631474</v>
      </c>
      <c r="F138" s="1170"/>
      <c r="G138" s="1672"/>
      <c r="H138" s="128"/>
      <c r="I138" s="999"/>
    </row>
    <row r="139" spans="1:9" ht="15" customHeight="1" x14ac:dyDescent="0.25">
      <c r="A139" s="1667" t="s">
        <v>1346</v>
      </c>
      <c r="B139" s="1667"/>
      <c r="C139" s="1178" t="s">
        <v>1346</v>
      </c>
      <c r="D139" s="1169" t="s">
        <v>57</v>
      </c>
      <c r="E139" s="1168">
        <v>4195.0869299999995</v>
      </c>
      <c r="F139" s="1170"/>
      <c r="G139" s="1672"/>
      <c r="H139" s="128"/>
      <c r="I139" s="999"/>
    </row>
    <row r="140" spans="1:9" ht="15" customHeight="1" x14ac:dyDescent="0.25">
      <c r="A140" s="1667" t="s">
        <v>1346</v>
      </c>
      <c r="B140" s="1667"/>
      <c r="C140" s="1178" t="s">
        <v>1346</v>
      </c>
      <c r="D140" s="1169" t="s">
        <v>2075</v>
      </c>
      <c r="E140" s="1168">
        <v>1643.4544009988083</v>
      </c>
      <c r="F140" s="1170"/>
      <c r="G140" s="1672"/>
      <c r="H140" s="128"/>
      <c r="I140" s="999"/>
    </row>
    <row r="141" spans="1:9" ht="15" customHeight="1" x14ac:dyDescent="0.25">
      <c r="A141" s="1667" t="s">
        <v>1346</v>
      </c>
      <c r="B141" s="1667"/>
      <c r="C141" s="1178" t="s">
        <v>1346</v>
      </c>
      <c r="D141" s="1169" t="s">
        <v>64</v>
      </c>
      <c r="E141" s="1168">
        <v>504833.34299999999</v>
      </c>
      <c r="F141" s="1170"/>
      <c r="G141" s="1672"/>
      <c r="H141" s="128"/>
      <c r="I141" s="999"/>
    </row>
    <row r="142" spans="1:9" ht="15" customHeight="1" x14ac:dyDescent="0.25">
      <c r="A142" s="1667" t="s">
        <v>2118</v>
      </c>
      <c r="B142" s="1667"/>
      <c r="C142" s="1178">
        <v>4394.4279742076624</v>
      </c>
      <c r="D142" s="1169" t="s">
        <v>1648</v>
      </c>
      <c r="E142" s="1168">
        <v>4394.4279742076624</v>
      </c>
      <c r="F142" s="1170"/>
      <c r="G142" s="1672"/>
      <c r="H142" s="128"/>
      <c r="I142" s="999"/>
    </row>
    <row r="143" spans="1:9" ht="15" customHeight="1" x14ac:dyDescent="0.25">
      <c r="A143" s="1667" t="s">
        <v>2119</v>
      </c>
      <c r="B143" s="1667"/>
      <c r="C143" s="1178">
        <v>158042440.3567701</v>
      </c>
      <c r="D143" s="1169" t="s">
        <v>2077</v>
      </c>
      <c r="E143" s="1168">
        <v>89360840.762581065</v>
      </c>
      <c r="F143" s="1170"/>
      <c r="G143" s="1672"/>
      <c r="H143" s="128"/>
      <c r="I143" s="999"/>
    </row>
    <row r="144" spans="1:9" ht="15" customHeight="1" x14ac:dyDescent="0.25">
      <c r="A144" s="1667" t="s">
        <v>1346</v>
      </c>
      <c r="B144" s="1667"/>
      <c r="C144" s="1178" t="s">
        <v>1346</v>
      </c>
      <c r="D144" s="1169" t="s">
        <v>54</v>
      </c>
      <c r="E144" s="1168">
        <v>13456329.979540985</v>
      </c>
      <c r="F144" s="1170"/>
      <c r="G144" s="1672"/>
      <c r="H144" s="128"/>
      <c r="I144" s="999"/>
    </row>
    <row r="145" spans="1:9" ht="15" customHeight="1" x14ac:dyDescent="0.25">
      <c r="A145" s="1667" t="s">
        <v>1346</v>
      </c>
      <c r="B145" s="1667"/>
      <c r="C145" s="1178" t="s">
        <v>1346</v>
      </c>
      <c r="D145" s="1169" t="s">
        <v>1648</v>
      </c>
      <c r="E145" s="1168">
        <v>23896359.03706865</v>
      </c>
      <c r="F145" s="1170"/>
      <c r="G145" s="1672"/>
      <c r="H145" s="128"/>
      <c r="I145" s="999"/>
    </row>
    <row r="146" spans="1:9" ht="15" customHeight="1" x14ac:dyDescent="0.25">
      <c r="A146" s="1667" t="s">
        <v>1346</v>
      </c>
      <c r="B146" s="1667"/>
      <c r="C146" s="1178" t="s">
        <v>1346</v>
      </c>
      <c r="D146" s="1169" t="s">
        <v>2079</v>
      </c>
      <c r="E146" s="1168">
        <v>370968</v>
      </c>
      <c r="F146" s="1170"/>
      <c r="G146" s="1672"/>
      <c r="H146" s="128"/>
      <c r="I146" s="999"/>
    </row>
    <row r="147" spans="1:9" ht="15" customHeight="1" x14ac:dyDescent="0.25">
      <c r="A147" s="1667" t="s">
        <v>1346</v>
      </c>
      <c r="B147" s="1667"/>
      <c r="C147" s="1178" t="s">
        <v>1346</v>
      </c>
      <c r="D147" s="1169" t="s">
        <v>2076</v>
      </c>
      <c r="E147" s="1168">
        <v>30392435.90569796</v>
      </c>
      <c r="F147" s="1170"/>
      <c r="G147" s="1672"/>
      <c r="H147" s="128"/>
      <c r="I147" s="999"/>
    </row>
    <row r="148" spans="1:9" ht="15" customHeight="1" x14ac:dyDescent="0.25">
      <c r="A148" s="1667" t="s">
        <v>1346</v>
      </c>
      <c r="B148" s="1667"/>
      <c r="C148" s="1178" t="s">
        <v>1346</v>
      </c>
      <c r="D148" s="1169" t="s">
        <v>64</v>
      </c>
      <c r="E148" s="1168">
        <v>281472.13568864437</v>
      </c>
      <c r="F148" s="1170"/>
      <c r="G148" s="1672"/>
      <c r="H148" s="128"/>
      <c r="I148" s="999"/>
    </row>
    <row r="149" spans="1:9" ht="15" customHeight="1" x14ac:dyDescent="0.25">
      <c r="A149" s="1667" t="s">
        <v>1346</v>
      </c>
      <c r="B149" s="1667"/>
      <c r="C149" s="1178" t="s">
        <v>1346</v>
      </c>
      <c r="D149" s="1169" t="s">
        <v>1653</v>
      </c>
      <c r="E149" s="1168">
        <v>284034.5361928154</v>
      </c>
      <c r="F149" s="1170"/>
      <c r="G149" s="1672"/>
      <c r="H149" s="128"/>
      <c r="I149" s="999"/>
    </row>
    <row r="150" spans="1:9" ht="15" customHeight="1" x14ac:dyDescent="0.25">
      <c r="A150" s="1667" t="s">
        <v>2120</v>
      </c>
      <c r="B150" s="1667"/>
      <c r="C150" s="1178">
        <v>575782.70772993437</v>
      </c>
      <c r="D150" s="1169" t="s">
        <v>1648</v>
      </c>
      <c r="E150" s="1168">
        <v>297466.40772993438</v>
      </c>
      <c r="F150" s="1170"/>
      <c r="G150" s="1672"/>
      <c r="H150" s="128"/>
      <c r="I150" s="999"/>
    </row>
    <row r="151" spans="1:9" ht="15" customHeight="1" x14ac:dyDescent="0.25">
      <c r="A151" s="1667" t="s">
        <v>1346</v>
      </c>
      <c r="B151" s="1667"/>
      <c r="C151" s="1178" t="s">
        <v>1346</v>
      </c>
      <c r="D151" s="1169" t="s">
        <v>64</v>
      </c>
      <c r="E151" s="1168">
        <v>278316.3</v>
      </c>
      <c r="F151" s="1170"/>
      <c r="G151" s="1672"/>
      <c r="H151" s="128"/>
      <c r="I151" s="999"/>
    </row>
    <row r="152" spans="1:9" ht="15" customHeight="1" x14ac:dyDescent="0.25">
      <c r="A152" s="1667" t="s">
        <v>2121</v>
      </c>
      <c r="B152" s="1667"/>
      <c r="C152" s="1178">
        <v>6760889.0553712752</v>
      </c>
      <c r="D152" s="1169" t="s">
        <v>1648</v>
      </c>
      <c r="E152" s="1168">
        <v>4345635.3685495425</v>
      </c>
      <c r="F152" s="1170"/>
      <c r="G152" s="1672"/>
      <c r="H152" s="128"/>
      <c r="I152" s="999"/>
    </row>
    <row r="153" spans="1:9" ht="15" customHeight="1" x14ac:dyDescent="0.25">
      <c r="A153" s="1667" t="s">
        <v>1346</v>
      </c>
      <c r="B153" s="1667"/>
      <c r="C153" s="1178" t="s">
        <v>1346</v>
      </c>
      <c r="D153" s="1169" t="s">
        <v>2079</v>
      </c>
      <c r="E153" s="1168">
        <v>2160653.7528217323</v>
      </c>
      <c r="F153" s="1170"/>
      <c r="G153" s="1672"/>
      <c r="H153" s="128"/>
      <c r="I153" s="999"/>
    </row>
    <row r="154" spans="1:9" ht="15" customHeight="1" x14ac:dyDescent="0.25">
      <c r="A154" s="1667" t="s">
        <v>1346</v>
      </c>
      <c r="B154" s="1667"/>
      <c r="C154" s="1178" t="s">
        <v>1346</v>
      </c>
      <c r="D154" s="1169" t="s">
        <v>64</v>
      </c>
      <c r="E154" s="1168">
        <v>254599.93400000001</v>
      </c>
      <c r="F154" s="1170"/>
      <c r="G154" s="1672"/>
      <c r="H154" s="128"/>
      <c r="I154" s="999"/>
    </row>
    <row r="155" spans="1:9" ht="15" customHeight="1" x14ac:dyDescent="0.25">
      <c r="A155" s="1667" t="s">
        <v>2122</v>
      </c>
      <c r="B155" s="1667"/>
      <c r="C155" s="1178">
        <v>13724371.451720903</v>
      </c>
      <c r="D155" s="1169" t="s">
        <v>1648</v>
      </c>
      <c r="E155" s="1168">
        <v>12467442.032565303</v>
      </c>
      <c r="F155" s="1170"/>
      <c r="G155" s="1672"/>
      <c r="H155" s="128"/>
      <c r="I155" s="999"/>
    </row>
    <row r="156" spans="1:9" ht="15" customHeight="1" x14ac:dyDescent="0.25">
      <c r="A156" s="1667" t="s">
        <v>1346</v>
      </c>
      <c r="B156" s="1667"/>
      <c r="C156" s="1178" t="s">
        <v>1346</v>
      </c>
      <c r="D156" s="1169" t="s">
        <v>2075</v>
      </c>
      <c r="E156" s="1168">
        <v>432336.69350197999</v>
      </c>
      <c r="F156" s="1170"/>
      <c r="G156" s="1672"/>
      <c r="H156" s="128"/>
      <c r="I156" s="999"/>
    </row>
    <row r="157" spans="1:9" ht="15" customHeight="1" x14ac:dyDescent="0.25">
      <c r="A157" s="1667" t="s">
        <v>1346</v>
      </c>
      <c r="B157" s="1667"/>
      <c r="C157" s="1178" t="s">
        <v>1346</v>
      </c>
      <c r="D157" s="1169" t="s">
        <v>2079</v>
      </c>
      <c r="E157" s="1168">
        <v>824592.72565361997</v>
      </c>
      <c r="F157" s="1170"/>
      <c r="G157" s="1672"/>
      <c r="H157" s="128"/>
      <c r="I157" s="999"/>
    </row>
    <row r="158" spans="1:9" ht="15" customHeight="1" x14ac:dyDescent="0.25">
      <c r="A158" s="1667" t="s">
        <v>2123</v>
      </c>
      <c r="B158" s="1667"/>
      <c r="C158" s="1178">
        <v>265656.51241779665</v>
      </c>
      <c r="D158" s="1169" t="s">
        <v>1648</v>
      </c>
      <c r="E158" s="1168">
        <v>262656.51241779665</v>
      </c>
      <c r="F158" s="1170"/>
      <c r="G158" s="1672"/>
      <c r="H158" s="128"/>
      <c r="I158" s="999"/>
    </row>
    <row r="159" spans="1:9" ht="15" customHeight="1" x14ac:dyDescent="0.25">
      <c r="A159" s="1667" t="s">
        <v>1346</v>
      </c>
      <c r="B159" s="1667"/>
      <c r="C159" s="1178" t="s">
        <v>1346</v>
      </c>
      <c r="D159" s="1169" t="s">
        <v>1653</v>
      </c>
      <c r="E159" s="1168">
        <v>3000</v>
      </c>
      <c r="F159" s="1170"/>
      <c r="G159" s="1672"/>
      <c r="H159" s="128"/>
      <c r="I159" s="999"/>
    </row>
    <row r="160" spans="1:9" ht="15" customHeight="1" x14ac:dyDescent="0.25">
      <c r="A160" s="1667" t="s">
        <v>2124</v>
      </c>
      <c r="B160" s="1667"/>
      <c r="C160" s="1178">
        <v>963429.73730348249</v>
      </c>
      <c r="D160" s="1169" t="s">
        <v>1648</v>
      </c>
      <c r="E160" s="1168">
        <v>931407.73730348249</v>
      </c>
      <c r="F160" s="1170"/>
      <c r="G160" s="1672"/>
      <c r="H160" s="128"/>
      <c r="I160" s="999"/>
    </row>
    <row r="161" spans="1:9" ht="15" customHeight="1" x14ac:dyDescent="0.25">
      <c r="A161" s="1667" t="s">
        <v>1346</v>
      </c>
      <c r="B161" s="1667"/>
      <c r="C161" s="1178" t="s">
        <v>1346</v>
      </c>
      <c r="D161" s="1169" t="s">
        <v>2075</v>
      </c>
      <c r="E161" s="1168">
        <v>1</v>
      </c>
      <c r="F161" s="1170"/>
      <c r="G161" s="1672"/>
      <c r="H161" s="128"/>
      <c r="I161" s="999"/>
    </row>
    <row r="162" spans="1:9" ht="15" customHeight="1" x14ac:dyDescent="0.25">
      <c r="A162" s="1667" t="s">
        <v>1346</v>
      </c>
      <c r="B162" s="1667"/>
      <c r="C162" s="1178" t="s">
        <v>1346</v>
      </c>
      <c r="D162" s="1169" t="s">
        <v>64</v>
      </c>
      <c r="E162" s="1168">
        <v>32021</v>
      </c>
      <c r="F162" s="1170"/>
      <c r="G162" s="1672"/>
      <c r="H162" s="128"/>
      <c r="I162" s="999"/>
    </row>
    <row r="163" spans="1:9" ht="15" customHeight="1" x14ac:dyDescent="0.25">
      <c r="A163" s="1667" t="s">
        <v>2125</v>
      </c>
      <c r="B163" s="1667"/>
      <c r="C163" s="1178">
        <v>675324.91442206001</v>
      </c>
      <c r="D163" s="1169" t="s">
        <v>1648</v>
      </c>
      <c r="E163" s="1168">
        <v>670784.91442206001</v>
      </c>
      <c r="F163" s="1170"/>
      <c r="G163" s="1672"/>
      <c r="H163" s="128"/>
      <c r="I163" s="999"/>
    </row>
    <row r="164" spans="1:9" ht="15" customHeight="1" x14ac:dyDescent="0.25">
      <c r="A164" s="1667" t="s">
        <v>1346</v>
      </c>
      <c r="B164" s="1667"/>
      <c r="C164" s="1178" t="s">
        <v>1346</v>
      </c>
      <c r="D164" s="1169" t="s">
        <v>57</v>
      </c>
      <c r="E164" s="1168">
        <v>4540</v>
      </c>
      <c r="F164" s="1170"/>
      <c r="G164" s="1672"/>
      <c r="H164" s="128"/>
      <c r="I164" s="999"/>
    </row>
    <row r="165" spans="1:9" ht="15" customHeight="1" x14ac:dyDescent="0.25">
      <c r="A165" s="1667" t="s">
        <v>2126</v>
      </c>
      <c r="B165" s="1667"/>
      <c r="C165" s="1178">
        <v>58524.195918620964</v>
      </c>
      <c r="D165" s="1169" t="s">
        <v>1648</v>
      </c>
      <c r="E165" s="1168">
        <v>429.88638518394248</v>
      </c>
      <c r="F165" s="1170"/>
      <c r="G165" s="1672"/>
      <c r="H165" s="128"/>
      <c r="I165" s="999"/>
    </row>
    <row r="166" spans="1:9" ht="15" customHeight="1" x14ac:dyDescent="0.25">
      <c r="A166" s="1667" t="s">
        <v>1346</v>
      </c>
      <c r="B166" s="1667"/>
      <c r="C166" s="1178" t="s">
        <v>1346</v>
      </c>
      <c r="D166" s="1169" t="s">
        <v>64</v>
      </c>
      <c r="E166" s="1168">
        <v>58094.309533437023</v>
      </c>
      <c r="F166" s="1170"/>
      <c r="G166" s="1672"/>
      <c r="H166" s="128"/>
      <c r="I166" s="999"/>
    </row>
    <row r="167" spans="1:9" ht="15" customHeight="1" x14ac:dyDescent="0.25">
      <c r="A167" s="1667" t="s">
        <v>2127</v>
      </c>
      <c r="B167" s="1667"/>
      <c r="C167" s="1178">
        <v>3139.280296625182</v>
      </c>
      <c r="D167" s="1169" t="s">
        <v>1648</v>
      </c>
      <c r="E167" s="1168">
        <v>3139.280296625182</v>
      </c>
      <c r="F167" s="1170"/>
      <c r="G167" s="1672"/>
      <c r="H167" s="128"/>
      <c r="I167" s="999"/>
    </row>
    <row r="168" spans="1:9" ht="15" customHeight="1" x14ac:dyDescent="0.25">
      <c r="A168" s="1667" t="s">
        <v>2128</v>
      </c>
      <c r="B168" s="1667"/>
      <c r="C168" s="1178">
        <v>1303049.7422893979</v>
      </c>
      <c r="D168" s="1169" t="s">
        <v>1648</v>
      </c>
      <c r="E168" s="1168">
        <v>1303049.7422893979</v>
      </c>
      <c r="F168" s="1170"/>
      <c r="G168" s="1672"/>
      <c r="H168" s="128"/>
      <c r="I168" s="999"/>
    </row>
    <row r="169" spans="1:9" ht="15" customHeight="1" x14ac:dyDescent="0.25">
      <c r="A169" s="1667" t="s">
        <v>2129</v>
      </c>
      <c r="B169" s="1667"/>
      <c r="C169" s="1178">
        <v>175659.39720834908</v>
      </c>
      <c r="D169" s="1169" t="s">
        <v>1648</v>
      </c>
      <c r="E169" s="1168">
        <v>175659.39720834908</v>
      </c>
      <c r="F169" s="1170"/>
      <c r="G169" s="1672"/>
      <c r="H169" s="128"/>
      <c r="I169" s="999"/>
    </row>
    <row r="170" spans="1:9" ht="15" customHeight="1" x14ac:dyDescent="0.25">
      <c r="A170" s="1667" t="s">
        <v>2130</v>
      </c>
      <c r="B170" s="1667"/>
      <c r="C170" s="1178">
        <v>8128.6537875906852</v>
      </c>
      <c r="D170" s="1169" t="s">
        <v>1648</v>
      </c>
      <c r="E170" s="1168">
        <v>8128.6537875906852</v>
      </c>
      <c r="F170" s="1170"/>
      <c r="G170" s="1672"/>
      <c r="H170" s="128"/>
      <c r="I170" s="999"/>
    </row>
    <row r="171" spans="1:9" ht="15" customHeight="1" x14ac:dyDescent="0.25">
      <c r="A171" s="1667" t="s">
        <v>2131</v>
      </c>
      <c r="B171" s="1667"/>
      <c r="C171" s="1178">
        <v>293.81644833691365</v>
      </c>
      <c r="D171" s="1169" t="s">
        <v>1648</v>
      </c>
      <c r="E171" s="1168">
        <v>293.81644833691365</v>
      </c>
      <c r="F171" s="1170"/>
      <c r="G171" s="1672"/>
      <c r="H171" s="128"/>
      <c r="I171" s="999"/>
    </row>
    <row r="172" spans="1:9" ht="15" customHeight="1" x14ac:dyDescent="0.25">
      <c r="A172" s="1667" t="s">
        <v>2132</v>
      </c>
      <c r="B172" s="1667"/>
      <c r="C172" s="1178">
        <v>159.28727305032101</v>
      </c>
      <c r="D172" s="1169" t="s">
        <v>1648</v>
      </c>
      <c r="E172" s="1168">
        <v>159.28727305032101</v>
      </c>
      <c r="F172" s="1170"/>
      <c r="G172" s="1672"/>
      <c r="H172" s="128"/>
      <c r="I172" s="999"/>
    </row>
    <row r="173" spans="1:9" ht="15" customHeight="1" x14ac:dyDescent="0.25">
      <c r="A173" s="1667" t="s">
        <v>2133</v>
      </c>
      <c r="B173" s="1667"/>
      <c r="C173" s="1178">
        <v>659.5285150958232</v>
      </c>
      <c r="D173" s="1169" t="s">
        <v>1648</v>
      </c>
      <c r="E173" s="1168">
        <v>659.5285150958232</v>
      </c>
      <c r="F173" s="1170"/>
      <c r="G173" s="1672"/>
      <c r="H173" s="128"/>
      <c r="I173" s="999"/>
    </row>
    <row r="174" spans="1:9" ht="15" customHeight="1" x14ac:dyDescent="0.25">
      <c r="A174" s="1667" t="s">
        <v>2134</v>
      </c>
      <c r="B174" s="1667"/>
      <c r="C174" s="1178">
        <v>1529493.7472709264</v>
      </c>
      <c r="D174" s="1169" t="s">
        <v>1648</v>
      </c>
      <c r="E174" s="1168">
        <v>1520137.9516040864</v>
      </c>
      <c r="F174" s="1170"/>
      <c r="G174" s="1672"/>
      <c r="H174" s="128"/>
      <c r="I174" s="999"/>
    </row>
    <row r="175" spans="1:9" ht="15" customHeight="1" x14ac:dyDescent="0.25">
      <c r="A175" s="1667" t="s">
        <v>1346</v>
      </c>
      <c r="B175" s="1667"/>
      <c r="C175" s="1178" t="s">
        <v>1346</v>
      </c>
      <c r="D175" s="1169" t="s">
        <v>2075</v>
      </c>
      <c r="E175" s="1168">
        <v>9355.7956668400002</v>
      </c>
      <c r="F175" s="1170"/>
      <c r="G175" s="1672"/>
      <c r="H175" s="128"/>
      <c r="I175" s="999"/>
    </row>
    <row r="176" spans="1:9" ht="15" customHeight="1" x14ac:dyDescent="0.25">
      <c r="A176" s="1667" t="s">
        <v>2135</v>
      </c>
      <c r="B176" s="1667"/>
      <c r="C176" s="1178">
        <v>38068010.125432439</v>
      </c>
      <c r="D176" s="1169" t="s">
        <v>2077</v>
      </c>
      <c r="E176" s="1168">
        <v>37864153.488748699</v>
      </c>
      <c r="F176" s="1170"/>
      <c r="G176" s="1672"/>
      <c r="H176" s="128"/>
      <c r="I176" s="999"/>
    </row>
    <row r="177" spans="1:9" ht="15" customHeight="1" x14ac:dyDescent="0.25">
      <c r="A177" s="1667" t="s">
        <v>1346</v>
      </c>
      <c r="B177" s="1667"/>
      <c r="C177" s="1178" t="s">
        <v>1346</v>
      </c>
      <c r="D177" s="1169" t="s">
        <v>2078</v>
      </c>
      <c r="E177" s="1168">
        <v>16679.381133490762</v>
      </c>
      <c r="F177" s="1170"/>
      <c r="G177" s="1672"/>
      <c r="H177" s="128"/>
      <c r="I177" s="999"/>
    </row>
    <row r="178" spans="1:9" ht="15" customHeight="1" x14ac:dyDescent="0.25">
      <c r="A178" s="1667" t="s">
        <v>1346</v>
      </c>
      <c r="B178" s="1667"/>
      <c r="C178" s="1178" t="s">
        <v>1346</v>
      </c>
      <c r="D178" s="1169" t="s">
        <v>1648</v>
      </c>
      <c r="E178" s="1168">
        <v>5929.4226261383637</v>
      </c>
      <c r="F178" s="1170"/>
      <c r="G178" s="1672"/>
      <c r="H178" s="128"/>
      <c r="I178" s="999"/>
    </row>
    <row r="179" spans="1:9" ht="15" customHeight="1" x14ac:dyDescent="0.25">
      <c r="A179" s="1667" t="s">
        <v>1346</v>
      </c>
      <c r="B179" s="1667"/>
      <c r="C179" s="1178" t="s">
        <v>1346</v>
      </c>
      <c r="D179" s="1169" t="s">
        <v>1653</v>
      </c>
      <c r="E179" s="1168">
        <v>181247.83292411323</v>
      </c>
      <c r="F179" s="1170"/>
      <c r="G179" s="1672"/>
      <c r="H179" s="128"/>
      <c r="I179" s="999"/>
    </row>
    <row r="180" spans="1:9" ht="15" customHeight="1" x14ac:dyDescent="0.25">
      <c r="A180" s="1667" t="s">
        <v>2136</v>
      </c>
      <c r="B180" s="1667"/>
      <c r="C180" s="1178">
        <v>56369.586914281492</v>
      </c>
      <c r="D180" s="1169" t="s">
        <v>1648</v>
      </c>
      <c r="E180" s="1168">
        <v>828.64712428150494</v>
      </c>
      <c r="F180" s="1170"/>
      <c r="G180" s="1672"/>
      <c r="H180" s="128"/>
      <c r="I180" s="999"/>
    </row>
    <row r="181" spans="1:9" ht="15" customHeight="1" x14ac:dyDescent="0.25">
      <c r="A181" s="1667" t="s">
        <v>1346</v>
      </c>
      <c r="B181" s="1667"/>
      <c r="C181" s="1178" t="s">
        <v>1346</v>
      </c>
      <c r="D181" s="1169" t="s">
        <v>57</v>
      </c>
      <c r="E181" s="1168">
        <v>55540.939789999989</v>
      </c>
      <c r="F181" s="1170"/>
      <c r="G181" s="1672"/>
      <c r="H181" s="128"/>
      <c r="I181" s="999"/>
    </row>
    <row r="182" spans="1:9" ht="15" customHeight="1" x14ac:dyDescent="0.25">
      <c r="A182" s="1667" t="s">
        <v>2137</v>
      </c>
      <c r="B182" s="1667"/>
      <c r="C182" s="1178">
        <v>101443.89744926659</v>
      </c>
      <c r="D182" s="1169" t="s">
        <v>1648</v>
      </c>
      <c r="E182" s="1168">
        <v>101443.89744926659</v>
      </c>
      <c r="F182" s="1170"/>
      <c r="G182" s="1672"/>
      <c r="H182" s="128"/>
      <c r="I182" s="999"/>
    </row>
    <row r="183" spans="1:9" ht="15" customHeight="1" x14ac:dyDescent="0.25">
      <c r="A183" s="1667" t="s">
        <v>2138</v>
      </c>
      <c r="B183" s="1667"/>
      <c r="C183" s="1178">
        <v>2.3473299999999999</v>
      </c>
      <c r="D183" s="1169" t="s">
        <v>1648</v>
      </c>
      <c r="E183" s="1168">
        <v>2.3473299999999999</v>
      </c>
      <c r="F183" s="1170"/>
      <c r="G183" s="1672"/>
      <c r="H183" s="128"/>
      <c r="I183" s="999"/>
    </row>
    <row r="184" spans="1:9" ht="15" customHeight="1" x14ac:dyDescent="0.25">
      <c r="A184" s="1667" t="s">
        <v>2139</v>
      </c>
      <c r="B184" s="1667"/>
      <c r="C184" s="1178">
        <v>3158.6</v>
      </c>
      <c r="D184" s="1169" t="s">
        <v>1648</v>
      </c>
      <c r="E184" s="1168">
        <v>3158.6</v>
      </c>
      <c r="F184" s="1170"/>
      <c r="G184" s="1672"/>
      <c r="H184" s="128"/>
      <c r="I184" s="999"/>
    </row>
    <row r="185" spans="1:9" ht="15" customHeight="1" x14ac:dyDescent="0.25">
      <c r="A185" s="1667" t="s">
        <v>2140</v>
      </c>
      <c r="B185" s="1667"/>
      <c r="C185" s="1178">
        <v>567600.60245690541</v>
      </c>
      <c r="D185" s="1169" t="s">
        <v>1648</v>
      </c>
      <c r="E185" s="1168">
        <v>141297.89512150537</v>
      </c>
      <c r="F185" s="1170"/>
      <c r="G185" s="1672"/>
      <c r="H185" s="128"/>
      <c r="I185" s="999"/>
    </row>
    <row r="186" spans="1:9" ht="15" customHeight="1" x14ac:dyDescent="0.25">
      <c r="A186" s="1667" t="s">
        <v>1346</v>
      </c>
      <c r="B186" s="1667"/>
      <c r="C186" s="1178" t="s">
        <v>1346</v>
      </c>
      <c r="D186" s="1169" t="s">
        <v>2075</v>
      </c>
      <c r="E186" s="1168">
        <v>426302.70733540005</v>
      </c>
      <c r="F186" s="1170"/>
      <c r="G186" s="1672"/>
      <c r="H186" s="128"/>
      <c r="I186" s="999"/>
    </row>
    <row r="187" spans="1:9" ht="15" customHeight="1" x14ac:dyDescent="0.25">
      <c r="A187" s="1667" t="s">
        <v>2141</v>
      </c>
      <c r="B187" s="1667"/>
      <c r="C187" s="1178">
        <v>21905.930528951863</v>
      </c>
      <c r="D187" s="1169" t="s">
        <v>1648</v>
      </c>
      <c r="E187" s="1168">
        <v>21905.930528951863</v>
      </c>
      <c r="F187" s="1170"/>
      <c r="G187" s="1672"/>
      <c r="H187" s="128"/>
      <c r="I187" s="999"/>
    </row>
    <row r="188" spans="1:9" ht="15" customHeight="1" x14ac:dyDescent="0.25">
      <c r="A188" s="1667" t="s">
        <v>2142</v>
      </c>
      <c r="B188" s="1667"/>
      <c r="C188" s="1178">
        <v>24.560120568413847</v>
      </c>
      <c r="D188" s="1169" t="s">
        <v>1648</v>
      </c>
      <c r="E188" s="1168">
        <v>24.560120568413847</v>
      </c>
      <c r="F188" s="1170"/>
      <c r="G188" s="1672"/>
      <c r="H188" s="128"/>
      <c r="I188" s="999"/>
    </row>
    <row r="189" spans="1:9" ht="15" customHeight="1" x14ac:dyDescent="0.25">
      <c r="A189" s="1667" t="s">
        <v>2143</v>
      </c>
      <c r="B189" s="1667"/>
      <c r="C189" s="1178">
        <v>304633.87622138218</v>
      </c>
      <c r="D189" s="1169" t="s">
        <v>1648</v>
      </c>
      <c r="E189" s="1168">
        <v>33294.337798822344</v>
      </c>
      <c r="F189" s="1170"/>
      <c r="G189" s="1672"/>
      <c r="H189" s="128"/>
      <c r="I189" s="999"/>
    </row>
    <row r="190" spans="1:9" ht="15" customHeight="1" x14ac:dyDescent="0.25">
      <c r="A190" s="1667" t="s">
        <v>1346</v>
      </c>
      <c r="B190" s="1667"/>
      <c r="C190" s="1178" t="s">
        <v>1346</v>
      </c>
      <c r="D190" s="1169" t="s">
        <v>56</v>
      </c>
      <c r="E190" s="1168">
        <v>16362.735523475611</v>
      </c>
      <c r="F190" s="1170"/>
      <c r="G190" s="1672"/>
      <c r="H190" s="128"/>
      <c r="I190" s="999"/>
    </row>
    <row r="191" spans="1:9" ht="15" customHeight="1" x14ac:dyDescent="0.25">
      <c r="A191" s="1667" t="s">
        <v>1346</v>
      </c>
      <c r="B191" s="1667"/>
      <c r="C191" s="1178" t="s">
        <v>1346</v>
      </c>
      <c r="D191" s="1169" t="s">
        <v>57</v>
      </c>
      <c r="E191" s="1168">
        <v>90188.033759999991</v>
      </c>
      <c r="F191" s="1170"/>
      <c r="G191" s="1672"/>
      <c r="H191" s="128"/>
      <c r="I191" s="999"/>
    </row>
    <row r="192" spans="1:9" ht="15" customHeight="1" x14ac:dyDescent="0.25">
      <c r="A192" s="1667" t="s">
        <v>1346</v>
      </c>
      <c r="B192" s="1667"/>
      <c r="C192" s="1178" t="s">
        <v>1346</v>
      </c>
      <c r="D192" s="1169" t="s">
        <v>1653</v>
      </c>
      <c r="E192" s="1168">
        <v>164788.76913908427</v>
      </c>
      <c r="F192" s="1170"/>
      <c r="G192" s="1672"/>
      <c r="H192" s="128"/>
      <c r="I192" s="999"/>
    </row>
    <row r="193" spans="1:9" ht="15" customHeight="1" x14ac:dyDescent="0.25">
      <c r="A193" s="1667" t="s">
        <v>2144</v>
      </c>
      <c r="B193" s="1667"/>
      <c r="C193" s="1178">
        <v>286034230.52465755</v>
      </c>
      <c r="D193" s="1169" t="s">
        <v>1648</v>
      </c>
      <c r="E193" s="1168">
        <v>216128.2314239814</v>
      </c>
      <c r="F193" s="1170"/>
      <c r="G193" s="1672"/>
      <c r="H193" s="128"/>
      <c r="I193" s="999"/>
    </row>
    <row r="194" spans="1:9" ht="15" customHeight="1" x14ac:dyDescent="0.25">
      <c r="A194" s="1667" t="s">
        <v>1346</v>
      </c>
      <c r="B194" s="1667"/>
      <c r="C194" s="1178" t="s">
        <v>1346</v>
      </c>
      <c r="D194" s="1169" t="s">
        <v>56</v>
      </c>
      <c r="E194" s="1168">
        <v>278166337.99516153</v>
      </c>
      <c r="F194" s="1170"/>
      <c r="G194" s="1672"/>
      <c r="H194" s="128"/>
      <c r="I194" s="999"/>
    </row>
    <row r="195" spans="1:9" ht="15" customHeight="1" x14ac:dyDescent="0.25">
      <c r="A195" s="1667" t="s">
        <v>1346</v>
      </c>
      <c r="B195" s="1667"/>
      <c r="C195" s="1178" t="s">
        <v>1346</v>
      </c>
      <c r="D195" s="1169" t="s">
        <v>57</v>
      </c>
      <c r="E195" s="1168">
        <v>343567.39029582404</v>
      </c>
      <c r="F195" s="1170"/>
      <c r="G195" s="1672"/>
      <c r="H195" s="128"/>
      <c r="I195" s="999"/>
    </row>
    <row r="196" spans="1:9" ht="15" customHeight="1" x14ac:dyDescent="0.25">
      <c r="A196" s="1667" t="s">
        <v>1346</v>
      </c>
      <c r="B196" s="1667"/>
      <c r="C196" s="1178" t="s">
        <v>1346</v>
      </c>
      <c r="D196" s="1169" t="s">
        <v>2075</v>
      </c>
      <c r="E196" s="1168">
        <v>7282288.9751552334</v>
      </c>
      <c r="F196" s="1170"/>
      <c r="G196" s="1672"/>
      <c r="H196" s="128"/>
      <c r="I196" s="999"/>
    </row>
    <row r="197" spans="1:9" ht="15" customHeight="1" x14ac:dyDescent="0.25">
      <c r="A197" s="1667" t="s">
        <v>1346</v>
      </c>
      <c r="B197" s="1667"/>
      <c r="C197" s="1178" t="s">
        <v>1346</v>
      </c>
      <c r="D197" s="1169" t="s">
        <v>1653</v>
      </c>
      <c r="E197" s="1168">
        <v>25907.932621</v>
      </c>
      <c r="F197" s="1170"/>
      <c r="G197" s="1672"/>
      <c r="H197" s="128"/>
      <c r="I197" s="999"/>
    </row>
    <row r="198" spans="1:9" ht="15" customHeight="1" x14ac:dyDescent="0.25">
      <c r="A198" s="1667" t="s">
        <v>2145</v>
      </c>
      <c r="B198" s="1667"/>
      <c r="C198" s="1178">
        <v>21784534.306553759</v>
      </c>
      <c r="D198" s="1169" t="s">
        <v>2077</v>
      </c>
      <c r="E198" s="1168">
        <v>14285.989904333623</v>
      </c>
      <c r="F198" s="1170"/>
      <c r="G198" s="1672"/>
      <c r="H198" s="128"/>
      <c r="I198" s="999"/>
    </row>
    <row r="199" spans="1:9" ht="15" customHeight="1" x14ac:dyDescent="0.25">
      <c r="A199" s="1667" t="s">
        <v>1346</v>
      </c>
      <c r="B199" s="1667"/>
      <c r="C199" s="1179" t="s">
        <v>1346</v>
      </c>
      <c r="D199" s="1169" t="s">
        <v>1648</v>
      </c>
      <c r="E199" s="1168">
        <v>9054305.3149170242</v>
      </c>
      <c r="F199" s="1170"/>
      <c r="G199" s="1672"/>
      <c r="H199" s="128"/>
      <c r="I199" s="999"/>
    </row>
    <row r="200" spans="1:9" ht="15" customHeight="1" x14ac:dyDescent="0.25">
      <c r="A200" s="1667" t="s">
        <v>1346</v>
      </c>
      <c r="B200" s="1667"/>
      <c r="C200" s="1171" t="s">
        <v>1346</v>
      </c>
      <c r="D200" s="1169" t="s">
        <v>1653</v>
      </c>
      <c r="E200" s="1168">
        <v>12715943.0017324</v>
      </c>
      <c r="F200" s="1170"/>
      <c r="G200" s="1672"/>
      <c r="H200" s="128"/>
      <c r="I200" s="999"/>
    </row>
    <row r="201" spans="1:9" ht="15" customHeight="1" thickBot="1" x14ac:dyDescent="0.3">
      <c r="A201" s="1667" t="s">
        <v>1346</v>
      </c>
      <c r="B201" s="1667"/>
      <c r="C201" s="1171">
        <v>0</v>
      </c>
      <c r="D201" s="1169" t="s">
        <v>1346</v>
      </c>
      <c r="E201" s="1172" t="s">
        <v>1346</v>
      </c>
      <c r="F201" s="1170"/>
      <c r="G201" s="1672"/>
      <c r="H201" s="128"/>
      <c r="I201" s="999"/>
    </row>
    <row r="202" spans="1:9" ht="15" customHeight="1" x14ac:dyDescent="0.25">
      <c r="A202" s="1678" t="s">
        <v>2284</v>
      </c>
      <c r="B202" s="1679"/>
      <c r="C202" s="1679"/>
      <c r="D202" s="1679"/>
      <c r="E202" s="1679"/>
      <c r="F202" s="1680"/>
      <c r="G202" s="1656" t="s">
        <v>691</v>
      </c>
      <c r="H202" s="131"/>
    </row>
    <row r="203" spans="1:9" ht="20.100000000000001" customHeight="1" x14ac:dyDescent="0.25">
      <c r="A203" s="1658" t="s">
        <v>823</v>
      </c>
      <c r="B203" s="1660" t="s">
        <v>821</v>
      </c>
      <c r="C203" s="1662" t="s">
        <v>2235</v>
      </c>
      <c r="D203" s="1664" t="s">
        <v>650</v>
      </c>
      <c r="E203" s="1662" t="s">
        <v>2235</v>
      </c>
      <c r="F203" s="1665" t="s">
        <v>202</v>
      </c>
      <c r="G203" s="1657"/>
      <c r="H203" s="131"/>
    </row>
    <row r="204" spans="1:9" ht="29.25" customHeight="1" x14ac:dyDescent="0.25">
      <c r="A204" s="1659"/>
      <c r="B204" s="1661"/>
      <c r="C204" s="1663"/>
      <c r="D204" s="1661"/>
      <c r="E204" s="1663"/>
      <c r="F204" s="1666"/>
      <c r="G204" s="1657"/>
      <c r="H204" s="131"/>
    </row>
    <row r="205" spans="1:9" x14ac:dyDescent="0.25">
      <c r="A205" s="1173" t="s">
        <v>2146</v>
      </c>
      <c r="B205" s="1174" t="s">
        <v>2077</v>
      </c>
      <c r="C205" s="1175">
        <v>106694696.44603328</v>
      </c>
      <c r="D205" s="1174"/>
      <c r="E205" s="1174"/>
      <c r="F205" s="1174"/>
      <c r="G205" s="1657"/>
      <c r="H205" s="131"/>
      <c r="I205" s="999"/>
    </row>
    <row r="206" spans="1:9" x14ac:dyDescent="0.25">
      <c r="A206" s="1173" t="s">
        <v>1346</v>
      </c>
      <c r="B206" s="1174" t="s">
        <v>2078</v>
      </c>
      <c r="C206" s="1175">
        <v>500.00099999999998</v>
      </c>
      <c r="D206" s="1174"/>
      <c r="E206" s="1174"/>
      <c r="F206" s="1174"/>
      <c r="G206" s="1657"/>
      <c r="H206" s="131"/>
      <c r="I206" s="999"/>
    </row>
    <row r="207" spans="1:9" x14ac:dyDescent="0.25">
      <c r="A207" s="1173" t="s">
        <v>1346</v>
      </c>
      <c r="B207" s="1174" t="s">
        <v>54</v>
      </c>
      <c r="C207" s="1175">
        <v>5115862.724643589</v>
      </c>
      <c r="D207" s="1174"/>
      <c r="E207" s="1174"/>
      <c r="F207" s="1174"/>
      <c r="G207" s="1657"/>
      <c r="H207" s="131"/>
      <c r="I207" s="999"/>
    </row>
    <row r="208" spans="1:9" x14ac:dyDescent="0.25">
      <c r="A208" s="1173" t="s">
        <v>1346</v>
      </c>
      <c r="B208" s="1174" t="s">
        <v>1648</v>
      </c>
      <c r="C208" s="1175">
        <v>7752814.1399987517</v>
      </c>
      <c r="D208" s="1174"/>
      <c r="E208" s="1174"/>
      <c r="F208" s="1174"/>
      <c r="G208" s="1657"/>
      <c r="H208" s="131"/>
      <c r="I208" s="999"/>
    </row>
    <row r="209" spans="1:9" x14ac:dyDescent="0.25">
      <c r="A209" s="1173" t="s">
        <v>1346</v>
      </c>
      <c r="B209" s="1174" t="s">
        <v>56</v>
      </c>
      <c r="C209" s="1175">
        <v>1233555.2612249372</v>
      </c>
      <c r="D209" s="1174"/>
      <c r="E209" s="1174"/>
      <c r="F209" s="1174"/>
      <c r="G209" s="1657"/>
      <c r="H209" s="131"/>
      <c r="I209" s="999"/>
    </row>
    <row r="210" spans="1:9" x14ac:dyDescent="0.25">
      <c r="A210" s="1173" t="s">
        <v>1346</v>
      </c>
      <c r="B210" s="1174" t="s">
        <v>57</v>
      </c>
      <c r="C210" s="1175">
        <v>15146.732786772791</v>
      </c>
      <c r="D210" s="1174"/>
      <c r="E210" s="1174"/>
      <c r="F210" s="1174"/>
      <c r="G210" s="1657"/>
      <c r="H210" s="131"/>
      <c r="I210" s="999"/>
    </row>
    <row r="211" spans="1:9" x14ac:dyDescent="0.25">
      <c r="A211" s="1173" t="s">
        <v>1346</v>
      </c>
      <c r="B211" s="1174" t="s">
        <v>2075</v>
      </c>
      <c r="C211" s="1175">
        <v>124376.22339798164</v>
      </c>
      <c r="D211" s="1174"/>
      <c r="E211" s="1174"/>
      <c r="F211" s="1174"/>
      <c r="G211" s="1657"/>
      <c r="H211" s="131"/>
      <c r="I211" s="999"/>
    </row>
    <row r="212" spans="1:9" x14ac:dyDescent="0.25">
      <c r="A212" s="1173" t="s">
        <v>1346</v>
      </c>
      <c r="B212" s="1174" t="s">
        <v>2079</v>
      </c>
      <c r="C212" s="1175">
        <v>79151.294741003745</v>
      </c>
      <c r="D212" s="1174"/>
      <c r="E212" s="1174"/>
      <c r="F212" s="1174"/>
      <c r="G212" s="1657"/>
      <c r="H212" s="131"/>
      <c r="I212" s="999"/>
    </row>
    <row r="213" spans="1:9" x14ac:dyDescent="0.25">
      <c r="A213" s="1173" t="s">
        <v>1346</v>
      </c>
      <c r="B213" s="1174" t="s">
        <v>2076</v>
      </c>
      <c r="C213" s="1175">
        <v>29771574.86288124</v>
      </c>
      <c r="D213" s="1174"/>
      <c r="E213" s="1174"/>
      <c r="F213" s="1174"/>
      <c r="G213" s="1657"/>
      <c r="H213" s="131"/>
      <c r="I213" s="999"/>
    </row>
    <row r="214" spans="1:9" x14ac:dyDescent="0.25">
      <c r="A214" s="1173" t="s">
        <v>1346</v>
      </c>
      <c r="B214" s="1174" t="s">
        <v>1653</v>
      </c>
      <c r="C214" s="1175">
        <v>1406846.2416561069</v>
      </c>
      <c r="D214" s="1174"/>
      <c r="E214" s="1174"/>
      <c r="F214" s="1174"/>
      <c r="G214" s="1657"/>
      <c r="H214" s="131"/>
      <c r="I214" s="999"/>
    </row>
    <row r="215" spans="1:9" x14ac:dyDescent="0.25">
      <c r="A215" s="1173" t="s">
        <v>2147</v>
      </c>
      <c r="B215" s="1174" t="s">
        <v>2077</v>
      </c>
      <c r="C215" s="1175">
        <v>4960733.6639866158</v>
      </c>
      <c r="D215" s="1176"/>
      <c r="E215" s="1176"/>
      <c r="F215" s="1176"/>
      <c r="G215" s="1657"/>
      <c r="H215" s="131"/>
      <c r="I215" s="999"/>
    </row>
    <row r="216" spans="1:9" x14ac:dyDescent="0.25">
      <c r="A216" s="1173" t="s">
        <v>1346</v>
      </c>
      <c r="B216" s="1174" t="s">
        <v>2078</v>
      </c>
      <c r="C216" s="1175">
        <v>1500.7659900000003</v>
      </c>
      <c r="D216" s="1176"/>
      <c r="E216" s="1176"/>
      <c r="F216" s="1176"/>
      <c r="G216" s="1657"/>
      <c r="H216" s="131"/>
      <c r="I216" s="999"/>
    </row>
    <row r="217" spans="1:9" x14ac:dyDescent="0.25">
      <c r="A217" s="1173" t="s">
        <v>1346</v>
      </c>
      <c r="B217" s="1174" t="s">
        <v>54</v>
      </c>
      <c r="C217" s="1175">
        <v>592954.30127897428</v>
      </c>
      <c r="D217" s="1176"/>
      <c r="E217" s="1176"/>
      <c r="F217" s="1176"/>
      <c r="G217" s="1657"/>
      <c r="H217" s="131"/>
      <c r="I217" s="999"/>
    </row>
    <row r="218" spans="1:9" x14ac:dyDescent="0.25">
      <c r="A218" s="1173" t="s">
        <v>1346</v>
      </c>
      <c r="B218" s="1174" t="s">
        <v>1648</v>
      </c>
      <c r="C218" s="1175">
        <v>20421285.821635913</v>
      </c>
      <c r="D218" s="1176"/>
      <c r="E218" s="1176"/>
      <c r="F218" s="1176"/>
      <c r="G218" s="1657"/>
      <c r="H218" s="131"/>
      <c r="I218" s="999"/>
    </row>
    <row r="219" spans="1:9" x14ac:dyDescent="0.25">
      <c r="A219" s="1173" t="s">
        <v>1346</v>
      </c>
      <c r="B219" s="1174" t="s">
        <v>56</v>
      </c>
      <c r="C219" s="1175">
        <v>2868649.2508806433</v>
      </c>
      <c r="D219" s="1176"/>
      <c r="E219" s="1176"/>
      <c r="F219" s="1176"/>
      <c r="G219" s="1657"/>
      <c r="H219" s="131"/>
      <c r="I219" s="999"/>
    </row>
    <row r="220" spans="1:9" x14ac:dyDescent="0.25">
      <c r="A220" s="1173" t="s">
        <v>1346</v>
      </c>
      <c r="B220" s="1174" t="s">
        <v>57</v>
      </c>
      <c r="C220" s="1175">
        <v>84560.172749750825</v>
      </c>
      <c r="D220" s="1176"/>
      <c r="E220" s="1176"/>
      <c r="F220" s="1176"/>
      <c r="G220" s="1657"/>
      <c r="H220" s="131"/>
      <c r="I220" s="999"/>
    </row>
    <row r="221" spans="1:9" x14ac:dyDescent="0.25">
      <c r="A221" s="1173" t="s">
        <v>1346</v>
      </c>
      <c r="B221" s="1174" t="s">
        <v>2075</v>
      </c>
      <c r="C221" s="1175">
        <v>681512.76491503359</v>
      </c>
      <c r="D221" s="1176"/>
      <c r="E221" s="1176"/>
      <c r="F221" s="1176"/>
      <c r="G221" s="1657"/>
      <c r="H221" s="131"/>
      <c r="I221" s="999"/>
    </row>
    <row r="222" spans="1:9" x14ac:dyDescent="0.25">
      <c r="A222" s="1173" t="s">
        <v>1346</v>
      </c>
      <c r="B222" s="1174" t="s">
        <v>2079</v>
      </c>
      <c r="C222" s="1175">
        <v>1096290.3296556799</v>
      </c>
      <c r="D222" s="1176"/>
      <c r="E222" s="1176"/>
      <c r="F222" s="1176"/>
      <c r="G222" s="1657"/>
      <c r="H222" s="131"/>
      <c r="I222" s="999"/>
    </row>
    <row r="223" spans="1:9" x14ac:dyDescent="0.25">
      <c r="A223" s="1173" t="s">
        <v>1346</v>
      </c>
      <c r="B223" s="1174" t="s">
        <v>2076</v>
      </c>
      <c r="C223" s="1175">
        <v>620861.04281672055</v>
      </c>
      <c r="D223" s="1176"/>
      <c r="E223" s="1176"/>
      <c r="F223" s="1176"/>
      <c r="G223" s="1657"/>
      <c r="H223" s="131"/>
      <c r="I223" s="999"/>
    </row>
    <row r="224" spans="1:9" x14ac:dyDescent="0.25">
      <c r="A224" s="1173" t="s">
        <v>1346</v>
      </c>
      <c r="B224" s="1174" t="s">
        <v>1653</v>
      </c>
      <c r="C224" s="1175">
        <v>155471.55772319998</v>
      </c>
      <c r="D224" s="1176"/>
      <c r="E224" s="1176"/>
      <c r="F224" s="1176"/>
      <c r="G224" s="1657"/>
      <c r="H224" s="131"/>
      <c r="I224" s="999"/>
    </row>
    <row r="225" spans="1:9" x14ac:dyDescent="0.25">
      <c r="A225" s="1173" t="s">
        <v>2148</v>
      </c>
      <c r="B225" s="1174" t="s">
        <v>2077</v>
      </c>
      <c r="C225" s="1175">
        <v>2615205.9190398813</v>
      </c>
      <c r="D225" s="1176"/>
      <c r="E225" s="1176"/>
      <c r="F225" s="1176"/>
      <c r="G225" s="1657"/>
      <c r="H225" s="131"/>
      <c r="I225" s="999"/>
    </row>
    <row r="226" spans="1:9" x14ac:dyDescent="0.25">
      <c r="A226" s="1173" t="s">
        <v>1346</v>
      </c>
      <c r="B226" s="1174" t="s">
        <v>2078</v>
      </c>
      <c r="C226" s="1175">
        <v>7553.6141434907631</v>
      </c>
      <c r="D226" s="1176"/>
      <c r="E226" s="1176"/>
      <c r="F226" s="1176"/>
      <c r="G226" s="1657"/>
      <c r="H226" s="131"/>
      <c r="I226" s="999"/>
    </row>
    <row r="227" spans="1:9" x14ac:dyDescent="0.25">
      <c r="A227" s="1173" t="s">
        <v>1346</v>
      </c>
      <c r="B227" s="1174" t="s">
        <v>54</v>
      </c>
      <c r="C227" s="1175">
        <v>3926641.955198315</v>
      </c>
      <c r="D227" s="1177"/>
      <c r="E227" s="1176"/>
      <c r="F227" s="1176"/>
      <c r="G227" s="1657"/>
      <c r="H227" s="131"/>
      <c r="I227" s="999"/>
    </row>
    <row r="228" spans="1:9" x14ac:dyDescent="0.25">
      <c r="A228" s="1173" t="s">
        <v>1346</v>
      </c>
      <c r="B228" s="1174" t="s">
        <v>1648</v>
      </c>
      <c r="C228" s="1175">
        <v>29021369.169169709</v>
      </c>
      <c r="D228" s="1177"/>
      <c r="E228" s="1176"/>
      <c r="F228" s="1176"/>
      <c r="G228" s="1657"/>
      <c r="H228" s="131"/>
      <c r="I228" s="999"/>
    </row>
    <row r="229" spans="1:9" x14ac:dyDescent="0.25">
      <c r="A229" s="1173" t="s">
        <v>1346</v>
      </c>
      <c r="B229" s="1174" t="s">
        <v>56</v>
      </c>
      <c r="C229" s="1175">
        <v>5141741.6314190663</v>
      </c>
      <c r="D229" s="1177"/>
      <c r="E229" s="1176"/>
      <c r="F229" s="1176"/>
      <c r="G229" s="1657"/>
      <c r="H229" s="131"/>
      <c r="I229" s="999"/>
    </row>
    <row r="230" spans="1:9" x14ac:dyDescent="0.25">
      <c r="A230" s="1173" t="s">
        <v>1346</v>
      </c>
      <c r="B230" s="1174" t="s">
        <v>57</v>
      </c>
      <c r="C230" s="1175">
        <v>211844.40482611963</v>
      </c>
      <c r="D230" s="1177"/>
      <c r="E230" s="1176"/>
      <c r="F230" s="1176"/>
      <c r="G230" s="1657"/>
      <c r="H230" s="131"/>
      <c r="I230" s="999"/>
    </row>
    <row r="231" spans="1:9" x14ac:dyDescent="0.25">
      <c r="A231" s="1173" t="s">
        <v>1346</v>
      </c>
      <c r="B231" s="1174" t="s">
        <v>2075</v>
      </c>
      <c r="C231" s="1175">
        <v>1618628.1625660944</v>
      </c>
      <c r="D231" s="1177"/>
      <c r="E231" s="1176"/>
      <c r="F231" s="1176"/>
      <c r="G231" s="1657"/>
      <c r="H231" s="131"/>
      <c r="I231" s="999"/>
    </row>
    <row r="232" spans="1:9" x14ac:dyDescent="0.25">
      <c r="A232" s="1173" t="s">
        <v>1346</v>
      </c>
      <c r="B232" s="1174" t="s">
        <v>2079</v>
      </c>
      <c r="C232" s="1175">
        <v>2592000.4061813997</v>
      </c>
      <c r="D232" s="1177"/>
      <c r="E232" s="1176"/>
      <c r="F232" s="1176"/>
      <c r="G232" s="1657"/>
      <c r="H232" s="131"/>
      <c r="I232" s="999"/>
    </row>
    <row r="233" spans="1:9" x14ac:dyDescent="0.25">
      <c r="A233" s="1173" t="s">
        <v>1346</v>
      </c>
      <c r="B233" s="1174" t="s">
        <v>1653</v>
      </c>
      <c r="C233" s="1175">
        <v>78252.111656114284</v>
      </c>
      <c r="D233" s="1177"/>
      <c r="E233" s="1176"/>
      <c r="F233" s="1176"/>
      <c r="G233" s="1657"/>
      <c r="H233" s="131"/>
      <c r="I233" s="999"/>
    </row>
    <row r="234" spans="1:9" x14ac:dyDescent="0.25">
      <c r="A234" s="1173" t="s">
        <v>2149</v>
      </c>
      <c r="B234" s="1174" t="s">
        <v>2077</v>
      </c>
      <c r="C234" s="1175">
        <v>11206549.138564333</v>
      </c>
      <c r="D234" s="1177"/>
      <c r="E234" s="1176"/>
      <c r="F234" s="1176"/>
      <c r="G234" s="1657"/>
      <c r="H234" s="131"/>
      <c r="I234" s="999"/>
    </row>
    <row r="235" spans="1:9" x14ac:dyDescent="0.25">
      <c r="A235" s="1173" t="s">
        <v>1346</v>
      </c>
      <c r="B235" s="1174" t="s">
        <v>2078</v>
      </c>
      <c r="C235" s="1175">
        <v>7125</v>
      </c>
      <c r="D235" s="1177"/>
      <c r="E235" s="1176"/>
      <c r="F235" s="1176"/>
      <c r="G235" s="1657"/>
      <c r="H235" s="131"/>
      <c r="I235" s="999"/>
    </row>
    <row r="236" spans="1:9" x14ac:dyDescent="0.25">
      <c r="A236" s="1173" t="s">
        <v>1346</v>
      </c>
      <c r="B236" s="1174" t="s">
        <v>54</v>
      </c>
      <c r="C236" s="1175">
        <v>987643.31862709054</v>
      </c>
      <c r="D236" s="1177"/>
      <c r="E236" s="1176"/>
      <c r="F236" s="1176"/>
      <c r="G236" s="1657"/>
      <c r="H236" s="131"/>
      <c r="I236" s="999"/>
    </row>
    <row r="237" spans="1:9" x14ac:dyDescent="0.25">
      <c r="A237" s="1173" t="s">
        <v>1346</v>
      </c>
      <c r="B237" s="1174" t="s">
        <v>1648</v>
      </c>
      <c r="C237" s="1175">
        <v>9560830.4292354453</v>
      </c>
      <c r="D237" s="1177"/>
      <c r="E237" s="1176"/>
      <c r="F237" s="1176"/>
      <c r="G237" s="1657"/>
      <c r="H237" s="131"/>
      <c r="I237" s="999"/>
    </row>
    <row r="238" spans="1:9" x14ac:dyDescent="0.25">
      <c r="A238" s="1173" t="s">
        <v>1346</v>
      </c>
      <c r="B238" s="1174" t="s">
        <v>56</v>
      </c>
      <c r="C238" s="1175">
        <v>728948.59548282914</v>
      </c>
      <c r="D238" s="1177"/>
      <c r="E238" s="1176"/>
      <c r="F238" s="1176"/>
      <c r="G238" s="1657"/>
      <c r="H238" s="131"/>
      <c r="I238" s="999"/>
    </row>
    <row r="239" spans="1:9" x14ac:dyDescent="0.25">
      <c r="A239" s="1173" t="s">
        <v>1346</v>
      </c>
      <c r="B239" s="1174" t="s">
        <v>57</v>
      </c>
      <c r="C239" s="1175">
        <v>239747.64296318078</v>
      </c>
      <c r="D239" s="1177"/>
      <c r="E239" s="1176"/>
      <c r="F239" s="1176"/>
      <c r="G239" s="1657"/>
      <c r="H239" s="131"/>
      <c r="I239" s="999"/>
    </row>
    <row r="240" spans="1:9" x14ac:dyDescent="0.25">
      <c r="A240" s="1173" t="s">
        <v>1346</v>
      </c>
      <c r="B240" s="1174" t="s">
        <v>2075</v>
      </c>
      <c r="C240" s="1175">
        <v>257295.76290708984</v>
      </c>
      <c r="D240" s="1177"/>
      <c r="E240" s="1176"/>
      <c r="F240" s="1176"/>
      <c r="G240" s="1657"/>
      <c r="H240" s="131"/>
      <c r="I240" s="999"/>
    </row>
    <row r="241" spans="1:9" x14ac:dyDescent="0.25">
      <c r="A241" s="1173" t="s">
        <v>1346</v>
      </c>
      <c r="B241" s="1174" t="s">
        <v>2079</v>
      </c>
      <c r="C241" s="1175">
        <v>293413.32290733303</v>
      </c>
      <c r="D241" s="1177"/>
      <c r="E241" s="1176"/>
      <c r="F241" s="1176"/>
      <c r="G241" s="1657"/>
      <c r="H241" s="131"/>
      <c r="I241" s="999"/>
    </row>
    <row r="242" spans="1:9" x14ac:dyDescent="0.25">
      <c r="A242" s="1173" t="s">
        <v>1346</v>
      </c>
      <c r="B242" s="1174" t="s">
        <v>1653</v>
      </c>
      <c r="C242" s="1175">
        <v>23721.579280000016</v>
      </c>
      <c r="D242" s="1177"/>
      <c r="E242" s="1176"/>
      <c r="F242" s="1176"/>
      <c r="G242" s="1657"/>
      <c r="H242" s="131"/>
      <c r="I242" s="999"/>
    </row>
    <row r="243" spans="1:9" x14ac:dyDescent="0.25">
      <c r="A243" s="1173" t="s">
        <v>2150</v>
      </c>
      <c r="B243" s="1174" t="s">
        <v>2077</v>
      </c>
      <c r="C243" s="1175">
        <v>1762095.0736100001</v>
      </c>
      <c r="D243" s="1177"/>
      <c r="E243" s="1176"/>
      <c r="F243" s="1176"/>
      <c r="G243" s="1657"/>
      <c r="H243" s="131"/>
      <c r="I243" s="999"/>
    </row>
    <row r="244" spans="1:9" x14ac:dyDescent="0.25">
      <c r="A244" s="1173" t="s">
        <v>1346</v>
      </c>
      <c r="B244" s="1174" t="s">
        <v>54</v>
      </c>
      <c r="C244" s="1175">
        <v>3021366.2054188135</v>
      </c>
      <c r="D244" s="1177"/>
      <c r="E244" s="1176"/>
      <c r="F244" s="1176"/>
      <c r="G244" s="1657"/>
      <c r="H244" s="131"/>
      <c r="I244" s="999"/>
    </row>
    <row r="245" spans="1:9" x14ac:dyDescent="0.25">
      <c r="A245" s="1173" t="s">
        <v>1346</v>
      </c>
      <c r="B245" s="1174" t="s">
        <v>1648</v>
      </c>
      <c r="C245" s="1175">
        <v>3817092.9748172443</v>
      </c>
      <c r="D245" s="1177"/>
      <c r="E245" s="1176"/>
      <c r="F245" s="1176"/>
      <c r="G245" s="1657"/>
      <c r="H245" s="131"/>
      <c r="I245" s="999"/>
    </row>
    <row r="246" spans="1:9" x14ac:dyDescent="0.25">
      <c r="A246" s="1173" t="s">
        <v>1346</v>
      </c>
      <c r="B246" s="1174" t="s">
        <v>56</v>
      </c>
      <c r="C246" s="1175">
        <v>268209805.99167755</v>
      </c>
      <c r="D246" s="1177"/>
      <c r="E246" s="1176"/>
      <c r="F246" s="1176"/>
      <c r="G246" s="1657"/>
      <c r="H246" s="131"/>
      <c r="I246" s="999"/>
    </row>
    <row r="247" spans="1:9" x14ac:dyDescent="0.25">
      <c r="A247" s="1173" t="s">
        <v>1346</v>
      </c>
      <c r="B247" s="1174" t="s">
        <v>57</v>
      </c>
      <c r="C247" s="1175">
        <v>9.6379999999999993E-2</v>
      </c>
      <c r="D247" s="1177"/>
      <c r="E247" s="1176"/>
      <c r="F247" s="1176"/>
      <c r="G247" s="1657"/>
      <c r="H247" s="131"/>
      <c r="I247" s="999"/>
    </row>
    <row r="248" spans="1:9" x14ac:dyDescent="0.25">
      <c r="A248" s="1173" t="s">
        <v>1346</v>
      </c>
      <c r="B248" s="1174" t="s">
        <v>2075</v>
      </c>
      <c r="C248" s="1175">
        <v>7704192.4817723539</v>
      </c>
      <c r="D248" s="1177"/>
      <c r="E248" s="1176"/>
      <c r="F248" s="1176"/>
      <c r="G248" s="1657"/>
      <c r="H248" s="131"/>
      <c r="I248" s="999"/>
    </row>
    <row r="249" spans="1:9" x14ac:dyDescent="0.25">
      <c r="A249" s="1173" t="s">
        <v>1346</v>
      </c>
      <c r="B249" s="1174" t="s">
        <v>2079</v>
      </c>
      <c r="C249" s="1175">
        <v>36650.761439336333</v>
      </c>
      <c r="D249" s="1177"/>
      <c r="E249" s="1176"/>
      <c r="F249" s="1176"/>
      <c r="G249" s="1657"/>
      <c r="H249" s="131"/>
      <c r="I249" s="999"/>
    </row>
    <row r="250" spans="1:9" x14ac:dyDescent="0.25">
      <c r="A250" s="1173" t="s">
        <v>1346</v>
      </c>
      <c r="B250" s="1174" t="s">
        <v>64</v>
      </c>
      <c r="C250" s="1175">
        <v>1463577.0222220814</v>
      </c>
      <c r="D250" s="1177"/>
      <c r="E250" s="1176"/>
      <c r="F250" s="1176"/>
      <c r="G250" s="1657"/>
      <c r="H250" s="131"/>
      <c r="I250" s="999"/>
    </row>
    <row r="251" spans="1:9" x14ac:dyDescent="0.25">
      <c r="A251" s="1173" t="s">
        <v>1346</v>
      </c>
      <c r="B251" s="1174" t="s">
        <v>1653</v>
      </c>
      <c r="C251" s="1175">
        <v>11736763.002093989</v>
      </c>
      <c r="D251" s="1177"/>
      <c r="E251" s="1176"/>
      <c r="F251" s="1176"/>
      <c r="G251" s="1657"/>
      <c r="H251" s="131"/>
      <c r="I251" s="999"/>
    </row>
    <row r="252" spans="1:9" s="155" customFormat="1" ht="16.5" customHeight="1" thickBot="1" x14ac:dyDescent="0.3">
      <c r="A252" s="1668" t="s">
        <v>822</v>
      </c>
      <c r="B252" s="1669"/>
      <c r="C252" s="1669"/>
      <c r="D252" s="1669"/>
      <c r="E252" s="1669"/>
      <c r="F252" s="1669"/>
      <c r="G252" s="1670"/>
      <c r="H252" s="162"/>
    </row>
    <row r="253" spans="1:9" s="155" customFormat="1" x14ac:dyDescent="0.25"/>
    <row r="254" spans="1:9" x14ac:dyDescent="0.25">
      <c r="B254" s="135"/>
      <c r="C254" s="135"/>
      <c r="D254" s="135"/>
      <c r="E254" s="135"/>
      <c r="F254" s="135"/>
      <c r="G254" s="135"/>
      <c r="H254" s="135"/>
    </row>
    <row r="255" spans="1:9" x14ac:dyDescent="0.25">
      <c r="B255" s="135"/>
      <c r="C255" s="135"/>
      <c r="D255" s="135"/>
      <c r="E255" s="135"/>
      <c r="F255" s="135"/>
      <c r="G255" s="135"/>
      <c r="H255" s="135"/>
    </row>
    <row r="256" spans="1:9" x14ac:dyDescent="0.25">
      <c r="B256" s="130"/>
      <c r="C256" s="130"/>
      <c r="D256" s="130"/>
      <c r="E256" s="130"/>
      <c r="F256" s="130"/>
      <c r="G256" s="130"/>
      <c r="H256" s="135"/>
    </row>
    <row r="257" spans="2:8" x14ac:dyDescent="0.25">
      <c r="B257" s="130"/>
      <c r="C257" s="130"/>
      <c r="D257" s="130"/>
      <c r="E257" s="130"/>
      <c r="F257" s="130"/>
      <c r="G257" s="130"/>
      <c r="H257" s="135"/>
    </row>
    <row r="258" spans="2:8" x14ac:dyDescent="0.25">
      <c r="B258" s="130"/>
      <c r="C258" s="130"/>
      <c r="D258" s="130"/>
      <c r="E258" s="130"/>
      <c r="F258" s="130"/>
      <c r="G258" s="130"/>
      <c r="H258" s="135"/>
    </row>
    <row r="259" spans="2:8" x14ac:dyDescent="0.25">
      <c r="B259" s="130"/>
      <c r="C259" s="130"/>
      <c r="D259" s="130"/>
      <c r="E259" s="130"/>
      <c r="F259" s="130"/>
      <c r="G259" s="130"/>
      <c r="H259" s="135"/>
    </row>
    <row r="260" spans="2:8" x14ac:dyDescent="0.25">
      <c r="B260" s="130"/>
      <c r="C260" s="130"/>
      <c r="D260" s="130"/>
      <c r="E260" s="130"/>
      <c r="F260" s="130"/>
      <c r="G260" s="130"/>
      <c r="H260" s="135"/>
    </row>
    <row r="261" spans="2:8" x14ac:dyDescent="0.25">
      <c r="B261" s="130"/>
      <c r="C261" s="130"/>
      <c r="D261" s="130"/>
      <c r="E261" s="130"/>
      <c r="F261" s="130"/>
      <c r="G261" s="130"/>
      <c r="H261" s="135"/>
    </row>
    <row r="262" spans="2:8" x14ac:dyDescent="0.25">
      <c r="B262" s="130"/>
      <c r="C262" s="130"/>
      <c r="D262" s="130"/>
      <c r="E262" s="130"/>
      <c r="F262" s="130"/>
      <c r="G262" s="130"/>
      <c r="H262" s="135"/>
    </row>
    <row r="263" spans="2:8" x14ac:dyDescent="0.25">
      <c r="B263" s="130"/>
      <c r="C263" s="130"/>
      <c r="D263" s="130"/>
      <c r="E263" s="130"/>
      <c r="F263" s="130"/>
      <c r="G263" s="130"/>
      <c r="H263" s="135"/>
    </row>
    <row r="264" spans="2:8" x14ac:dyDescent="0.25">
      <c r="B264" s="130"/>
      <c r="C264" s="130"/>
      <c r="D264" s="130"/>
      <c r="E264" s="130"/>
      <c r="F264" s="130"/>
      <c r="G264" s="130"/>
      <c r="H264" s="135"/>
    </row>
    <row r="265" spans="2:8" x14ac:dyDescent="0.25">
      <c r="B265" s="130"/>
      <c r="C265" s="130"/>
      <c r="D265" s="130"/>
      <c r="E265" s="130"/>
      <c r="F265" s="130"/>
      <c r="G265" s="130"/>
      <c r="H265" s="135"/>
    </row>
    <row r="266" spans="2:8" x14ac:dyDescent="0.25">
      <c r="B266" s="130"/>
      <c r="C266" s="130"/>
      <c r="D266" s="130"/>
      <c r="E266" s="130"/>
      <c r="F266" s="130"/>
      <c r="G266" s="130"/>
      <c r="H266" s="135"/>
    </row>
    <row r="267" spans="2:8" x14ac:dyDescent="0.25">
      <c r="B267" s="130"/>
      <c r="C267" s="130"/>
      <c r="D267" s="130"/>
      <c r="E267" s="130"/>
      <c r="F267" s="130"/>
      <c r="G267" s="130"/>
      <c r="H267" s="135"/>
    </row>
    <row r="268" spans="2:8" x14ac:dyDescent="0.25">
      <c r="B268" s="130"/>
      <c r="C268" s="130"/>
      <c r="D268" s="130"/>
      <c r="E268" s="130"/>
      <c r="F268" s="130"/>
      <c r="G268" s="130"/>
      <c r="H268" s="135"/>
    </row>
    <row r="269" spans="2:8" x14ac:dyDescent="0.25">
      <c r="B269" s="130"/>
      <c r="C269" s="130"/>
      <c r="D269" s="130"/>
      <c r="E269" s="130"/>
      <c r="F269" s="130"/>
      <c r="G269" s="130"/>
      <c r="H269" s="135"/>
    </row>
    <row r="270" spans="2:8" x14ac:dyDescent="0.25">
      <c r="B270" s="130"/>
      <c r="C270" s="130"/>
      <c r="D270" s="130"/>
      <c r="E270" s="130"/>
      <c r="F270" s="130"/>
      <c r="G270" s="130"/>
      <c r="H270" s="135"/>
    </row>
    <row r="271" spans="2:8" x14ac:dyDescent="0.25">
      <c r="B271" s="135"/>
      <c r="C271" s="135"/>
      <c r="D271" s="135"/>
      <c r="E271" s="135"/>
      <c r="F271" s="135"/>
      <c r="G271" s="135"/>
      <c r="H271" s="135"/>
    </row>
    <row r="272" spans="2:8" x14ac:dyDescent="0.25">
      <c r="B272" s="135"/>
      <c r="C272" s="135"/>
      <c r="D272" s="135"/>
      <c r="E272" s="135"/>
      <c r="F272" s="135"/>
      <c r="G272" s="135"/>
      <c r="H272" s="135"/>
    </row>
    <row r="273" spans="2:8" x14ac:dyDescent="0.25">
      <c r="B273" s="135"/>
      <c r="C273" s="135"/>
      <c r="D273" s="135"/>
      <c r="E273" s="135"/>
      <c r="F273" s="135"/>
      <c r="G273" s="135"/>
      <c r="H273" s="135"/>
    </row>
    <row r="274" spans="2:8" x14ac:dyDescent="0.25">
      <c r="B274" s="135"/>
      <c r="C274" s="135"/>
      <c r="D274" s="135"/>
      <c r="E274" s="135"/>
      <c r="F274" s="135"/>
      <c r="G274" s="135"/>
      <c r="H274" s="135"/>
    </row>
    <row r="275" spans="2:8" x14ac:dyDescent="0.25">
      <c r="B275" s="135"/>
      <c r="C275" s="135"/>
      <c r="D275" s="135"/>
      <c r="E275" s="135"/>
      <c r="F275" s="135"/>
      <c r="G275" s="135"/>
      <c r="H275" s="135"/>
    </row>
    <row r="276" spans="2:8" x14ac:dyDescent="0.25">
      <c r="B276" s="135"/>
      <c r="C276" s="135"/>
      <c r="D276" s="135"/>
      <c r="E276" s="135"/>
      <c r="F276" s="135"/>
      <c r="G276" s="135"/>
      <c r="H276" s="135"/>
    </row>
    <row r="277" spans="2:8" x14ac:dyDescent="0.25">
      <c r="B277" s="135"/>
      <c r="C277" s="135"/>
      <c r="D277" s="135"/>
      <c r="E277" s="135"/>
      <c r="F277" s="135"/>
      <c r="G277" s="135"/>
      <c r="H277" s="135"/>
    </row>
    <row r="278" spans="2:8" x14ac:dyDescent="0.25">
      <c r="B278" s="135"/>
      <c r="C278" s="135"/>
      <c r="D278" s="135"/>
      <c r="E278" s="135"/>
      <c r="F278" s="135"/>
      <c r="G278" s="135"/>
      <c r="H278" s="135"/>
    </row>
    <row r="279" spans="2:8" x14ac:dyDescent="0.25">
      <c r="B279" s="135"/>
      <c r="C279" s="135"/>
      <c r="D279" s="135"/>
      <c r="E279" s="135"/>
      <c r="F279" s="135"/>
      <c r="G279" s="135"/>
      <c r="H279" s="135"/>
    </row>
    <row r="280" spans="2:8" x14ac:dyDescent="0.25">
      <c r="B280" s="135"/>
      <c r="C280" s="135"/>
      <c r="D280" s="135"/>
      <c r="E280" s="135"/>
      <c r="F280" s="135"/>
      <c r="G280" s="135"/>
      <c r="H280" s="135"/>
    </row>
    <row r="281" spans="2:8" x14ac:dyDescent="0.25">
      <c r="B281" s="135"/>
      <c r="C281" s="135"/>
      <c r="D281" s="135"/>
      <c r="E281" s="135"/>
      <c r="F281" s="135"/>
      <c r="G281" s="135"/>
      <c r="H281" s="135"/>
    </row>
    <row r="282" spans="2:8" x14ac:dyDescent="0.25">
      <c r="B282" s="135"/>
      <c r="C282" s="135"/>
      <c r="D282" s="135"/>
      <c r="E282" s="135"/>
      <c r="F282" s="135"/>
      <c r="G282" s="135"/>
      <c r="H282" s="135"/>
    </row>
    <row r="283" spans="2:8" x14ac:dyDescent="0.25">
      <c r="B283" s="135"/>
      <c r="C283" s="135"/>
      <c r="D283" s="135"/>
      <c r="E283" s="135"/>
      <c r="F283" s="135"/>
      <c r="G283" s="135"/>
      <c r="H283" s="135"/>
    </row>
    <row r="284" spans="2:8" x14ac:dyDescent="0.25">
      <c r="B284" s="135"/>
      <c r="C284" s="135"/>
      <c r="D284" s="135"/>
      <c r="E284" s="135"/>
      <c r="F284" s="135"/>
      <c r="G284" s="135"/>
      <c r="H284" s="135"/>
    </row>
    <row r="285" spans="2:8" x14ac:dyDescent="0.25">
      <c r="B285" s="135"/>
      <c r="C285" s="135"/>
      <c r="D285" s="135"/>
      <c r="E285" s="135"/>
      <c r="F285" s="135"/>
      <c r="G285" s="135"/>
      <c r="H285" s="135"/>
    </row>
    <row r="286" spans="2:8" x14ac:dyDescent="0.25">
      <c r="B286" s="135"/>
      <c r="C286" s="135"/>
      <c r="D286" s="135"/>
      <c r="E286" s="135"/>
      <c r="F286" s="135"/>
      <c r="G286" s="135"/>
      <c r="H286" s="135"/>
    </row>
    <row r="287" spans="2:8" x14ac:dyDescent="0.25">
      <c r="B287" s="135"/>
      <c r="C287" s="135"/>
      <c r="D287" s="135"/>
      <c r="E287" s="135"/>
      <c r="F287" s="135"/>
      <c r="G287" s="135"/>
      <c r="H287" s="135"/>
    </row>
    <row r="288" spans="2:8" x14ac:dyDescent="0.25">
      <c r="B288" s="135"/>
      <c r="C288" s="135"/>
      <c r="D288" s="135"/>
      <c r="E288" s="135"/>
      <c r="F288" s="135"/>
      <c r="G288" s="135"/>
      <c r="H288" s="135"/>
    </row>
    <row r="289" spans="2:8" x14ac:dyDescent="0.25">
      <c r="B289" s="135"/>
      <c r="C289" s="135"/>
      <c r="D289" s="135"/>
      <c r="E289" s="135"/>
      <c r="F289" s="135"/>
      <c r="G289" s="135"/>
      <c r="H289" s="135"/>
    </row>
  </sheetData>
  <mergeCells count="216">
    <mergeCell ref="G14:G33"/>
    <mergeCell ref="A66:B66"/>
    <mergeCell ref="A67:B67"/>
    <mergeCell ref="A68:B68"/>
    <mergeCell ref="A69:B69"/>
    <mergeCell ref="A70:B70"/>
    <mergeCell ref="A72:B72"/>
    <mergeCell ref="A71:B71"/>
    <mergeCell ref="A73:F73"/>
    <mergeCell ref="A14:E14"/>
    <mergeCell ref="A62:B62"/>
    <mergeCell ref="A63:B63"/>
    <mergeCell ref="A64:B64"/>
    <mergeCell ref="A65:B65"/>
    <mergeCell ref="A20:E20"/>
    <mergeCell ref="A21:E21"/>
    <mergeCell ref="A57:B57"/>
    <mergeCell ref="A58:B58"/>
    <mergeCell ref="A59:B59"/>
    <mergeCell ref="A60:B60"/>
    <mergeCell ref="A61:B61"/>
    <mergeCell ref="A32:E32"/>
    <mergeCell ref="A33:E33"/>
    <mergeCell ref="A34:F34"/>
    <mergeCell ref="A1:F1"/>
    <mergeCell ref="A2:F2"/>
    <mergeCell ref="A4:F5"/>
    <mergeCell ref="G7:G10"/>
    <mergeCell ref="A10:F10"/>
    <mergeCell ref="A11:F11"/>
    <mergeCell ref="G11:G13"/>
    <mergeCell ref="A7:F7"/>
    <mergeCell ref="A8:F8"/>
    <mergeCell ref="A3:G3"/>
    <mergeCell ref="A9:F9"/>
    <mergeCell ref="G4:G5"/>
    <mergeCell ref="A6:B6"/>
    <mergeCell ref="A12:F13"/>
    <mergeCell ref="A15:E15"/>
    <mergeCell ref="A16:E16"/>
    <mergeCell ref="A17:E17"/>
    <mergeCell ref="A18:E18"/>
    <mergeCell ref="A19:E19"/>
    <mergeCell ref="A38:B38"/>
    <mergeCell ref="A39:B39"/>
    <mergeCell ref="A40:B40"/>
    <mergeCell ref="A46:B46"/>
    <mergeCell ref="A27:E27"/>
    <mergeCell ref="A28:E28"/>
    <mergeCell ref="A29:E29"/>
    <mergeCell ref="A30:E30"/>
    <mergeCell ref="A31:E31"/>
    <mergeCell ref="A37:B37"/>
    <mergeCell ref="A22:E22"/>
    <mergeCell ref="A23:E23"/>
    <mergeCell ref="A24:E24"/>
    <mergeCell ref="A25:E25"/>
    <mergeCell ref="A26:E26"/>
    <mergeCell ref="A79:B79"/>
    <mergeCell ref="A41:B41"/>
    <mergeCell ref="A42:B42"/>
    <mergeCell ref="A43:B43"/>
    <mergeCell ref="A44:B44"/>
    <mergeCell ref="A45:B45"/>
    <mergeCell ref="A85:B85"/>
    <mergeCell ref="A86:B86"/>
    <mergeCell ref="A87:B87"/>
    <mergeCell ref="A47:B47"/>
    <mergeCell ref="A48:B48"/>
    <mergeCell ref="A49:B49"/>
    <mergeCell ref="A50:B50"/>
    <mergeCell ref="A51:B51"/>
    <mergeCell ref="A52:B52"/>
    <mergeCell ref="A53:B53"/>
    <mergeCell ref="A54:B54"/>
    <mergeCell ref="A55:B55"/>
    <mergeCell ref="A56:B56"/>
    <mergeCell ref="A78:B78"/>
    <mergeCell ref="A104:B104"/>
    <mergeCell ref="A97:B97"/>
    <mergeCell ref="A98:B98"/>
    <mergeCell ref="A99:B99"/>
    <mergeCell ref="A135:B135"/>
    <mergeCell ref="A136:B136"/>
    <mergeCell ref="A137:B137"/>
    <mergeCell ref="A138:B138"/>
    <mergeCell ref="A105:B105"/>
    <mergeCell ref="A96:B96"/>
    <mergeCell ref="A100:B100"/>
    <mergeCell ref="A101:B101"/>
    <mergeCell ref="A102:B102"/>
    <mergeCell ref="A103:B103"/>
    <mergeCell ref="A88:B88"/>
    <mergeCell ref="A89:B89"/>
    <mergeCell ref="A80:B80"/>
    <mergeCell ref="A81:B81"/>
    <mergeCell ref="A82:B82"/>
    <mergeCell ref="A83:B83"/>
    <mergeCell ref="A84:B84"/>
    <mergeCell ref="A95:B95"/>
    <mergeCell ref="A90:B90"/>
    <mergeCell ref="A91:B91"/>
    <mergeCell ref="A92:B92"/>
    <mergeCell ref="A93:B93"/>
    <mergeCell ref="A94:B94"/>
    <mergeCell ref="A139:B139"/>
    <mergeCell ref="A131:B131"/>
    <mergeCell ref="A132:B132"/>
    <mergeCell ref="A133:B133"/>
    <mergeCell ref="A134:B134"/>
    <mergeCell ref="A113:B113"/>
    <mergeCell ref="A114:B114"/>
    <mergeCell ref="A106:B106"/>
    <mergeCell ref="A107:B107"/>
    <mergeCell ref="A108:B108"/>
    <mergeCell ref="A109:B109"/>
    <mergeCell ref="A140:B140"/>
    <mergeCell ref="A35:B35"/>
    <mergeCell ref="A36:B36"/>
    <mergeCell ref="A125:B125"/>
    <mergeCell ref="A126:B126"/>
    <mergeCell ref="A127:B127"/>
    <mergeCell ref="A120:B120"/>
    <mergeCell ref="A121:B121"/>
    <mergeCell ref="A122:B122"/>
    <mergeCell ref="A123:B123"/>
    <mergeCell ref="A124:B124"/>
    <mergeCell ref="A115:B115"/>
    <mergeCell ref="A116:B116"/>
    <mergeCell ref="A117:B117"/>
    <mergeCell ref="A118:B118"/>
    <mergeCell ref="A119:B119"/>
    <mergeCell ref="A110:B110"/>
    <mergeCell ref="A111:B111"/>
    <mergeCell ref="A112:B112"/>
    <mergeCell ref="A76:B76"/>
    <mergeCell ref="A77:B77"/>
    <mergeCell ref="A128:B128"/>
    <mergeCell ref="A129:B129"/>
    <mergeCell ref="A130:B13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69:B169"/>
    <mergeCell ref="A170:B170"/>
    <mergeCell ref="A171:B171"/>
    <mergeCell ref="A172:B172"/>
    <mergeCell ref="A173:B173"/>
    <mergeCell ref="A174:B174"/>
    <mergeCell ref="A175:B175"/>
    <mergeCell ref="A176:B176"/>
    <mergeCell ref="A159:B159"/>
    <mergeCell ref="A160:B160"/>
    <mergeCell ref="A161:B161"/>
    <mergeCell ref="A162:B162"/>
    <mergeCell ref="A163:B163"/>
    <mergeCell ref="A164:B164"/>
    <mergeCell ref="A165:B165"/>
    <mergeCell ref="A166:B166"/>
    <mergeCell ref="A167:B167"/>
    <mergeCell ref="A168:B168"/>
    <mergeCell ref="A252:G252"/>
    <mergeCell ref="A195:B195"/>
    <mergeCell ref="A196:B196"/>
    <mergeCell ref="A197:B197"/>
    <mergeCell ref="A198:B198"/>
    <mergeCell ref="A199:B199"/>
    <mergeCell ref="A200:B200"/>
    <mergeCell ref="A201:B201"/>
    <mergeCell ref="A186:B186"/>
    <mergeCell ref="A187:B187"/>
    <mergeCell ref="A188:B188"/>
    <mergeCell ref="A189:B189"/>
    <mergeCell ref="A190:B190"/>
    <mergeCell ref="A191:B191"/>
    <mergeCell ref="A192:B192"/>
    <mergeCell ref="A193:B193"/>
    <mergeCell ref="A194:B194"/>
    <mergeCell ref="G73:G201"/>
    <mergeCell ref="A74:B75"/>
    <mergeCell ref="C74:C75"/>
    <mergeCell ref="D74:D75"/>
    <mergeCell ref="E74:E75"/>
    <mergeCell ref="F74:F75"/>
    <mergeCell ref="A202:F202"/>
    <mergeCell ref="G202:G251"/>
    <mergeCell ref="A203:A204"/>
    <mergeCell ref="B203:B204"/>
    <mergeCell ref="C203:C204"/>
    <mergeCell ref="D203:D204"/>
    <mergeCell ref="E203:E204"/>
    <mergeCell ref="F203:F204"/>
    <mergeCell ref="A177:B177"/>
    <mergeCell ref="A178:B178"/>
    <mergeCell ref="A179:B179"/>
    <mergeCell ref="A180:B180"/>
    <mergeCell ref="A181:B181"/>
    <mergeCell ref="A182:B182"/>
    <mergeCell ref="A183:B183"/>
    <mergeCell ref="A184:B184"/>
    <mergeCell ref="A185:B185"/>
  </mergeCells>
  <phoneticPr fontId="8" type="noConversion"/>
  <conditionalFormatting sqref="A37:F37">
    <cfRule type="expression" dxfId="3" priority="1">
      <formula>$M37=1</formula>
    </cfRule>
  </conditionalFormatting>
  <pageMargins left="0.7" right="0.7" top="0.78740157499999996" bottom="0.78740157499999996" header="0.3" footer="0.3"/>
  <pageSetup paperSize="9" orientation="landscape"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B93"/>
  <sheetViews>
    <sheetView showGridLines="0" zoomScaleNormal="100" zoomScaleSheetLayoutView="100" workbookViewId="0">
      <selection activeCell="D16" sqref="D16:XFD16"/>
    </sheetView>
  </sheetViews>
  <sheetFormatPr defaultRowHeight="15" outlineLevelCol="1" x14ac:dyDescent="0.25"/>
  <cols>
    <col min="1" max="1" width="45.7109375" customWidth="1"/>
    <col min="2" max="5" width="20.85546875" customWidth="1"/>
    <col min="6" max="53" width="20.85546875" hidden="1" customWidth="1" outlineLevel="1"/>
    <col min="54" max="54" width="9.140625" collapsed="1"/>
    <col min="56" max="56" width="56" bestFit="1" customWidth="1"/>
  </cols>
  <sheetData>
    <row r="1" spans="1:53" x14ac:dyDescent="0.25">
      <c r="A1" s="1221" t="s">
        <v>668</v>
      </c>
      <c r="B1" s="1222"/>
      <c r="C1" s="1222"/>
      <c r="D1" s="1222"/>
      <c r="E1" s="552"/>
      <c r="F1" s="155"/>
    </row>
    <row r="2" spans="1:53" x14ac:dyDescent="0.25">
      <c r="A2" s="1223" t="s">
        <v>221</v>
      </c>
      <c r="B2" s="1224"/>
      <c r="C2" s="1224"/>
      <c r="D2" s="1224"/>
      <c r="E2" s="553"/>
      <c r="F2" s="155"/>
    </row>
    <row r="3" spans="1:53" ht="15.75" thickBot="1" x14ac:dyDescent="0.3">
      <c r="A3" s="1507" t="s">
        <v>910</v>
      </c>
      <c r="B3" s="1508"/>
      <c r="C3" s="1508"/>
      <c r="D3" s="1508"/>
      <c r="E3" s="1509"/>
    </row>
    <row r="4" spans="1:53" x14ac:dyDescent="0.25">
      <c r="A4" s="1228" t="s">
        <v>710</v>
      </c>
      <c r="B4" s="1229"/>
      <c r="C4" s="1229"/>
      <c r="D4" s="1229"/>
      <c r="E4" s="1776"/>
    </row>
    <row r="5" spans="1:53" ht="15.75" thickBot="1" x14ac:dyDescent="0.3">
      <c r="A5" s="1231"/>
      <c r="B5" s="1232"/>
      <c r="C5" s="1232"/>
      <c r="D5" s="1232"/>
      <c r="E5" s="1777"/>
    </row>
    <row r="6" spans="1:53" ht="15.75" thickBot="1" x14ac:dyDescent="0.3">
      <c r="A6" s="438" t="s">
        <v>1019</v>
      </c>
      <c r="B6" s="650" t="e">
        <f>#REF!</f>
        <v>#REF!</v>
      </c>
      <c r="C6" s="431"/>
      <c r="D6" s="431"/>
      <c r="E6" s="433"/>
    </row>
    <row r="7" spans="1:53" ht="15.75" thickBot="1" x14ac:dyDescent="0.3">
      <c r="A7" s="1761" t="s">
        <v>886</v>
      </c>
      <c r="B7" s="1778" t="s">
        <v>692</v>
      </c>
      <c r="C7" s="1779"/>
      <c r="D7" s="1779"/>
      <c r="E7" s="1780"/>
      <c r="F7" s="1753" t="s">
        <v>210</v>
      </c>
      <c r="G7" s="1756"/>
      <c r="H7" s="1756"/>
      <c r="I7" s="1757"/>
      <c r="J7" s="1751" t="s">
        <v>210</v>
      </c>
      <c r="K7" s="1756"/>
      <c r="L7" s="1756"/>
      <c r="M7" s="1757"/>
      <c r="N7" s="1751" t="s">
        <v>210</v>
      </c>
      <c r="O7" s="1756"/>
      <c r="P7" s="1756"/>
      <c r="Q7" s="1757"/>
      <c r="R7" s="1751" t="s">
        <v>210</v>
      </c>
      <c r="S7" s="1756"/>
      <c r="T7" s="1756"/>
      <c r="U7" s="1757"/>
      <c r="V7" s="1751" t="s">
        <v>210</v>
      </c>
      <c r="W7" s="1756"/>
      <c r="X7" s="1756"/>
      <c r="Y7" s="1757"/>
      <c r="Z7" s="1751" t="s">
        <v>210</v>
      </c>
      <c r="AA7" s="1756"/>
      <c r="AB7" s="1756"/>
      <c r="AC7" s="1757"/>
      <c r="AD7" s="1751" t="s">
        <v>210</v>
      </c>
      <c r="AE7" s="1756"/>
      <c r="AF7" s="1756"/>
      <c r="AG7" s="1757"/>
      <c r="AH7" s="1751" t="s">
        <v>210</v>
      </c>
      <c r="AI7" s="1756"/>
      <c r="AJ7" s="1756"/>
      <c r="AK7" s="1757"/>
      <c r="AL7" s="1751" t="s">
        <v>210</v>
      </c>
      <c r="AM7" s="1756"/>
      <c r="AN7" s="1756"/>
      <c r="AO7" s="1757"/>
      <c r="AP7" s="1751" t="s">
        <v>210</v>
      </c>
      <c r="AQ7" s="1756"/>
      <c r="AR7" s="1756"/>
      <c r="AS7" s="1757"/>
      <c r="AT7" s="1751" t="s">
        <v>210</v>
      </c>
      <c r="AU7" s="1756"/>
      <c r="AV7" s="1756"/>
      <c r="AW7" s="1756"/>
      <c r="AX7" s="1751" t="s">
        <v>210</v>
      </c>
      <c r="AY7" s="1756"/>
      <c r="AZ7" s="1756"/>
      <c r="BA7" s="1757"/>
    </row>
    <row r="8" spans="1:53" ht="15.75" thickBot="1" x14ac:dyDescent="0.3">
      <c r="A8" s="1762"/>
      <c r="B8" s="1765" t="s">
        <v>2278</v>
      </c>
      <c r="C8" s="1766"/>
      <c r="D8" s="1766"/>
      <c r="E8" s="1766"/>
      <c r="F8" s="1754" t="s">
        <v>204</v>
      </c>
      <c r="G8" s="1775"/>
      <c r="H8" s="1775"/>
      <c r="I8" s="1775"/>
      <c r="J8" s="1759" t="s">
        <v>204</v>
      </c>
      <c r="K8" s="1775"/>
      <c r="L8" s="1775"/>
      <c r="M8" s="1775"/>
      <c r="N8" s="1759" t="s">
        <v>204</v>
      </c>
      <c r="O8" s="1775"/>
      <c r="P8" s="1775"/>
      <c r="Q8" s="1775"/>
      <c r="R8" s="1759" t="s">
        <v>204</v>
      </c>
      <c r="S8" s="1775"/>
      <c r="T8" s="1775"/>
      <c r="U8" s="1775"/>
      <c r="V8" s="1759" t="s">
        <v>204</v>
      </c>
      <c r="W8" s="1775"/>
      <c r="X8" s="1775"/>
      <c r="Y8" s="1775"/>
      <c r="Z8" s="1759" t="s">
        <v>204</v>
      </c>
      <c r="AA8" s="1775"/>
      <c r="AB8" s="1775"/>
      <c r="AC8" s="1775"/>
      <c r="AD8" s="1759" t="s">
        <v>204</v>
      </c>
      <c r="AE8" s="1775"/>
      <c r="AF8" s="1775"/>
      <c r="AG8" s="1775"/>
      <c r="AH8" s="1759" t="s">
        <v>204</v>
      </c>
      <c r="AI8" s="1775"/>
      <c r="AJ8" s="1775"/>
      <c r="AK8" s="1775"/>
      <c r="AL8" s="1759" t="s">
        <v>204</v>
      </c>
      <c r="AM8" s="1775"/>
      <c r="AN8" s="1775"/>
      <c r="AO8" s="1775"/>
      <c r="AP8" s="1759" t="s">
        <v>204</v>
      </c>
      <c r="AQ8" s="1775"/>
      <c r="AR8" s="1775"/>
      <c r="AS8" s="1775"/>
      <c r="AT8" s="1759" t="s">
        <v>204</v>
      </c>
      <c r="AU8" s="1775"/>
      <c r="AV8" s="1775"/>
      <c r="AW8" s="1781"/>
      <c r="AX8" s="1759" t="s">
        <v>204</v>
      </c>
      <c r="AY8" s="1775"/>
      <c r="AZ8" s="1775"/>
      <c r="BA8" s="1775"/>
    </row>
    <row r="9" spans="1:53" ht="15.75" thickBot="1" x14ac:dyDescent="0.3">
      <c r="A9" s="160" t="s">
        <v>652</v>
      </c>
      <c r="B9" s="1008" t="s">
        <v>2066</v>
      </c>
      <c r="C9" s="1167" t="s">
        <v>2067</v>
      </c>
      <c r="D9" s="1009" t="s">
        <v>2068</v>
      </c>
      <c r="E9" s="1009" t="s">
        <v>2069</v>
      </c>
      <c r="F9" s="190"/>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324"/>
      <c r="AX9" s="191"/>
      <c r="AY9" s="191"/>
      <c r="AZ9" s="191"/>
      <c r="BA9" s="191"/>
    </row>
    <row r="10" spans="1:53" x14ac:dyDescent="0.25">
      <c r="A10" s="151" t="s">
        <v>205</v>
      </c>
      <c r="B10" s="982">
        <v>17582388368.935059</v>
      </c>
      <c r="C10" s="982">
        <v>3369018673.8851595</v>
      </c>
      <c r="D10" s="982">
        <v>26434680</v>
      </c>
      <c r="E10" s="983">
        <v>420925942.61858112</v>
      </c>
      <c r="F10" s="192"/>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325"/>
      <c r="AX10" s="331"/>
      <c r="AY10" s="193"/>
      <c r="AZ10" s="193"/>
      <c r="BA10" s="193"/>
    </row>
    <row r="11" spans="1:53" x14ac:dyDescent="0.25">
      <c r="A11" s="136" t="s">
        <v>206</v>
      </c>
      <c r="B11" s="984">
        <v>17244664607.543411</v>
      </c>
      <c r="C11" s="984">
        <v>2703367180.6247401</v>
      </c>
      <c r="D11" s="984">
        <v>387000</v>
      </c>
      <c r="E11" s="985">
        <v>18235481.2744027</v>
      </c>
      <c r="F11" s="194"/>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c r="AR11" s="195"/>
      <c r="AS11" s="195"/>
      <c r="AT11" s="195"/>
      <c r="AU11" s="195"/>
      <c r="AV11" s="195"/>
      <c r="AW11" s="326"/>
      <c r="AX11" s="332"/>
      <c r="AY11" s="195"/>
      <c r="AZ11" s="195"/>
      <c r="BA11" s="195"/>
    </row>
    <row r="12" spans="1:53" x14ac:dyDescent="0.25">
      <c r="A12" s="136" t="s">
        <v>209</v>
      </c>
      <c r="B12" s="984">
        <v>15295633033.857027</v>
      </c>
      <c r="C12" s="984">
        <v>862022672.34484005</v>
      </c>
      <c r="D12" s="984">
        <v>109347194</v>
      </c>
      <c r="E12" s="985">
        <v>16123256.252900001</v>
      </c>
      <c r="F12" s="194"/>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326"/>
      <c r="AX12" s="332"/>
      <c r="AY12" s="195"/>
      <c r="AZ12" s="195"/>
      <c r="BA12" s="195"/>
    </row>
    <row r="13" spans="1:53" x14ac:dyDescent="0.25">
      <c r="A13" s="136" t="s">
        <v>203</v>
      </c>
      <c r="B13" s="984"/>
      <c r="C13" s="984"/>
      <c r="D13" s="984"/>
      <c r="E13" s="985"/>
      <c r="F13" s="194"/>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c r="AW13" s="326"/>
      <c r="AX13" s="332"/>
      <c r="AY13" s="195"/>
      <c r="AZ13" s="195"/>
      <c r="BA13" s="195"/>
    </row>
    <row r="14" spans="1:53" ht="26.25" x14ac:dyDescent="0.25">
      <c r="A14" s="136" t="s">
        <v>207</v>
      </c>
      <c r="B14" s="984">
        <v>21453914004.314491</v>
      </c>
      <c r="C14" s="984">
        <v>391213818.759601</v>
      </c>
      <c r="D14" s="984">
        <v>10270542.4</v>
      </c>
      <c r="E14" s="985">
        <v>0</v>
      </c>
      <c r="F14" s="194"/>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326"/>
      <c r="AX14" s="332"/>
      <c r="AY14" s="195"/>
      <c r="AZ14" s="195"/>
      <c r="BA14" s="195"/>
    </row>
    <row r="15" spans="1:53" ht="27" thickBot="1" x14ac:dyDescent="0.3">
      <c r="A15" s="137" t="s">
        <v>208</v>
      </c>
      <c r="B15" s="134"/>
      <c r="C15" s="134"/>
      <c r="D15" s="134"/>
      <c r="E15" s="148"/>
      <c r="F15" s="196"/>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327"/>
      <c r="AX15" s="333"/>
      <c r="AY15" s="197"/>
      <c r="AZ15" s="197"/>
      <c r="BA15" s="197"/>
    </row>
    <row r="16" spans="1:53" ht="15.75" thickBot="1" x14ac:dyDescent="0.3">
      <c r="A16" s="1763" t="s">
        <v>886</v>
      </c>
      <c r="B16" s="1778" t="s">
        <v>693</v>
      </c>
      <c r="C16" s="1779"/>
      <c r="D16" s="1779"/>
      <c r="E16" s="1780"/>
      <c r="F16" s="1753" t="s">
        <v>211</v>
      </c>
      <c r="G16" s="1756"/>
      <c r="H16" s="1756"/>
      <c r="I16" s="1757"/>
      <c r="J16" s="1751" t="s">
        <v>211</v>
      </c>
      <c r="K16" s="1756"/>
      <c r="L16" s="1756"/>
      <c r="M16" s="1757"/>
      <c r="N16" s="1751" t="s">
        <v>211</v>
      </c>
      <c r="O16" s="1756"/>
      <c r="P16" s="1756"/>
      <c r="Q16" s="1757"/>
      <c r="R16" s="1751" t="s">
        <v>211</v>
      </c>
      <c r="S16" s="1756"/>
      <c r="T16" s="1756"/>
      <c r="U16" s="1757"/>
      <c r="V16" s="1751" t="s">
        <v>211</v>
      </c>
      <c r="W16" s="1756"/>
      <c r="X16" s="1756"/>
      <c r="Y16" s="1757"/>
      <c r="Z16" s="1751" t="s">
        <v>211</v>
      </c>
      <c r="AA16" s="1756"/>
      <c r="AB16" s="1756"/>
      <c r="AC16" s="1757"/>
      <c r="AD16" s="1751" t="s">
        <v>211</v>
      </c>
      <c r="AE16" s="1756"/>
      <c r="AF16" s="1756"/>
      <c r="AG16" s="1757"/>
      <c r="AH16" s="1751" t="s">
        <v>211</v>
      </c>
      <c r="AI16" s="1756"/>
      <c r="AJ16" s="1756"/>
      <c r="AK16" s="1757"/>
      <c r="AL16" s="1751" t="s">
        <v>211</v>
      </c>
      <c r="AM16" s="1756"/>
      <c r="AN16" s="1756"/>
      <c r="AO16" s="1757"/>
      <c r="AP16" s="1751" t="s">
        <v>211</v>
      </c>
      <c r="AQ16" s="1756"/>
      <c r="AR16" s="1756"/>
      <c r="AS16" s="1757"/>
      <c r="AT16" s="1751" t="s">
        <v>211</v>
      </c>
      <c r="AU16" s="1756"/>
      <c r="AV16" s="1756"/>
      <c r="AW16" s="1756"/>
      <c r="AX16" s="1751" t="s">
        <v>211</v>
      </c>
      <c r="AY16" s="1756"/>
      <c r="AZ16" s="1756"/>
      <c r="BA16" s="1757"/>
    </row>
    <row r="17" spans="1:53" ht="24.75" customHeight="1" thickBot="1" x14ac:dyDescent="0.3">
      <c r="A17" s="1764"/>
      <c r="B17" s="1765" t="s">
        <v>2279</v>
      </c>
      <c r="C17" s="1767"/>
      <c r="D17" s="1767"/>
      <c r="E17" s="1767"/>
      <c r="F17" s="1754" t="s">
        <v>212</v>
      </c>
      <c r="G17" s="1775"/>
      <c r="H17" s="1775"/>
      <c r="I17" s="1775"/>
      <c r="J17" s="1759" t="s">
        <v>212</v>
      </c>
      <c r="K17" s="1775"/>
      <c r="L17" s="1775"/>
      <c r="M17" s="1775"/>
      <c r="N17" s="1759" t="s">
        <v>212</v>
      </c>
      <c r="O17" s="1775"/>
      <c r="P17" s="1775"/>
      <c r="Q17" s="1775"/>
      <c r="R17" s="1759" t="s">
        <v>212</v>
      </c>
      <c r="S17" s="1775"/>
      <c r="T17" s="1775"/>
      <c r="U17" s="1775"/>
      <c r="V17" s="1759" t="s">
        <v>212</v>
      </c>
      <c r="W17" s="1775"/>
      <c r="X17" s="1775"/>
      <c r="Y17" s="1775"/>
      <c r="Z17" s="1759" t="s">
        <v>212</v>
      </c>
      <c r="AA17" s="1775"/>
      <c r="AB17" s="1775"/>
      <c r="AC17" s="1775"/>
      <c r="AD17" s="1759" t="s">
        <v>212</v>
      </c>
      <c r="AE17" s="1775"/>
      <c r="AF17" s="1775"/>
      <c r="AG17" s="1775"/>
      <c r="AH17" s="1759" t="s">
        <v>212</v>
      </c>
      <c r="AI17" s="1775"/>
      <c r="AJ17" s="1775"/>
      <c r="AK17" s="1775"/>
      <c r="AL17" s="1759" t="s">
        <v>212</v>
      </c>
      <c r="AM17" s="1775"/>
      <c r="AN17" s="1775"/>
      <c r="AO17" s="1775"/>
      <c r="AP17" s="1759" t="s">
        <v>212</v>
      </c>
      <c r="AQ17" s="1775"/>
      <c r="AR17" s="1775"/>
      <c r="AS17" s="1775"/>
      <c r="AT17" s="1759" t="s">
        <v>212</v>
      </c>
      <c r="AU17" s="1775"/>
      <c r="AV17" s="1775"/>
      <c r="AW17" s="1781"/>
      <c r="AX17" s="1759" t="s">
        <v>212</v>
      </c>
      <c r="AY17" s="1775"/>
      <c r="AZ17" s="1775"/>
      <c r="BA17" s="1775"/>
    </row>
    <row r="18" spans="1:53" ht="15.75" thickBot="1" x14ac:dyDescent="0.3">
      <c r="A18" s="160" t="s">
        <v>651</v>
      </c>
      <c r="B18" s="1164" t="s">
        <v>1404</v>
      </c>
      <c r="C18" s="1165" t="s">
        <v>1021</v>
      </c>
      <c r="D18" s="1165" t="s">
        <v>1488</v>
      </c>
      <c r="E18" s="1166" t="s">
        <v>2069</v>
      </c>
      <c r="F18" s="198"/>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328"/>
      <c r="AX18" s="199"/>
      <c r="AY18" s="199"/>
      <c r="AZ18" s="199"/>
      <c r="BA18" s="199"/>
    </row>
    <row r="19" spans="1:53" x14ac:dyDescent="0.25">
      <c r="A19" s="151" t="s">
        <v>215</v>
      </c>
      <c r="B19" s="984">
        <v>5043855826.902936</v>
      </c>
      <c r="C19" s="984">
        <v>11043098989.762064</v>
      </c>
      <c r="D19" s="984">
        <v>2830041084.8199949</v>
      </c>
      <c r="E19" s="985">
        <v>2481771763.9538031</v>
      </c>
      <c r="F19" s="200"/>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329"/>
      <c r="AX19" s="334"/>
      <c r="AY19" s="201"/>
      <c r="AZ19" s="201"/>
      <c r="BA19" s="335"/>
    </row>
    <row r="20" spans="1:53" x14ac:dyDescent="0.25">
      <c r="A20" s="136" t="s">
        <v>216</v>
      </c>
      <c r="B20" s="984">
        <v>11128380286.275652</v>
      </c>
      <c r="C20" s="984">
        <v>1736088874.7679143</v>
      </c>
      <c r="D20" s="984">
        <v>2825908530.0205212</v>
      </c>
      <c r="E20" s="985">
        <v>4276276578.3784785</v>
      </c>
      <c r="F20" s="202"/>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330"/>
      <c r="AX20" s="167"/>
      <c r="AY20" s="203"/>
      <c r="AZ20" s="203"/>
      <c r="BA20" s="336"/>
    </row>
    <row r="21" spans="1:53" ht="25.5" x14ac:dyDescent="0.25">
      <c r="A21" s="530" t="s">
        <v>213</v>
      </c>
      <c r="B21" s="984">
        <v>3038309426.7678671</v>
      </c>
      <c r="C21" s="984">
        <v>3205779450.5560017</v>
      </c>
      <c r="D21" s="984">
        <v>6167496922.4121408</v>
      </c>
      <c r="E21" s="985">
        <v>3871540356.0985823</v>
      </c>
      <c r="F21" s="202"/>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330"/>
      <c r="AX21" s="167"/>
      <c r="AY21" s="203"/>
      <c r="AZ21" s="203"/>
      <c r="BA21" s="336"/>
    </row>
    <row r="22" spans="1:53" ht="26.25" thickBot="1" x14ac:dyDescent="0.3">
      <c r="A22" s="133" t="s">
        <v>214</v>
      </c>
      <c r="B22" s="127"/>
      <c r="C22" s="127"/>
      <c r="D22" s="127"/>
      <c r="E22" s="165"/>
      <c r="F22" s="202"/>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330"/>
      <c r="AX22" s="167"/>
      <c r="AY22" s="203"/>
      <c r="AZ22" s="203"/>
      <c r="BA22" s="336"/>
    </row>
    <row r="23" spans="1:53" ht="15.75" thickBot="1" x14ac:dyDescent="0.3">
      <c r="A23" s="1763" t="s">
        <v>886</v>
      </c>
      <c r="B23" s="1751" t="s">
        <v>694</v>
      </c>
      <c r="C23" s="1753"/>
      <c r="D23" s="1753"/>
      <c r="E23" s="1754"/>
      <c r="F23" s="1753" t="s">
        <v>694</v>
      </c>
      <c r="G23" s="1756"/>
      <c r="H23" s="1756"/>
      <c r="I23" s="1757"/>
      <c r="J23" s="1751" t="s">
        <v>694</v>
      </c>
      <c r="K23" s="1756"/>
      <c r="L23" s="1756"/>
      <c r="M23" s="1757"/>
      <c r="N23" s="1751" t="s">
        <v>694</v>
      </c>
      <c r="O23" s="1756"/>
      <c r="P23" s="1756"/>
      <c r="Q23" s="1757"/>
      <c r="R23" s="1751" t="s">
        <v>694</v>
      </c>
      <c r="S23" s="1756"/>
      <c r="T23" s="1756"/>
      <c r="U23" s="1757"/>
      <c r="V23" s="1751" t="s">
        <v>694</v>
      </c>
      <c r="W23" s="1756"/>
      <c r="X23" s="1756"/>
      <c r="Y23" s="1757"/>
      <c r="Z23" s="1751" t="s">
        <v>694</v>
      </c>
      <c r="AA23" s="1756"/>
      <c r="AB23" s="1756"/>
      <c r="AC23" s="1757"/>
      <c r="AD23" s="1751" t="s">
        <v>694</v>
      </c>
      <c r="AE23" s="1756"/>
      <c r="AF23" s="1756"/>
      <c r="AG23" s="1757"/>
      <c r="AH23" s="1751" t="s">
        <v>694</v>
      </c>
      <c r="AI23" s="1756"/>
      <c r="AJ23" s="1756"/>
      <c r="AK23" s="1757"/>
      <c r="AL23" s="1751" t="s">
        <v>694</v>
      </c>
      <c r="AM23" s="1756"/>
      <c r="AN23" s="1756"/>
      <c r="AO23" s="1757"/>
      <c r="AP23" s="1751" t="s">
        <v>694</v>
      </c>
      <c r="AQ23" s="1756"/>
      <c r="AR23" s="1756"/>
      <c r="AS23" s="1757"/>
      <c r="AT23" s="1751" t="s">
        <v>694</v>
      </c>
      <c r="AU23" s="1756"/>
      <c r="AV23" s="1756"/>
      <c r="AW23" s="1756"/>
      <c r="AX23" s="1751" t="s">
        <v>694</v>
      </c>
      <c r="AY23" s="1756"/>
      <c r="AZ23" s="1756"/>
      <c r="BA23" s="1757"/>
    </row>
    <row r="24" spans="1:53" ht="31.5" customHeight="1" thickBot="1" x14ac:dyDescent="0.3">
      <c r="A24" s="1764"/>
      <c r="B24" s="1759" t="s">
        <v>654</v>
      </c>
      <c r="C24" s="1758"/>
      <c r="D24" s="1758"/>
      <c r="E24" s="1758"/>
      <c r="F24" s="1754" t="s">
        <v>654</v>
      </c>
      <c r="G24" s="1758"/>
      <c r="H24" s="1758"/>
      <c r="I24" s="1758"/>
      <c r="J24" s="1759" t="s">
        <v>654</v>
      </c>
      <c r="K24" s="1758"/>
      <c r="L24" s="1758"/>
      <c r="M24" s="1758"/>
      <c r="N24" s="1759" t="s">
        <v>654</v>
      </c>
      <c r="O24" s="1758"/>
      <c r="P24" s="1758"/>
      <c r="Q24" s="1758"/>
      <c r="R24" s="1759" t="s">
        <v>654</v>
      </c>
      <c r="S24" s="1758"/>
      <c r="T24" s="1758"/>
      <c r="U24" s="1758"/>
      <c r="V24" s="1759" t="s">
        <v>654</v>
      </c>
      <c r="W24" s="1758"/>
      <c r="X24" s="1758"/>
      <c r="Y24" s="1758"/>
      <c r="Z24" s="1759" t="s">
        <v>654</v>
      </c>
      <c r="AA24" s="1758"/>
      <c r="AB24" s="1758"/>
      <c r="AC24" s="1758"/>
      <c r="AD24" s="1759" t="s">
        <v>654</v>
      </c>
      <c r="AE24" s="1758"/>
      <c r="AF24" s="1758"/>
      <c r="AG24" s="1758"/>
      <c r="AH24" s="1759" t="s">
        <v>654</v>
      </c>
      <c r="AI24" s="1758"/>
      <c r="AJ24" s="1758"/>
      <c r="AK24" s="1758"/>
      <c r="AL24" s="1759" t="s">
        <v>654</v>
      </c>
      <c r="AM24" s="1758"/>
      <c r="AN24" s="1758"/>
      <c r="AO24" s="1758"/>
      <c r="AP24" s="1759" t="s">
        <v>654</v>
      </c>
      <c r="AQ24" s="1758"/>
      <c r="AR24" s="1758"/>
      <c r="AS24" s="1758"/>
      <c r="AT24" s="1759" t="s">
        <v>654</v>
      </c>
      <c r="AU24" s="1758"/>
      <c r="AV24" s="1758"/>
      <c r="AW24" s="1760"/>
      <c r="AX24" s="1759" t="s">
        <v>654</v>
      </c>
      <c r="AY24" s="1758"/>
      <c r="AZ24" s="1758"/>
      <c r="BA24" s="1758"/>
    </row>
    <row r="25" spans="1:53" ht="31.5" customHeight="1" thickBot="1" x14ac:dyDescent="0.3">
      <c r="A25" s="159"/>
      <c r="B25" s="1751" t="s">
        <v>825</v>
      </c>
      <c r="C25" s="1752"/>
      <c r="D25" s="1751" t="s">
        <v>653</v>
      </c>
      <c r="E25" s="1754"/>
      <c r="F25" s="1753" t="s">
        <v>825</v>
      </c>
      <c r="G25" s="1752"/>
      <c r="H25" s="1751" t="s">
        <v>653</v>
      </c>
      <c r="I25" s="1754"/>
      <c r="J25" s="1751" t="s">
        <v>825</v>
      </c>
      <c r="K25" s="1752"/>
      <c r="L25" s="1751" t="s">
        <v>653</v>
      </c>
      <c r="M25" s="1754"/>
      <c r="N25" s="1751" t="s">
        <v>825</v>
      </c>
      <c r="O25" s="1752"/>
      <c r="P25" s="1751" t="s">
        <v>653</v>
      </c>
      <c r="Q25" s="1754"/>
      <c r="R25" s="1751" t="s">
        <v>825</v>
      </c>
      <c r="S25" s="1752"/>
      <c r="T25" s="1751" t="s">
        <v>653</v>
      </c>
      <c r="U25" s="1754"/>
      <c r="V25" s="1751" t="s">
        <v>825</v>
      </c>
      <c r="W25" s="1752"/>
      <c r="X25" s="1751" t="s">
        <v>653</v>
      </c>
      <c r="Y25" s="1754"/>
      <c r="Z25" s="1751" t="s">
        <v>825</v>
      </c>
      <c r="AA25" s="1752"/>
      <c r="AB25" s="1751" t="s">
        <v>653</v>
      </c>
      <c r="AC25" s="1754"/>
      <c r="AD25" s="1751" t="s">
        <v>825</v>
      </c>
      <c r="AE25" s="1752"/>
      <c r="AF25" s="1751" t="s">
        <v>653</v>
      </c>
      <c r="AG25" s="1754"/>
      <c r="AH25" s="1751" t="s">
        <v>825</v>
      </c>
      <c r="AI25" s="1752"/>
      <c r="AJ25" s="1751" t="s">
        <v>653</v>
      </c>
      <c r="AK25" s="1754"/>
      <c r="AL25" s="1751" t="s">
        <v>825</v>
      </c>
      <c r="AM25" s="1752"/>
      <c r="AN25" s="1751" t="s">
        <v>653</v>
      </c>
      <c r="AO25" s="1754"/>
      <c r="AP25" s="1751" t="s">
        <v>825</v>
      </c>
      <c r="AQ25" s="1752"/>
      <c r="AR25" s="1751" t="s">
        <v>653</v>
      </c>
      <c r="AS25" s="1754"/>
      <c r="AT25" s="1751" t="s">
        <v>825</v>
      </c>
      <c r="AU25" s="1752"/>
      <c r="AV25" s="1751" t="s">
        <v>653</v>
      </c>
      <c r="AW25" s="1753"/>
      <c r="AX25" s="1751" t="s">
        <v>825</v>
      </c>
      <c r="AY25" s="1752"/>
      <c r="AZ25" s="1751" t="s">
        <v>653</v>
      </c>
      <c r="BA25" s="1754"/>
    </row>
    <row r="26" spans="1:53" ht="26.25" x14ac:dyDescent="0.25">
      <c r="A26" s="166" t="s">
        <v>655</v>
      </c>
      <c r="B26" s="1748" t="s">
        <v>2070</v>
      </c>
      <c r="C26" s="1747"/>
      <c r="D26" s="1748" t="s">
        <v>1224</v>
      </c>
      <c r="E26" s="1749"/>
      <c r="F26" s="1755"/>
      <c r="G26" s="1747"/>
      <c r="H26" s="1748"/>
      <c r="I26" s="1749"/>
      <c r="J26" s="1748"/>
      <c r="K26" s="1747"/>
      <c r="L26" s="1748"/>
      <c r="M26" s="1749"/>
      <c r="N26" s="1748"/>
      <c r="O26" s="1747"/>
      <c r="P26" s="1748"/>
      <c r="Q26" s="1749"/>
      <c r="R26" s="1748"/>
      <c r="S26" s="1747"/>
      <c r="T26" s="1748"/>
      <c r="U26" s="1749"/>
      <c r="V26" s="1748"/>
      <c r="W26" s="1747"/>
      <c r="X26" s="1748"/>
      <c r="Y26" s="1749"/>
      <c r="Z26" s="1748"/>
      <c r="AA26" s="1747"/>
      <c r="AB26" s="1748"/>
      <c r="AC26" s="1749"/>
      <c r="AD26" s="1748"/>
      <c r="AE26" s="1747"/>
      <c r="AF26" s="1748"/>
      <c r="AG26" s="1749"/>
      <c r="AH26" s="1748"/>
      <c r="AI26" s="1747"/>
      <c r="AJ26" s="1748"/>
      <c r="AK26" s="1749"/>
      <c r="AL26" s="1748"/>
      <c r="AM26" s="1747"/>
      <c r="AN26" s="1748"/>
      <c r="AO26" s="1749"/>
      <c r="AP26" s="1748"/>
      <c r="AQ26" s="1747"/>
      <c r="AR26" s="1748"/>
      <c r="AS26" s="1749"/>
      <c r="AT26" s="1748"/>
      <c r="AU26" s="1747"/>
      <c r="AV26" s="1748"/>
      <c r="AW26" s="1750"/>
      <c r="AX26" s="1746"/>
      <c r="AY26" s="1747"/>
      <c r="AZ26" s="1748"/>
      <c r="BA26" s="1749"/>
    </row>
    <row r="27" spans="1:53" x14ac:dyDescent="0.25">
      <c r="A27" s="530" t="s">
        <v>2280</v>
      </c>
      <c r="B27" s="1773">
        <v>16261361217.3127</v>
      </c>
      <c r="C27" s="1774"/>
      <c r="D27" s="1770" t="s">
        <v>1224</v>
      </c>
      <c r="E27" s="1771"/>
      <c r="F27" s="1745"/>
      <c r="G27" s="1740"/>
      <c r="H27" s="1741"/>
      <c r="I27" s="1742"/>
      <c r="J27" s="1741"/>
      <c r="K27" s="1740"/>
      <c r="L27" s="1741"/>
      <c r="M27" s="1742"/>
      <c r="N27" s="1741"/>
      <c r="O27" s="1740"/>
      <c r="P27" s="1741"/>
      <c r="Q27" s="1742"/>
      <c r="R27" s="1741"/>
      <c r="S27" s="1740"/>
      <c r="T27" s="1741"/>
      <c r="U27" s="1742"/>
      <c r="V27" s="1741"/>
      <c r="W27" s="1740"/>
      <c r="X27" s="1741"/>
      <c r="Y27" s="1742"/>
      <c r="Z27" s="1741"/>
      <c r="AA27" s="1740"/>
      <c r="AB27" s="1741"/>
      <c r="AC27" s="1742"/>
      <c r="AD27" s="1741"/>
      <c r="AE27" s="1740"/>
      <c r="AF27" s="1741"/>
      <c r="AG27" s="1742"/>
      <c r="AH27" s="1741"/>
      <c r="AI27" s="1740"/>
      <c r="AJ27" s="1741"/>
      <c r="AK27" s="1742"/>
      <c r="AL27" s="1741"/>
      <c r="AM27" s="1740"/>
      <c r="AN27" s="1741"/>
      <c r="AO27" s="1742"/>
      <c r="AP27" s="1741"/>
      <c r="AQ27" s="1740"/>
      <c r="AR27" s="1741"/>
      <c r="AS27" s="1742"/>
      <c r="AT27" s="1741"/>
      <c r="AU27" s="1740"/>
      <c r="AV27" s="1741"/>
      <c r="AW27" s="1744"/>
      <c r="AX27" s="1739"/>
      <c r="AY27" s="1740"/>
      <c r="AZ27" s="1741"/>
      <c r="BA27" s="1742"/>
    </row>
    <row r="28" spans="1:53" ht="25.5" x14ac:dyDescent="0.25">
      <c r="A28" s="530" t="s">
        <v>2281</v>
      </c>
      <c r="B28" s="1773">
        <f>B30-B27</f>
        <v>21764939.142065048</v>
      </c>
      <c r="C28" s="1774"/>
      <c r="D28" s="1770" t="s">
        <v>1224</v>
      </c>
      <c r="E28" s="1771"/>
      <c r="F28" s="1745"/>
      <c r="G28" s="1740"/>
      <c r="H28" s="1741"/>
      <c r="I28" s="1742"/>
      <c r="J28" s="1741"/>
      <c r="K28" s="1740"/>
      <c r="L28" s="1741"/>
      <c r="M28" s="1742"/>
      <c r="N28" s="1741"/>
      <c r="O28" s="1740"/>
      <c r="P28" s="1741"/>
      <c r="Q28" s="1742"/>
      <c r="R28" s="1741"/>
      <c r="S28" s="1740"/>
      <c r="T28" s="1741"/>
      <c r="U28" s="1742"/>
      <c r="V28" s="1741"/>
      <c r="W28" s="1740"/>
      <c r="X28" s="1741"/>
      <c r="Y28" s="1742"/>
      <c r="Z28" s="1741"/>
      <c r="AA28" s="1740"/>
      <c r="AB28" s="1741"/>
      <c r="AC28" s="1742"/>
      <c r="AD28" s="1741"/>
      <c r="AE28" s="1740"/>
      <c r="AF28" s="1741"/>
      <c r="AG28" s="1742"/>
      <c r="AH28" s="1741"/>
      <c r="AI28" s="1740"/>
      <c r="AJ28" s="1741"/>
      <c r="AK28" s="1742"/>
      <c r="AL28" s="1741"/>
      <c r="AM28" s="1740"/>
      <c r="AN28" s="1741"/>
      <c r="AO28" s="1742"/>
      <c r="AP28" s="1741"/>
      <c r="AQ28" s="1740"/>
      <c r="AR28" s="1741"/>
      <c r="AS28" s="1742"/>
      <c r="AT28" s="1741"/>
      <c r="AU28" s="1740"/>
      <c r="AV28" s="1741"/>
      <c r="AW28" s="1744"/>
      <c r="AX28" s="1739"/>
      <c r="AY28" s="1740"/>
      <c r="AZ28" s="1741"/>
      <c r="BA28" s="1742"/>
    </row>
    <row r="29" spans="1:53" ht="76.5" x14ac:dyDescent="0.25">
      <c r="A29" s="530" t="s">
        <v>2282</v>
      </c>
      <c r="B29" s="1773"/>
      <c r="C29" s="1774"/>
      <c r="D29" s="1770" t="s">
        <v>1224</v>
      </c>
      <c r="E29" s="1771"/>
      <c r="F29" s="1745"/>
      <c r="G29" s="1740"/>
      <c r="H29" s="1741"/>
      <c r="I29" s="1742"/>
      <c r="J29" s="1741"/>
      <c r="K29" s="1740"/>
      <c r="L29" s="1741"/>
      <c r="M29" s="1742"/>
      <c r="N29" s="1741"/>
      <c r="O29" s="1740"/>
      <c r="P29" s="1741"/>
      <c r="Q29" s="1742"/>
      <c r="R29" s="1741"/>
      <c r="S29" s="1740"/>
      <c r="T29" s="1741"/>
      <c r="U29" s="1742"/>
      <c r="V29" s="1741"/>
      <c r="W29" s="1740"/>
      <c r="X29" s="1741"/>
      <c r="Y29" s="1742"/>
      <c r="Z29" s="1741"/>
      <c r="AA29" s="1740"/>
      <c r="AB29" s="1741"/>
      <c r="AC29" s="1742"/>
      <c r="AD29" s="1741"/>
      <c r="AE29" s="1740"/>
      <c r="AF29" s="1741"/>
      <c r="AG29" s="1742"/>
      <c r="AH29" s="1741"/>
      <c r="AI29" s="1740"/>
      <c r="AJ29" s="1741"/>
      <c r="AK29" s="1742"/>
      <c r="AL29" s="1741"/>
      <c r="AM29" s="1740"/>
      <c r="AN29" s="1741"/>
      <c r="AO29" s="1742"/>
      <c r="AP29" s="1741"/>
      <c r="AQ29" s="1740"/>
      <c r="AR29" s="1741"/>
      <c r="AS29" s="1742"/>
      <c r="AT29" s="1741"/>
      <c r="AU29" s="1740"/>
      <c r="AV29" s="1741"/>
      <c r="AW29" s="1744"/>
      <c r="AX29" s="1739"/>
      <c r="AY29" s="1740"/>
      <c r="AZ29" s="1741"/>
      <c r="BA29" s="1742"/>
    </row>
    <row r="30" spans="1:53" ht="15.75" thickBot="1" x14ac:dyDescent="0.3">
      <c r="A30" s="133" t="s">
        <v>2283</v>
      </c>
      <c r="B30" s="1768">
        <f>SUM(B12:E12)</f>
        <v>16283126156.454765</v>
      </c>
      <c r="C30" s="1769"/>
      <c r="D30" s="1734" t="s">
        <v>1224</v>
      </c>
      <c r="E30" s="1772"/>
      <c r="F30" s="1743"/>
      <c r="G30" s="1736"/>
      <c r="H30" s="1734"/>
      <c r="I30" s="1735"/>
      <c r="J30" s="1734"/>
      <c r="K30" s="1736"/>
      <c r="L30" s="1734"/>
      <c r="M30" s="1735"/>
      <c r="N30" s="1734"/>
      <c r="O30" s="1736"/>
      <c r="P30" s="1734"/>
      <c r="Q30" s="1735"/>
      <c r="R30" s="1734"/>
      <c r="S30" s="1736"/>
      <c r="T30" s="1734"/>
      <c r="U30" s="1735"/>
      <c r="V30" s="1734"/>
      <c r="W30" s="1736"/>
      <c r="X30" s="1734"/>
      <c r="Y30" s="1735"/>
      <c r="Z30" s="1734"/>
      <c r="AA30" s="1736"/>
      <c r="AB30" s="1734"/>
      <c r="AC30" s="1735"/>
      <c r="AD30" s="1734"/>
      <c r="AE30" s="1736"/>
      <c r="AF30" s="1734"/>
      <c r="AG30" s="1735"/>
      <c r="AH30" s="1734"/>
      <c r="AI30" s="1736"/>
      <c r="AJ30" s="1734"/>
      <c r="AK30" s="1735"/>
      <c r="AL30" s="1734"/>
      <c r="AM30" s="1736"/>
      <c r="AN30" s="1734"/>
      <c r="AO30" s="1735"/>
      <c r="AP30" s="1734"/>
      <c r="AQ30" s="1736"/>
      <c r="AR30" s="1734"/>
      <c r="AS30" s="1735"/>
      <c r="AT30" s="1734"/>
      <c r="AU30" s="1736"/>
      <c r="AV30" s="1734"/>
      <c r="AW30" s="1737"/>
      <c r="AX30" s="1738"/>
      <c r="AY30" s="1736"/>
      <c r="AZ30" s="1734"/>
      <c r="BA30" s="1735"/>
    </row>
    <row r="31" spans="1:53" x14ac:dyDescent="0.25">
      <c r="A31" s="130"/>
      <c r="B31" s="130"/>
      <c r="C31" s="130"/>
      <c r="D31" s="130"/>
      <c r="E31" s="130"/>
      <c r="F31" s="130"/>
    </row>
    <row r="32" spans="1:53" x14ac:dyDescent="0.25">
      <c r="A32" s="130"/>
      <c r="B32" s="130"/>
      <c r="C32" s="130"/>
      <c r="D32" s="130"/>
      <c r="E32" s="130"/>
      <c r="F32" s="130"/>
    </row>
    <row r="33" spans="1:6" x14ac:dyDescent="0.25">
      <c r="A33" s="130"/>
      <c r="B33" s="130"/>
      <c r="C33" s="130"/>
      <c r="D33" s="130"/>
      <c r="E33" s="130"/>
      <c r="F33" s="130"/>
    </row>
    <row r="34" spans="1:6" x14ac:dyDescent="0.25">
      <c r="A34" s="130"/>
      <c r="B34" s="130"/>
      <c r="C34" s="130"/>
      <c r="D34" s="130"/>
      <c r="E34" s="130"/>
      <c r="F34" s="130"/>
    </row>
    <row r="35" spans="1:6" x14ac:dyDescent="0.25">
      <c r="A35" s="130"/>
      <c r="B35" s="130"/>
      <c r="C35" s="130"/>
      <c r="D35" s="130"/>
      <c r="E35" s="130"/>
      <c r="F35" s="130"/>
    </row>
    <row r="36" spans="1:6" x14ac:dyDescent="0.25">
      <c r="A36" s="130"/>
      <c r="B36" s="130"/>
      <c r="C36" s="130"/>
      <c r="D36" s="130"/>
      <c r="E36" s="130"/>
      <c r="F36" s="130"/>
    </row>
    <row r="37" spans="1:6" x14ac:dyDescent="0.25">
      <c r="A37" s="130"/>
      <c r="B37" s="130"/>
      <c r="C37" s="130"/>
      <c r="D37" s="130"/>
      <c r="E37" s="130"/>
      <c r="F37" s="130"/>
    </row>
    <row r="38" spans="1:6" x14ac:dyDescent="0.25">
      <c r="A38" s="130"/>
      <c r="B38" s="130"/>
      <c r="C38" s="130"/>
      <c r="D38" s="130"/>
      <c r="E38" s="130"/>
      <c r="F38" s="130"/>
    </row>
    <row r="39" spans="1:6" x14ac:dyDescent="0.25">
      <c r="A39" s="130"/>
      <c r="B39" s="130"/>
      <c r="C39" s="130"/>
      <c r="D39" s="130"/>
      <c r="E39" s="130"/>
      <c r="F39" s="130"/>
    </row>
    <row r="40" spans="1:6" x14ac:dyDescent="0.25">
      <c r="A40" s="130"/>
      <c r="B40" s="130"/>
      <c r="C40" s="130"/>
      <c r="D40" s="130"/>
      <c r="E40" s="130"/>
      <c r="F40" s="130"/>
    </row>
    <row r="41" spans="1:6" x14ac:dyDescent="0.25">
      <c r="A41" s="130"/>
      <c r="B41" s="130"/>
      <c r="C41" s="130"/>
      <c r="D41" s="130"/>
      <c r="E41" s="130"/>
      <c r="F41" s="130"/>
    </row>
    <row r="42" spans="1:6" x14ac:dyDescent="0.25">
      <c r="A42" s="130"/>
      <c r="B42" s="130"/>
      <c r="C42" s="130"/>
      <c r="D42" s="130"/>
      <c r="E42" s="130"/>
      <c r="F42" s="130"/>
    </row>
    <row r="43" spans="1:6" x14ac:dyDescent="0.25">
      <c r="A43" s="130"/>
      <c r="B43" s="130"/>
      <c r="C43" s="130"/>
      <c r="D43" s="130"/>
      <c r="E43" s="130"/>
      <c r="F43" s="130"/>
    </row>
    <row r="44" spans="1:6" x14ac:dyDescent="0.25">
      <c r="A44" s="130"/>
      <c r="B44" s="130"/>
      <c r="C44" s="130"/>
      <c r="D44" s="130"/>
      <c r="E44" s="130"/>
      <c r="F44" s="130"/>
    </row>
    <row r="45" spans="1:6" x14ac:dyDescent="0.25">
      <c r="A45" s="130"/>
      <c r="B45" s="130"/>
      <c r="C45" s="130"/>
      <c r="D45" s="130"/>
      <c r="E45" s="130"/>
      <c r="F45" s="130"/>
    </row>
    <row r="46" spans="1:6" x14ac:dyDescent="0.25">
      <c r="A46" s="130"/>
      <c r="B46" s="130"/>
      <c r="C46" s="130"/>
      <c r="D46" s="130"/>
      <c r="E46" s="130"/>
      <c r="F46" s="130"/>
    </row>
    <row r="47" spans="1:6" x14ac:dyDescent="0.25">
      <c r="A47" s="130"/>
      <c r="B47" s="130"/>
      <c r="C47" s="130"/>
      <c r="D47" s="130"/>
      <c r="E47" s="130"/>
      <c r="F47" s="130"/>
    </row>
    <row r="48" spans="1:6" x14ac:dyDescent="0.25">
      <c r="A48" s="130"/>
      <c r="B48" s="130"/>
      <c r="C48" s="130"/>
      <c r="D48" s="130"/>
      <c r="E48" s="130"/>
      <c r="F48" s="130"/>
    </row>
    <row r="49" spans="1:6" x14ac:dyDescent="0.25">
      <c r="A49" s="130"/>
      <c r="B49" s="130"/>
      <c r="C49" s="130"/>
      <c r="D49" s="130"/>
      <c r="E49" s="130"/>
      <c r="F49" s="130"/>
    </row>
    <row r="50" spans="1:6" x14ac:dyDescent="0.25">
      <c r="A50" s="130"/>
      <c r="B50" s="130"/>
      <c r="C50" s="130"/>
      <c r="D50" s="130"/>
      <c r="E50" s="130"/>
      <c r="F50" s="130"/>
    </row>
    <row r="51" spans="1:6" x14ac:dyDescent="0.25">
      <c r="A51" s="130"/>
      <c r="B51" s="130"/>
      <c r="C51" s="130"/>
      <c r="D51" s="130"/>
      <c r="E51" s="130"/>
      <c r="F51" s="130"/>
    </row>
    <row r="52" spans="1:6" x14ac:dyDescent="0.25">
      <c r="A52" s="130"/>
      <c r="B52" s="130"/>
      <c r="C52" s="130"/>
      <c r="D52" s="130"/>
      <c r="E52" s="130"/>
      <c r="F52" s="130"/>
    </row>
    <row r="53" spans="1:6" x14ac:dyDescent="0.25">
      <c r="A53" s="130"/>
      <c r="B53" s="130"/>
      <c r="C53" s="130"/>
      <c r="D53" s="130"/>
      <c r="E53" s="130"/>
      <c r="F53" s="130"/>
    </row>
    <row r="54" spans="1:6" x14ac:dyDescent="0.25">
      <c r="A54" s="130"/>
      <c r="B54" s="130"/>
      <c r="C54" s="130"/>
      <c r="D54" s="130"/>
      <c r="E54" s="130"/>
      <c r="F54" s="130"/>
    </row>
    <row r="55" spans="1:6" x14ac:dyDescent="0.25">
      <c r="A55" s="130"/>
      <c r="B55" s="130"/>
      <c r="C55" s="130"/>
      <c r="D55" s="130"/>
      <c r="E55" s="130"/>
      <c r="F55" s="130"/>
    </row>
    <row r="56" spans="1:6" x14ac:dyDescent="0.25">
      <c r="A56" s="130"/>
      <c r="B56" s="130"/>
      <c r="C56" s="130"/>
      <c r="D56" s="130"/>
      <c r="E56" s="130"/>
      <c r="F56" s="130"/>
    </row>
    <row r="57" spans="1:6" x14ac:dyDescent="0.25">
      <c r="A57" s="130"/>
      <c r="B57" s="130"/>
      <c r="C57" s="130"/>
      <c r="D57" s="130"/>
      <c r="E57" s="130"/>
      <c r="F57" s="130"/>
    </row>
    <row r="58" spans="1:6" x14ac:dyDescent="0.25">
      <c r="A58" s="130"/>
      <c r="B58" s="130"/>
      <c r="C58" s="130"/>
      <c r="D58" s="130"/>
      <c r="E58" s="130"/>
      <c r="F58" s="130"/>
    </row>
    <row r="59" spans="1:6" x14ac:dyDescent="0.25">
      <c r="A59" s="130"/>
      <c r="B59" s="130"/>
      <c r="C59" s="130"/>
      <c r="D59" s="130"/>
      <c r="E59" s="130"/>
      <c r="F59" s="130"/>
    </row>
    <row r="60" spans="1:6" x14ac:dyDescent="0.25">
      <c r="A60" s="130"/>
      <c r="B60" s="130"/>
      <c r="C60" s="130"/>
      <c r="D60" s="130"/>
      <c r="E60" s="130"/>
      <c r="F60" s="130"/>
    </row>
    <row r="61" spans="1:6" x14ac:dyDescent="0.25">
      <c r="A61" s="130"/>
      <c r="B61" s="130"/>
      <c r="C61" s="130"/>
      <c r="D61" s="130"/>
      <c r="E61" s="130"/>
      <c r="F61" s="130"/>
    </row>
    <row r="62" spans="1:6" x14ac:dyDescent="0.25">
      <c r="A62" s="130"/>
      <c r="B62" s="130"/>
      <c r="C62" s="130"/>
      <c r="D62" s="130"/>
      <c r="E62" s="130"/>
      <c r="F62" s="130"/>
    </row>
    <row r="63" spans="1:6" x14ac:dyDescent="0.25">
      <c r="A63" s="130"/>
      <c r="B63" s="130"/>
      <c r="C63" s="130"/>
      <c r="D63" s="130"/>
      <c r="E63" s="130"/>
      <c r="F63" s="130"/>
    </row>
    <row r="64" spans="1:6" x14ac:dyDescent="0.25">
      <c r="A64" s="130"/>
      <c r="B64" s="130"/>
      <c r="C64" s="130"/>
      <c r="D64" s="130"/>
      <c r="E64" s="130"/>
      <c r="F64" s="130"/>
    </row>
    <row r="65" spans="1:6" x14ac:dyDescent="0.25">
      <c r="A65" s="130"/>
      <c r="B65" s="130"/>
      <c r="C65" s="130"/>
      <c r="D65" s="130"/>
      <c r="E65" s="130"/>
      <c r="F65" s="130"/>
    </row>
    <row r="66" spans="1:6" x14ac:dyDescent="0.25">
      <c r="A66" s="130"/>
      <c r="B66" s="130"/>
      <c r="C66" s="130"/>
      <c r="D66" s="130"/>
      <c r="E66" s="130"/>
      <c r="F66" s="130"/>
    </row>
    <row r="67" spans="1:6" x14ac:dyDescent="0.25">
      <c r="A67" s="130"/>
      <c r="B67" s="130"/>
      <c r="C67" s="130"/>
      <c r="D67" s="130"/>
      <c r="E67" s="130"/>
      <c r="F67" s="130"/>
    </row>
    <row r="68" spans="1:6" x14ac:dyDescent="0.25">
      <c r="A68" s="130"/>
      <c r="B68" s="130"/>
      <c r="C68" s="130"/>
      <c r="D68" s="130"/>
      <c r="E68" s="130"/>
      <c r="F68" s="130"/>
    </row>
    <row r="69" spans="1:6" x14ac:dyDescent="0.25">
      <c r="A69" s="130"/>
      <c r="B69" s="130"/>
      <c r="C69" s="130"/>
      <c r="D69" s="130"/>
      <c r="E69" s="130"/>
      <c r="F69" s="130"/>
    </row>
    <row r="70" spans="1:6" x14ac:dyDescent="0.25">
      <c r="A70" s="130"/>
      <c r="B70" s="130"/>
      <c r="C70" s="130"/>
      <c r="D70" s="130"/>
      <c r="E70" s="130"/>
      <c r="F70" s="130"/>
    </row>
    <row r="71" spans="1:6" x14ac:dyDescent="0.25">
      <c r="A71" s="130"/>
      <c r="B71" s="130"/>
      <c r="C71" s="130"/>
      <c r="D71" s="130"/>
      <c r="E71" s="130"/>
      <c r="F71" s="130"/>
    </row>
    <row r="72" spans="1:6" x14ac:dyDescent="0.25">
      <c r="A72" s="130"/>
      <c r="B72" s="130"/>
      <c r="C72" s="130"/>
      <c r="D72" s="130"/>
      <c r="E72" s="130"/>
      <c r="F72" s="130"/>
    </row>
    <row r="73" spans="1:6" x14ac:dyDescent="0.25">
      <c r="A73" s="130"/>
      <c r="B73" s="130"/>
      <c r="C73" s="130"/>
      <c r="D73" s="130"/>
      <c r="E73" s="130"/>
      <c r="F73" s="130"/>
    </row>
    <row r="74" spans="1:6" x14ac:dyDescent="0.25">
      <c r="A74" s="130"/>
      <c r="B74" s="130"/>
      <c r="C74" s="130"/>
      <c r="D74" s="130"/>
      <c r="E74" s="130"/>
      <c r="F74" s="130"/>
    </row>
    <row r="75" spans="1:6" x14ac:dyDescent="0.25">
      <c r="A75" s="130"/>
      <c r="B75" s="130"/>
      <c r="C75" s="130"/>
      <c r="D75" s="130"/>
      <c r="E75" s="130"/>
      <c r="F75" s="130"/>
    </row>
    <row r="76" spans="1:6" x14ac:dyDescent="0.25">
      <c r="A76" s="130"/>
      <c r="B76" s="130"/>
      <c r="C76" s="130"/>
      <c r="D76" s="130"/>
      <c r="E76" s="130"/>
      <c r="F76" s="130"/>
    </row>
    <row r="77" spans="1:6" x14ac:dyDescent="0.25">
      <c r="A77" s="130"/>
      <c r="B77" s="130"/>
      <c r="C77" s="130"/>
      <c r="D77" s="130"/>
      <c r="E77" s="130"/>
      <c r="F77" s="130"/>
    </row>
    <row r="78" spans="1:6" x14ac:dyDescent="0.25">
      <c r="A78" s="130"/>
      <c r="B78" s="130"/>
      <c r="C78" s="130"/>
      <c r="D78" s="130"/>
      <c r="E78" s="130"/>
      <c r="F78" s="130"/>
    </row>
    <row r="79" spans="1:6" x14ac:dyDescent="0.25">
      <c r="A79" s="130"/>
      <c r="B79" s="130"/>
      <c r="C79" s="130"/>
      <c r="D79" s="130"/>
      <c r="E79" s="130"/>
      <c r="F79" s="130"/>
    </row>
    <row r="80" spans="1:6" x14ac:dyDescent="0.25">
      <c r="A80" s="130"/>
      <c r="B80" s="130"/>
      <c r="C80" s="130"/>
      <c r="D80" s="130"/>
      <c r="E80" s="130"/>
      <c r="F80" s="130"/>
    </row>
    <row r="81" spans="1:6" x14ac:dyDescent="0.25">
      <c r="A81" s="130"/>
      <c r="B81" s="130"/>
      <c r="C81" s="130"/>
      <c r="D81" s="130"/>
      <c r="E81" s="130"/>
      <c r="F81" s="130"/>
    </row>
    <row r="82" spans="1:6" x14ac:dyDescent="0.25">
      <c r="A82" s="130"/>
      <c r="B82" s="130"/>
      <c r="C82" s="130"/>
      <c r="D82" s="130"/>
      <c r="E82" s="130"/>
      <c r="F82" s="130"/>
    </row>
    <row r="83" spans="1:6" x14ac:dyDescent="0.25">
      <c r="A83" s="130"/>
      <c r="B83" s="130"/>
      <c r="C83" s="130"/>
      <c r="D83" s="130"/>
      <c r="E83" s="130"/>
      <c r="F83" s="130"/>
    </row>
    <row r="84" spans="1:6" x14ac:dyDescent="0.25">
      <c r="A84" s="130"/>
      <c r="B84" s="130"/>
      <c r="C84" s="130"/>
      <c r="D84" s="130"/>
      <c r="E84" s="130"/>
      <c r="F84" s="130"/>
    </row>
    <row r="85" spans="1:6" x14ac:dyDescent="0.25">
      <c r="A85" s="130"/>
      <c r="B85" s="130"/>
      <c r="C85" s="130"/>
      <c r="D85" s="130"/>
      <c r="E85" s="130"/>
      <c r="F85" s="130"/>
    </row>
    <row r="86" spans="1:6" x14ac:dyDescent="0.25">
      <c r="A86" s="130"/>
      <c r="B86" s="130"/>
      <c r="C86" s="130"/>
      <c r="D86" s="130"/>
      <c r="E86" s="130"/>
      <c r="F86" s="130"/>
    </row>
    <row r="87" spans="1:6" x14ac:dyDescent="0.25">
      <c r="A87" s="130"/>
      <c r="B87" s="130"/>
      <c r="C87" s="130"/>
      <c r="D87" s="130"/>
      <c r="E87" s="130"/>
      <c r="F87" s="130"/>
    </row>
    <row r="88" spans="1:6" x14ac:dyDescent="0.25">
      <c r="A88" s="130"/>
      <c r="B88" s="130"/>
      <c r="C88" s="130"/>
      <c r="D88" s="130"/>
      <c r="E88" s="130"/>
      <c r="F88" s="130"/>
    </row>
    <row r="89" spans="1:6" x14ac:dyDescent="0.25">
      <c r="A89" s="130"/>
      <c r="B89" s="130"/>
      <c r="C89" s="130"/>
      <c r="D89" s="130"/>
      <c r="E89" s="130"/>
      <c r="F89" s="130"/>
    </row>
    <row r="90" spans="1:6" x14ac:dyDescent="0.25">
      <c r="A90" s="130"/>
      <c r="B90" s="130"/>
      <c r="C90" s="130"/>
      <c r="D90" s="130"/>
      <c r="E90" s="130"/>
      <c r="F90" s="130"/>
    </row>
    <row r="91" spans="1:6" x14ac:dyDescent="0.25">
      <c r="A91" s="130"/>
      <c r="B91" s="130"/>
      <c r="C91" s="130"/>
      <c r="D91" s="130"/>
      <c r="E91" s="130"/>
      <c r="F91" s="130"/>
    </row>
    <row r="92" spans="1:6" x14ac:dyDescent="0.25">
      <c r="A92" s="130"/>
      <c r="B92" s="130"/>
      <c r="C92" s="130"/>
      <c r="D92" s="130"/>
      <c r="E92" s="130"/>
      <c r="F92" s="130"/>
    </row>
    <row r="93" spans="1:6" x14ac:dyDescent="0.25">
      <c r="A93" s="130"/>
      <c r="B93" s="130"/>
      <c r="C93" s="130"/>
      <c r="D93" s="130"/>
      <c r="E93" s="130"/>
      <c r="F93" s="130"/>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H52"/>
  <sheetViews>
    <sheetView showGridLines="0" zoomScaleNormal="100" zoomScaleSheetLayoutView="100" workbookViewId="0">
      <selection activeCell="D16" sqref="D16:XFD16"/>
    </sheetView>
  </sheetViews>
  <sheetFormatPr defaultRowHeight="15" x14ac:dyDescent="0.25"/>
  <cols>
    <col min="1" max="1" width="5.85546875" customWidth="1"/>
    <col min="2" max="2" width="6" customWidth="1"/>
    <col min="3" max="3" width="41.140625" customWidth="1"/>
    <col min="4" max="7" width="16.7109375" customWidth="1"/>
    <col min="8" max="8" width="11.28515625" customWidth="1"/>
  </cols>
  <sheetData>
    <row r="1" spans="1:8" x14ac:dyDescent="0.25">
      <c r="A1" s="566" t="s">
        <v>669</v>
      </c>
      <c r="B1" s="567"/>
      <c r="C1" s="567" t="s">
        <v>960</v>
      </c>
      <c r="D1" s="567"/>
      <c r="E1" s="567"/>
      <c r="F1" s="567"/>
      <c r="G1" s="567"/>
      <c r="H1" s="552"/>
    </row>
    <row r="2" spans="1:8" x14ac:dyDescent="0.25">
      <c r="A2" s="568" t="s">
        <v>19</v>
      </c>
      <c r="B2" s="569"/>
      <c r="C2" s="569"/>
      <c r="D2" s="569"/>
      <c r="E2" s="570"/>
      <c r="F2" s="570"/>
      <c r="G2" s="570"/>
      <c r="H2" s="553"/>
    </row>
    <row r="3" spans="1:8" ht="15.75" thickBot="1" x14ac:dyDescent="0.3">
      <c r="A3" s="1225"/>
      <c r="B3" s="1226"/>
      <c r="C3" s="1226"/>
      <c r="D3" s="1226"/>
      <c r="E3" s="1226"/>
      <c r="F3" s="1226"/>
      <c r="G3" s="1226"/>
      <c r="H3" s="1227"/>
    </row>
    <row r="4" spans="1:8" x14ac:dyDescent="0.25">
      <c r="A4" s="1228" t="s">
        <v>896</v>
      </c>
      <c r="B4" s="1229"/>
      <c r="C4" s="1229"/>
      <c r="D4" s="1229"/>
      <c r="E4" s="1229"/>
      <c r="F4" s="1229"/>
      <c r="G4" s="1229"/>
      <c r="H4" s="1234" t="s">
        <v>1209</v>
      </c>
    </row>
    <row r="5" spans="1:8" ht="21" customHeight="1" thickBot="1" x14ac:dyDescent="0.3">
      <c r="A5" s="1231"/>
      <c r="B5" s="1232"/>
      <c r="C5" s="1232"/>
      <c r="D5" s="1232"/>
      <c r="E5" s="1232"/>
      <c r="F5" s="1232"/>
      <c r="G5" s="1232"/>
      <c r="H5" s="1235"/>
    </row>
    <row r="6" spans="1:8" s="161" customFormat="1" ht="13.5" thickBot="1" x14ac:dyDescent="0.25">
      <c r="A6" s="438" t="s">
        <v>1019</v>
      </c>
      <c r="B6" s="536"/>
      <c r="C6" s="436"/>
      <c r="D6" s="1790" t="e">
        <f>#REF!</f>
        <v>#REF!</v>
      </c>
      <c r="E6" s="1790"/>
      <c r="F6" s="1790"/>
      <c r="G6" s="1790"/>
      <c r="H6" s="611"/>
    </row>
    <row r="7" spans="1:8" s="161" customFormat="1" ht="15.75" customHeight="1" x14ac:dyDescent="0.2">
      <c r="A7" s="357" t="s">
        <v>899</v>
      </c>
      <c r="B7" s="358"/>
      <c r="C7" s="358"/>
      <c r="D7" s="358"/>
      <c r="E7" s="358"/>
      <c r="F7" s="358"/>
      <c r="G7" s="359"/>
      <c r="H7" s="1788" t="s">
        <v>885</v>
      </c>
    </row>
    <row r="8" spans="1:8" s="161" customFormat="1" ht="15.95" customHeight="1" x14ac:dyDescent="0.2">
      <c r="A8" s="357"/>
      <c r="B8" s="337"/>
      <c r="C8" s="360"/>
      <c r="D8" s="1785" t="s">
        <v>877</v>
      </c>
      <c r="E8" s="1785" t="s">
        <v>878</v>
      </c>
      <c r="F8" s="1785" t="s">
        <v>879</v>
      </c>
      <c r="G8" s="1782" t="s">
        <v>880</v>
      </c>
      <c r="H8" s="1788"/>
    </row>
    <row r="9" spans="1:8" s="161" customFormat="1" ht="15.95" customHeight="1" x14ac:dyDescent="0.2">
      <c r="A9" s="361"/>
      <c r="B9" s="362"/>
      <c r="C9" s="338" t="s">
        <v>2050</v>
      </c>
      <c r="D9" s="1786"/>
      <c r="E9" s="1786"/>
      <c r="F9" s="1786"/>
      <c r="G9" s="1783"/>
      <c r="H9" s="1788"/>
    </row>
    <row r="10" spans="1:8" s="161" customFormat="1" ht="15.95" customHeight="1" x14ac:dyDescent="0.2">
      <c r="A10" s="361"/>
      <c r="B10" s="362"/>
      <c r="C10" s="339"/>
      <c r="D10" s="1787"/>
      <c r="E10" s="1787"/>
      <c r="F10" s="1787"/>
      <c r="G10" s="1784"/>
      <c r="H10" s="1788"/>
    </row>
    <row r="11" spans="1:8" s="161" customFormat="1" ht="12.75" x14ac:dyDescent="0.2">
      <c r="A11" s="361"/>
      <c r="B11" s="362"/>
      <c r="C11" s="338"/>
      <c r="D11" s="492" t="s">
        <v>854</v>
      </c>
      <c r="E11" s="492" t="s">
        <v>855</v>
      </c>
      <c r="F11" s="492" t="s">
        <v>856</v>
      </c>
      <c r="G11" s="493" t="s">
        <v>857</v>
      </c>
      <c r="H11" s="1788"/>
    </row>
    <row r="12" spans="1:8" s="161" customFormat="1" ht="12.75" x14ac:dyDescent="0.2">
      <c r="A12" s="361"/>
      <c r="B12" s="363" t="s">
        <v>854</v>
      </c>
      <c r="C12" s="364" t="s">
        <v>897</v>
      </c>
      <c r="D12" s="739">
        <f>'AEK10-1'!C6</f>
        <v>157298067605.22571</v>
      </c>
      <c r="E12" s="630"/>
      <c r="F12" s="739">
        <f>'AEK10-1'!G6</f>
        <v>372057557312.383</v>
      </c>
      <c r="G12" s="630"/>
      <c r="H12" s="1788"/>
    </row>
    <row r="13" spans="1:8" s="161" customFormat="1" ht="12.75" x14ac:dyDescent="0.2">
      <c r="A13" s="361"/>
      <c r="B13" s="365" t="s">
        <v>858</v>
      </c>
      <c r="C13" s="340" t="s">
        <v>881</v>
      </c>
      <c r="D13" s="713">
        <f>'AEK10-1'!C8</f>
        <v>0</v>
      </c>
      <c r="E13" s="713">
        <f>'AEK10-1'!E8</f>
        <v>0</v>
      </c>
      <c r="F13" s="713">
        <f>'AEK10-1'!G8</f>
        <v>54966786</v>
      </c>
      <c r="G13" s="713">
        <f>'AEK10-1'!I8</f>
        <v>54966786</v>
      </c>
      <c r="H13" s="1788"/>
    </row>
    <row r="14" spans="1:8" s="161" customFormat="1" ht="12.75" x14ac:dyDescent="0.2">
      <c r="A14" s="361"/>
      <c r="B14" s="365" t="s">
        <v>855</v>
      </c>
      <c r="C14" s="341" t="s">
        <v>882</v>
      </c>
      <c r="D14" s="713">
        <f>'AEK10-1'!C9</f>
        <v>10213130010.362064</v>
      </c>
      <c r="E14" s="713">
        <f>'AEK10-1'!E9</f>
        <v>10213130010.362064</v>
      </c>
      <c r="F14" s="713">
        <f>'AEK10-1'!G9</f>
        <v>60571851429.16703</v>
      </c>
      <c r="G14" s="713">
        <f>'AEK10-1'!I9</f>
        <v>62222488297.827026</v>
      </c>
      <c r="H14" s="1788"/>
    </row>
    <row r="15" spans="1:8" s="161" customFormat="1" ht="12.75" x14ac:dyDescent="0.2">
      <c r="A15" s="361"/>
      <c r="B15" s="365" t="s">
        <v>859</v>
      </c>
      <c r="C15" s="341" t="s">
        <v>883</v>
      </c>
      <c r="D15" s="713">
        <f>'AEK10-1'!C17</f>
        <v>1234430892.9130001</v>
      </c>
      <c r="E15" s="630"/>
      <c r="F15" s="713">
        <f>'AEK10-1'!G17</f>
        <v>19526421946.334896</v>
      </c>
      <c r="G15" s="630"/>
      <c r="H15" s="1788"/>
    </row>
    <row r="16" spans="1:8" s="161" customFormat="1" ht="12.75" x14ac:dyDescent="0.2">
      <c r="A16" s="361"/>
      <c r="B16" s="366"/>
      <c r="C16" s="342"/>
      <c r="D16" s="367"/>
      <c r="E16" s="367"/>
      <c r="F16" s="368"/>
      <c r="G16" s="369"/>
      <c r="H16" s="1788"/>
    </row>
    <row r="17" spans="1:8" s="161" customFormat="1" ht="12.75" x14ac:dyDescent="0.2">
      <c r="A17" s="361"/>
      <c r="B17" s="370"/>
      <c r="C17" s="343"/>
      <c r="D17" s="368"/>
      <c r="E17" s="368"/>
      <c r="F17" s="368"/>
      <c r="G17" s="369"/>
      <c r="H17" s="1788"/>
    </row>
    <row r="18" spans="1:8" s="161" customFormat="1" ht="15" customHeight="1" x14ac:dyDescent="0.2">
      <c r="A18" s="357" t="s">
        <v>898</v>
      </c>
      <c r="B18" s="371"/>
      <c r="C18" s="371"/>
      <c r="D18" s="371"/>
      <c r="E18" s="371"/>
      <c r="F18" s="371"/>
      <c r="G18" s="372"/>
      <c r="H18" s="1788"/>
    </row>
    <row r="19" spans="1:8" s="161" customFormat="1" ht="35.1" customHeight="1" x14ac:dyDescent="0.2">
      <c r="A19" s="361"/>
      <c r="B19" s="373"/>
      <c r="C19" s="344"/>
      <c r="D19" s="1785" t="s">
        <v>903</v>
      </c>
      <c r="E19" s="1785" t="s">
        <v>906</v>
      </c>
      <c r="F19" s="345"/>
      <c r="G19" s="346"/>
      <c r="H19" s="1788"/>
    </row>
    <row r="20" spans="1:8" s="161" customFormat="1" ht="30" customHeight="1" x14ac:dyDescent="0.2">
      <c r="A20" s="361"/>
      <c r="B20" s="374"/>
      <c r="C20" s="347"/>
      <c r="D20" s="1786"/>
      <c r="E20" s="1786"/>
      <c r="F20" s="348"/>
      <c r="G20" s="346"/>
      <c r="H20" s="1788"/>
    </row>
    <row r="21" spans="1:8" s="161" customFormat="1" ht="50.25" customHeight="1" x14ac:dyDescent="0.2">
      <c r="A21" s="361"/>
      <c r="B21" s="349"/>
      <c r="C21" s="350"/>
      <c r="D21" s="1787"/>
      <c r="E21" s="1787"/>
      <c r="F21" s="351"/>
      <c r="G21" s="352"/>
      <c r="H21" s="1788"/>
    </row>
    <row r="22" spans="1:8" s="161" customFormat="1" ht="12.75" x14ac:dyDescent="0.2">
      <c r="A22" s="361"/>
      <c r="B22" s="349"/>
      <c r="C22" s="350"/>
      <c r="D22" s="492" t="s">
        <v>854</v>
      </c>
      <c r="E22" s="492" t="s">
        <v>855</v>
      </c>
      <c r="F22" s="351"/>
      <c r="G22" s="352"/>
      <c r="H22" s="1788"/>
    </row>
    <row r="23" spans="1:8" s="161" customFormat="1" ht="25.5" x14ac:dyDescent="0.2">
      <c r="A23" s="375"/>
      <c r="B23" s="363" t="s">
        <v>860</v>
      </c>
      <c r="C23" s="376" t="s">
        <v>900</v>
      </c>
      <c r="D23" s="713">
        <f>'AEK10-2'!C6</f>
        <v>6768632668.7600002</v>
      </c>
      <c r="E23" s="713">
        <f>'AEK10-2'!E6</f>
        <v>0</v>
      </c>
      <c r="F23" s="351"/>
      <c r="G23" s="352"/>
      <c r="H23" s="1788"/>
    </row>
    <row r="24" spans="1:8" s="161" customFormat="1" ht="12.75" x14ac:dyDescent="0.2">
      <c r="A24" s="375"/>
      <c r="B24" s="365" t="s">
        <v>861</v>
      </c>
      <c r="C24" s="353" t="s">
        <v>881</v>
      </c>
      <c r="D24" s="713">
        <f>'AEK10-2'!C8</f>
        <v>0</v>
      </c>
      <c r="E24" s="713">
        <f>'AEK10-2'!E8</f>
        <v>0</v>
      </c>
      <c r="F24" s="351"/>
      <c r="G24" s="352"/>
      <c r="H24" s="1788"/>
    </row>
    <row r="25" spans="1:8" s="161" customFormat="1" ht="12.75" x14ac:dyDescent="0.2">
      <c r="A25" s="375"/>
      <c r="B25" s="365" t="s">
        <v>862</v>
      </c>
      <c r="C25" s="354" t="s">
        <v>882</v>
      </c>
      <c r="D25" s="713">
        <f>'AEK10-2'!C9</f>
        <v>6768632668.7600002</v>
      </c>
      <c r="E25" s="713">
        <f>'AEK10-2'!E9</f>
        <v>0</v>
      </c>
      <c r="F25" s="351"/>
      <c r="G25" s="352"/>
      <c r="H25" s="1788"/>
    </row>
    <row r="26" spans="1:8" s="161" customFormat="1" ht="12.75" x14ac:dyDescent="0.2">
      <c r="A26" s="355"/>
      <c r="B26" s="365" t="s">
        <v>863</v>
      </c>
      <c r="C26" s="356" t="s">
        <v>901</v>
      </c>
      <c r="D26" s="713">
        <f>'AEK10-2'!C16</f>
        <v>0</v>
      </c>
      <c r="E26" s="713">
        <f>'AEK10-2'!E16</f>
        <v>0</v>
      </c>
      <c r="F26" s="348"/>
      <c r="G26" s="346"/>
      <c r="H26" s="1788"/>
    </row>
    <row r="27" spans="1:8" s="161" customFormat="1" ht="38.25" x14ac:dyDescent="0.2">
      <c r="A27" s="361"/>
      <c r="B27" s="363" t="s">
        <v>864</v>
      </c>
      <c r="C27" s="377" t="s">
        <v>902</v>
      </c>
      <c r="D27" s="713">
        <f>'AEK10-2'!C17</f>
        <v>0</v>
      </c>
      <c r="E27" s="713">
        <f>'AEK10-2'!E17</f>
        <v>0</v>
      </c>
      <c r="F27" s="348"/>
      <c r="G27" s="346"/>
      <c r="H27" s="1788"/>
    </row>
    <row r="28" spans="1:8" s="161" customFormat="1" ht="12.75" x14ac:dyDescent="0.2">
      <c r="A28" s="361"/>
      <c r="B28" s="366"/>
      <c r="C28" s="342"/>
      <c r="D28" s="367"/>
      <c r="E28" s="367"/>
      <c r="F28" s="368"/>
      <c r="G28" s="369"/>
      <c r="H28" s="1788"/>
    </row>
    <row r="29" spans="1:8" s="161" customFormat="1" ht="12.75" x14ac:dyDescent="0.2">
      <c r="A29" s="361"/>
      <c r="B29" s="370"/>
      <c r="C29" s="343"/>
      <c r="D29" s="368"/>
      <c r="E29" s="368"/>
      <c r="F29" s="368"/>
      <c r="G29" s="369"/>
      <c r="H29" s="1788"/>
    </row>
    <row r="30" spans="1:8" s="161" customFormat="1" ht="12.75" x14ac:dyDescent="0.2">
      <c r="A30" s="357" t="s">
        <v>909</v>
      </c>
      <c r="B30" s="378"/>
      <c r="C30" s="395"/>
      <c r="D30" s="396"/>
      <c r="E30" s="397"/>
      <c r="F30" s="397"/>
      <c r="G30" s="352"/>
      <c r="H30" s="1788"/>
    </row>
    <row r="31" spans="1:8" s="161" customFormat="1" ht="165.75" customHeight="1" x14ac:dyDescent="0.2">
      <c r="A31" s="361"/>
      <c r="B31" s="379"/>
      <c r="C31" s="398"/>
      <c r="D31" s="494" t="s">
        <v>904</v>
      </c>
      <c r="E31" s="494" t="s">
        <v>907</v>
      </c>
      <c r="F31" s="351"/>
      <c r="G31" s="352"/>
      <c r="H31" s="1788"/>
    </row>
    <row r="32" spans="1:8" s="161" customFormat="1" ht="3.75" customHeight="1" x14ac:dyDescent="0.2">
      <c r="A32" s="375"/>
      <c r="B32" s="380"/>
      <c r="C32" s="381"/>
      <c r="D32" s="495"/>
      <c r="E32" s="495"/>
      <c r="F32" s="351"/>
      <c r="G32" s="346"/>
      <c r="H32" s="1788"/>
    </row>
    <row r="33" spans="1:8" s="161" customFormat="1" ht="12.75" x14ac:dyDescent="0.2">
      <c r="A33" s="375"/>
      <c r="B33" s="380"/>
      <c r="C33" s="399"/>
      <c r="D33" s="496" t="s">
        <v>854</v>
      </c>
      <c r="E33" s="496" t="s">
        <v>858</v>
      </c>
      <c r="F33" s="351"/>
      <c r="G33" s="346"/>
      <c r="H33" s="1788"/>
    </row>
    <row r="34" spans="1:8" s="161" customFormat="1" ht="25.5" x14ac:dyDescent="0.2">
      <c r="A34" s="375"/>
      <c r="B34" s="400" t="s">
        <v>854</v>
      </c>
      <c r="C34" s="401" t="s">
        <v>884</v>
      </c>
      <c r="D34" s="739">
        <f>'AEK10-5'!C7</f>
        <v>154146215763.99002</v>
      </c>
      <c r="E34" s="739">
        <f>'AEK10-5'!D7</f>
        <v>156568469603.1806</v>
      </c>
      <c r="F34" s="351"/>
      <c r="G34" s="346"/>
      <c r="H34" s="1788"/>
    </row>
    <row r="35" spans="1:8" s="161" customFormat="1" ht="12.75" x14ac:dyDescent="0.2">
      <c r="A35" s="402"/>
      <c r="B35" s="403"/>
      <c r="C35" s="382"/>
      <c r="D35" s="381"/>
      <c r="E35" s="381"/>
      <c r="F35" s="381"/>
      <c r="G35" s="352"/>
      <c r="H35" s="1788"/>
    </row>
    <row r="36" spans="1:8" s="161" customFormat="1" ht="12.75" x14ac:dyDescent="0.2">
      <c r="A36" s="402"/>
      <c r="B36" s="381"/>
      <c r="C36" s="382"/>
      <c r="D36" s="404"/>
      <c r="E36" s="383"/>
      <c r="F36" s="381"/>
      <c r="G36" s="384"/>
      <c r="H36" s="1788"/>
    </row>
    <row r="37" spans="1:8" s="161" customFormat="1" ht="12.75" x14ac:dyDescent="0.2">
      <c r="A37" s="405"/>
      <c r="B37" s="381"/>
      <c r="C37" s="382"/>
      <c r="D37" s="630"/>
      <c r="E37" s="412" t="s">
        <v>908</v>
      </c>
      <c r="F37" s="381"/>
      <c r="G37" s="384"/>
      <c r="H37" s="1788"/>
    </row>
    <row r="38" spans="1:8" s="161" customFormat="1" ht="12.75" x14ac:dyDescent="0.2">
      <c r="A38" s="405"/>
      <c r="B38" s="381"/>
      <c r="C38" s="382"/>
      <c r="D38" s="381"/>
      <c r="E38" s="176"/>
      <c r="F38" s="381"/>
      <c r="G38" s="384"/>
      <c r="H38" s="1788"/>
    </row>
    <row r="39" spans="1:8" s="161" customFormat="1" ht="12.75" x14ac:dyDescent="0.2">
      <c r="A39" s="405"/>
      <c r="B39" s="351"/>
      <c r="C39" s="351"/>
      <c r="D39" s="351"/>
      <c r="E39" s="351"/>
      <c r="F39" s="351"/>
      <c r="G39" s="352"/>
      <c r="H39" s="1788"/>
    </row>
    <row r="40" spans="1:8" s="161" customFormat="1" ht="12.75" x14ac:dyDescent="0.2">
      <c r="A40" s="357" t="s">
        <v>905</v>
      </c>
      <c r="B40" s="351"/>
      <c r="C40" s="351"/>
      <c r="D40" s="397"/>
      <c r="E40" s="396"/>
      <c r="F40" s="396"/>
      <c r="G40" s="352"/>
      <c r="H40" s="1788"/>
    </row>
    <row r="41" spans="1:8" s="161" customFormat="1" ht="12.75" x14ac:dyDescent="0.2">
      <c r="A41" s="405"/>
      <c r="B41" s="385"/>
      <c r="C41" s="386"/>
      <c r="D41" s="387"/>
      <c r="E41" s="387"/>
      <c r="F41" s="388"/>
      <c r="G41" s="352"/>
      <c r="H41" s="1788"/>
    </row>
    <row r="42" spans="1:8" s="161" customFormat="1" ht="12.75" x14ac:dyDescent="0.2">
      <c r="A42" s="405"/>
      <c r="B42" s="349"/>
      <c r="C42" s="351"/>
      <c r="D42" s="348"/>
      <c r="E42" s="348"/>
      <c r="F42" s="389"/>
      <c r="G42" s="352"/>
      <c r="H42" s="1788"/>
    </row>
    <row r="43" spans="1:8" s="161" customFormat="1" ht="12.75" x14ac:dyDescent="0.2">
      <c r="A43" s="405"/>
      <c r="B43" s="349"/>
      <c r="C43" s="351"/>
      <c r="D43" s="348"/>
      <c r="E43" s="348"/>
      <c r="F43" s="389"/>
      <c r="G43" s="352"/>
      <c r="H43" s="1788"/>
    </row>
    <row r="44" spans="1:8" s="161" customFormat="1" ht="12.75" x14ac:dyDescent="0.2">
      <c r="A44" s="405"/>
      <c r="B44" s="349"/>
      <c r="C44" s="351"/>
      <c r="D44" s="351"/>
      <c r="E44" s="351"/>
      <c r="F44" s="339"/>
      <c r="G44" s="352"/>
      <c r="H44" s="1788"/>
    </row>
    <row r="45" spans="1:8" s="161" customFormat="1" ht="12.75" x14ac:dyDescent="0.2">
      <c r="A45" s="405"/>
      <c r="B45" s="349"/>
      <c r="C45" s="351"/>
      <c r="D45" s="368"/>
      <c r="E45" s="368"/>
      <c r="F45" s="406"/>
      <c r="G45" s="352"/>
      <c r="H45" s="1788"/>
    </row>
    <row r="46" spans="1:8" s="161" customFormat="1" ht="12.75" x14ac:dyDescent="0.2">
      <c r="A46" s="405"/>
      <c r="B46" s="349"/>
      <c r="C46" s="351"/>
      <c r="D46" s="396"/>
      <c r="E46" s="396"/>
      <c r="F46" s="407"/>
      <c r="G46" s="352"/>
      <c r="H46" s="1788"/>
    </row>
    <row r="47" spans="1:8" s="161" customFormat="1" ht="12.75" x14ac:dyDescent="0.2">
      <c r="A47" s="405"/>
      <c r="B47" s="349"/>
      <c r="C47" s="351"/>
      <c r="D47" s="351"/>
      <c r="E47" s="351"/>
      <c r="F47" s="339"/>
      <c r="G47" s="352"/>
      <c r="H47" s="1788"/>
    </row>
    <row r="48" spans="1:8" s="161" customFormat="1" ht="12.75" x14ac:dyDescent="0.2">
      <c r="A48" s="405"/>
      <c r="B48" s="349"/>
      <c r="C48" s="351"/>
      <c r="D48" s="351"/>
      <c r="E48" s="351"/>
      <c r="F48" s="339"/>
      <c r="G48" s="352"/>
      <c r="H48" s="1788"/>
    </row>
    <row r="49" spans="1:8" s="161" customFormat="1" ht="12.75" x14ac:dyDescent="0.2">
      <c r="A49" s="405"/>
      <c r="B49" s="349"/>
      <c r="C49" s="381"/>
      <c r="D49" s="381"/>
      <c r="E49" s="351"/>
      <c r="F49" s="339"/>
      <c r="G49" s="352"/>
      <c r="H49" s="1788"/>
    </row>
    <row r="50" spans="1:8" s="161" customFormat="1" ht="12.75" x14ac:dyDescent="0.2">
      <c r="A50" s="405"/>
      <c r="B50" s="390"/>
      <c r="C50" s="391"/>
      <c r="D50" s="391"/>
      <c r="E50" s="391"/>
      <c r="F50" s="392"/>
      <c r="G50" s="352"/>
      <c r="H50" s="1788"/>
    </row>
    <row r="51" spans="1:8" s="161" customFormat="1" ht="13.5" thickBot="1" x14ac:dyDescent="0.25">
      <c r="A51" s="408"/>
      <c r="B51" s="393"/>
      <c r="C51" s="393"/>
      <c r="D51" s="393"/>
      <c r="E51" s="393"/>
      <c r="F51" s="393"/>
      <c r="G51" s="394"/>
      <c r="H51" s="1789"/>
    </row>
    <row r="52" spans="1:8" s="161" customFormat="1" ht="12.75" x14ac:dyDescent="0.2"/>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8" type="noConversion"/>
  <conditionalFormatting sqref="D40 D36 D45:F45 G28:G29 D19:E19 F23:F30 D12:G17 D22:E34">
    <cfRule type="cellIs" dxfId="2" priority="2" stopIfTrue="1" operator="lessThan">
      <formula>0</formula>
    </cfRule>
  </conditionalFormatting>
  <conditionalFormatting sqref="D37">
    <cfRule type="cellIs" dxfId="1"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20"/>
  <sheetViews>
    <sheetView workbookViewId="0">
      <pane xSplit="2" ySplit="5" topLeftCell="C6" activePane="bottomRight" state="frozen"/>
      <selection activeCell="D16" sqref="D16:XFD16"/>
      <selection pane="topRight" activeCell="D16" sqref="D16:XFD16"/>
      <selection pane="bottomLeft" activeCell="D16" sqref="D16:XFD16"/>
      <selection pane="bottomRight" activeCell="D16" sqref="D16:XFD16"/>
    </sheetView>
  </sheetViews>
  <sheetFormatPr defaultRowHeight="11.25" customHeight="1" x14ac:dyDescent="0.25"/>
  <cols>
    <col min="1" max="1" width="50.85546875" style="690" customWidth="1" collapsed="1"/>
    <col min="2" max="2" width="4.85546875" style="690" customWidth="1" collapsed="1"/>
    <col min="3" max="10" width="17.85546875" style="690" customWidth="1" collapsed="1"/>
    <col min="11" max="16384" width="9.140625" style="690"/>
  </cols>
  <sheetData>
    <row r="1" spans="1:10" ht="12.75" customHeight="1" x14ac:dyDescent="0.25">
      <c r="A1" s="724" t="s">
        <v>1512</v>
      </c>
      <c r="F1" s="725" t="s">
        <v>1513</v>
      </c>
    </row>
    <row r="2" spans="1:10" s="727" customFormat="1" ht="30" customHeight="1" x14ac:dyDescent="0.25">
      <c r="A2" s="726" t="s">
        <v>1337</v>
      </c>
      <c r="E2" s="728" t="s">
        <v>1514</v>
      </c>
      <c r="F2" s="728" t="s">
        <v>1515</v>
      </c>
    </row>
    <row r="3" spans="1:10" ht="12.75" customHeight="1" x14ac:dyDescent="0.25">
      <c r="A3" s="729" t="s">
        <v>1516</v>
      </c>
      <c r="F3" s="730"/>
    </row>
    <row r="4" spans="1:10" ht="45" customHeight="1" x14ac:dyDescent="0.25">
      <c r="A4" s="731"/>
      <c r="B4" s="732"/>
      <c r="C4" s="732" t="s">
        <v>1517</v>
      </c>
      <c r="D4" s="732" t="s">
        <v>1518</v>
      </c>
      <c r="E4" s="732" t="s">
        <v>1519</v>
      </c>
      <c r="F4" s="732" t="s">
        <v>1520</v>
      </c>
      <c r="G4" s="732" t="s">
        <v>1521</v>
      </c>
      <c r="H4" s="732" t="s">
        <v>1522</v>
      </c>
      <c r="I4" s="732" t="s">
        <v>1523</v>
      </c>
      <c r="J4" s="732" t="s">
        <v>1524</v>
      </c>
    </row>
    <row r="5" spans="1:10" ht="12.75" customHeight="1" x14ac:dyDescent="0.25">
      <c r="A5" s="731"/>
      <c r="B5" s="733" t="s">
        <v>1338</v>
      </c>
      <c r="C5" s="734">
        <v>1</v>
      </c>
      <c r="D5" s="734">
        <v>3</v>
      </c>
      <c r="E5" s="734">
        <v>4</v>
      </c>
      <c r="F5" s="734">
        <v>5</v>
      </c>
      <c r="G5" s="734">
        <v>6</v>
      </c>
      <c r="H5" s="734">
        <v>8</v>
      </c>
      <c r="I5" s="734">
        <v>9</v>
      </c>
      <c r="J5" s="734">
        <v>10</v>
      </c>
    </row>
    <row r="6" spans="1:10" ht="12.75" customHeight="1" x14ac:dyDescent="0.25">
      <c r="A6" s="731" t="s">
        <v>1525</v>
      </c>
      <c r="B6" s="735">
        <v>1</v>
      </c>
      <c r="C6" s="736">
        <v>157298067605.22571</v>
      </c>
      <c r="D6" s="736">
        <v>9601500945.6620636</v>
      </c>
      <c r="E6" s="733" t="s">
        <v>1368</v>
      </c>
      <c r="F6" s="733" t="s">
        <v>1368</v>
      </c>
      <c r="G6" s="736">
        <v>372057557312.383</v>
      </c>
      <c r="H6" s="736">
        <v>46447043401.143295</v>
      </c>
      <c r="I6" s="733" t="s">
        <v>1368</v>
      </c>
      <c r="J6" s="733" t="s">
        <v>1368</v>
      </c>
    </row>
    <row r="7" spans="1:10" ht="12.75" customHeight="1" x14ac:dyDescent="0.25">
      <c r="A7" s="731" t="s">
        <v>1526</v>
      </c>
      <c r="B7" s="735">
        <v>2</v>
      </c>
      <c r="C7" s="737">
        <v>26613252438.18475</v>
      </c>
      <c r="D7" s="737">
        <v>0</v>
      </c>
      <c r="E7" s="733" t="s">
        <v>1368</v>
      </c>
      <c r="F7" s="733" t="s">
        <v>1368</v>
      </c>
      <c r="G7" s="737">
        <v>87433964500.029449</v>
      </c>
      <c r="H7" s="737">
        <v>25088395485.66</v>
      </c>
      <c r="I7" s="733" t="s">
        <v>1368</v>
      </c>
      <c r="J7" s="733" t="s">
        <v>1368</v>
      </c>
    </row>
    <row r="8" spans="1:10" ht="12.75" customHeight="1" x14ac:dyDescent="0.25">
      <c r="A8" s="731" t="s">
        <v>881</v>
      </c>
      <c r="B8" s="735">
        <v>3</v>
      </c>
      <c r="C8" s="737">
        <v>0</v>
      </c>
      <c r="D8" s="737">
        <v>0</v>
      </c>
      <c r="E8" s="737">
        <v>0</v>
      </c>
      <c r="F8" s="737">
        <v>0</v>
      </c>
      <c r="G8" s="737">
        <v>54966786</v>
      </c>
      <c r="H8" s="737">
        <v>0</v>
      </c>
      <c r="I8" s="737">
        <v>54966786</v>
      </c>
      <c r="J8" s="737">
        <v>0</v>
      </c>
    </row>
    <row r="9" spans="1:10" ht="12.75" customHeight="1" x14ac:dyDescent="0.25">
      <c r="A9" s="731" t="s">
        <v>882</v>
      </c>
      <c r="B9" s="735">
        <v>4</v>
      </c>
      <c r="C9" s="737">
        <v>10213130010.362064</v>
      </c>
      <c r="D9" s="737">
        <v>9601500945.6620636</v>
      </c>
      <c r="E9" s="737">
        <v>10213130010.362064</v>
      </c>
      <c r="F9" s="737">
        <v>9601500945.6620636</v>
      </c>
      <c r="G9" s="737">
        <v>60571851429.16703</v>
      </c>
      <c r="H9" s="737">
        <v>20775108508.783302</v>
      </c>
      <c r="I9" s="737">
        <v>62222488297.827026</v>
      </c>
      <c r="J9" s="737">
        <v>20775108508.783302</v>
      </c>
    </row>
    <row r="10" spans="1:10" ht="12.75" customHeight="1" x14ac:dyDescent="0.25">
      <c r="A10" s="731" t="s">
        <v>1527</v>
      </c>
      <c r="B10" s="735">
        <v>5</v>
      </c>
      <c r="C10" s="737">
        <v>0</v>
      </c>
      <c r="D10" s="737">
        <v>0</v>
      </c>
      <c r="E10" s="737">
        <v>0</v>
      </c>
      <c r="F10" s="737">
        <v>0</v>
      </c>
      <c r="G10" s="737">
        <v>0</v>
      </c>
      <c r="H10" s="737">
        <v>0</v>
      </c>
      <c r="I10" s="737">
        <v>0</v>
      </c>
      <c r="J10" s="737">
        <v>0</v>
      </c>
    </row>
    <row r="11" spans="1:10" ht="12.75" customHeight="1" x14ac:dyDescent="0.25">
      <c r="A11" s="731" t="s">
        <v>1528</v>
      </c>
      <c r="B11" s="735">
        <v>6</v>
      </c>
      <c r="C11" s="737">
        <v>0</v>
      </c>
      <c r="D11" s="737">
        <v>0</v>
      </c>
      <c r="E11" s="737">
        <v>0</v>
      </c>
      <c r="F11" s="737">
        <v>0</v>
      </c>
      <c r="G11" s="737">
        <v>0</v>
      </c>
      <c r="H11" s="737">
        <v>0</v>
      </c>
      <c r="I11" s="737">
        <v>0</v>
      </c>
      <c r="J11" s="737">
        <v>0</v>
      </c>
    </row>
    <row r="12" spans="1:10" ht="12.75" customHeight="1" x14ac:dyDescent="0.25">
      <c r="A12" s="731" t="s">
        <v>1529</v>
      </c>
      <c r="B12" s="735">
        <v>7</v>
      </c>
      <c r="C12" s="737">
        <v>7741463566.6889591</v>
      </c>
      <c r="D12" s="737">
        <v>7741463566.6889591</v>
      </c>
      <c r="E12" s="737">
        <v>7741463566.6889591</v>
      </c>
      <c r="F12" s="737">
        <v>7741463566.6889591</v>
      </c>
      <c r="G12" s="737">
        <v>37221088173.468613</v>
      </c>
      <c r="H12" s="737">
        <v>18111646275.114086</v>
      </c>
      <c r="I12" s="737">
        <v>37221088173.468613</v>
      </c>
      <c r="J12" s="737">
        <v>18111646275.114086</v>
      </c>
    </row>
    <row r="13" spans="1:10" ht="12.75" customHeight="1" x14ac:dyDescent="0.25">
      <c r="A13" s="731" t="s">
        <v>1530</v>
      </c>
      <c r="B13" s="735">
        <v>8</v>
      </c>
      <c r="C13" s="737">
        <v>2179060064.6999998</v>
      </c>
      <c r="D13" s="737">
        <v>1567431000</v>
      </c>
      <c r="E13" s="737">
        <v>2179060064.6999998</v>
      </c>
      <c r="F13" s="737">
        <v>1567431000</v>
      </c>
      <c r="G13" s="737">
        <v>18346171524.794624</v>
      </c>
      <c r="H13" s="737">
        <v>2663105477.1900001</v>
      </c>
      <c r="I13" s="737">
        <v>19996808393.45462</v>
      </c>
      <c r="J13" s="737">
        <v>2663105477.1900001</v>
      </c>
    </row>
    <row r="14" spans="1:10" ht="12.75" customHeight="1" x14ac:dyDescent="0.25">
      <c r="A14" s="731" t="s">
        <v>1531</v>
      </c>
      <c r="B14" s="735">
        <v>9</v>
      </c>
      <c r="C14" s="737">
        <v>0</v>
      </c>
      <c r="D14" s="737">
        <v>0</v>
      </c>
      <c r="E14" s="737">
        <v>0</v>
      </c>
      <c r="F14" s="737">
        <v>0</v>
      </c>
      <c r="G14" s="737">
        <v>5004234974.4245768</v>
      </c>
      <c r="H14" s="737">
        <v>0</v>
      </c>
      <c r="I14" s="737">
        <v>5004234974.4245768</v>
      </c>
      <c r="J14" s="737">
        <v>0</v>
      </c>
    </row>
    <row r="15" spans="1:10" ht="12.75" customHeight="1" x14ac:dyDescent="0.25">
      <c r="A15" s="731" t="s">
        <v>1532</v>
      </c>
      <c r="B15" s="735">
        <v>10</v>
      </c>
      <c r="C15" s="737">
        <v>119237254263.7659</v>
      </c>
      <c r="D15" s="737">
        <v>0</v>
      </c>
      <c r="E15" s="733" t="s">
        <v>1368</v>
      </c>
      <c r="F15" s="733" t="s">
        <v>1368</v>
      </c>
      <c r="G15" s="737">
        <v>204470352650.85165</v>
      </c>
      <c r="H15" s="737">
        <v>0</v>
      </c>
      <c r="I15" s="733" t="s">
        <v>1368</v>
      </c>
      <c r="J15" s="733" t="s">
        <v>1368</v>
      </c>
    </row>
    <row r="16" spans="1:10" ht="12.75" customHeight="1" x14ac:dyDescent="0.25">
      <c r="A16" s="731" t="s">
        <v>1533</v>
      </c>
      <c r="B16" s="735">
        <v>11</v>
      </c>
      <c r="C16" s="737">
        <v>0</v>
      </c>
      <c r="D16" s="737">
        <v>0</v>
      </c>
      <c r="E16" s="733" t="s">
        <v>1368</v>
      </c>
      <c r="F16" s="733" t="s">
        <v>1368</v>
      </c>
      <c r="G16" s="737">
        <v>9759845221.5103798</v>
      </c>
      <c r="H16" s="737">
        <v>0</v>
      </c>
      <c r="I16" s="733" t="s">
        <v>1368</v>
      </c>
      <c r="J16" s="733" t="s">
        <v>1368</v>
      </c>
    </row>
    <row r="17" spans="1:10" ht="12.75" customHeight="1" x14ac:dyDescent="0.25">
      <c r="A17" s="731" t="s">
        <v>1534</v>
      </c>
      <c r="B17" s="735">
        <v>12</v>
      </c>
      <c r="C17" s="737">
        <v>1234430892.9130001</v>
      </c>
      <c r="D17" s="737">
        <v>0</v>
      </c>
      <c r="E17" s="733" t="s">
        <v>1368</v>
      </c>
      <c r="F17" s="733" t="s">
        <v>1368</v>
      </c>
      <c r="G17" s="737">
        <v>19526421946.334896</v>
      </c>
      <c r="H17" s="737">
        <v>583539406.70000005</v>
      </c>
      <c r="I17" s="733" t="s">
        <v>1368</v>
      </c>
      <c r="J17" s="733" t="s">
        <v>1368</v>
      </c>
    </row>
    <row r="20" spans="1:10" ht="11.25" customHeight="1" x14ac:dyDescent="0.25">
      <c r="F20" s="692"/>
      <c r="G20" s="738"/>
    </row>
  </sheetData>
  <pageMargins left="0.78740157480314998" right="0.55118110236220497" top="0.90551181102362199" bottom="0.90551181102362199" header="0.511811023622047" footer="0.511811023622047"/>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17"/>
  <sheetViews>
    <sheetView workbookViewId="0">
      <pane xSplit="2" ySplit="5" topLeftCell="C6" activePane="bottomRight" state="frozen"/>
      <selection activeCell="D16" sqref="D16:XFD16"/>
      <selection pane="topRight" activeCell="D16" sqref="D16:XFD16"/>
      <selection pane="bottomLeft" activeCell="D16" sqref="D16:XFD16"/>
      <selection pane="bottomRight" activeCell="D16" sqref="D16:XFD16"/>
    </sheetView>
  </sheetViews>
  <sheetFormatPr defaultRowHeight="11.25" customHeight="1" x14ac:dyDescent="0.25"/>
  <cols>
    <col min="1" max="1" width="50.85546875" style="690" customWidth="1" collapsed="1"/>
    <col min="2" max="2" width="4.85546875" style="690" customWidth="1" collapsed="1"/>
    <col min="3" max="7" width="17.85546875" style="690" customWidth="1" collapsed="1"/>
    <col min="8" max="16384" width="9.140625" style="690"/>
  </cols>
  <sheetData>
    <row r="1" spans="1:7" ht="12.75" customHeight="1" x14ac:dyDescent="0.25">
      <c r="A1" s="724" t="s">
        <v>1512</v>
      </c>
      <c r="F1" s="725" t="s">
        <v>1513</v>
      </c>
    </row>
    <row r="3" spans="1:7" ht="12.75" customHeight="1" x14ac:dyDescent="0.25">
      <c r="A3" s="729" t="s">
        <v>1535</v>
      </c>
      <c r="F3" s="730"/>
    </row>
    <row r="4" spans="1:7" ht="45" customHeight="1" x14ac:dyDescent="0.25">
      <c r="A4" s="731"/>
      <c r="B4" s="732"/>
      <c r="C4" s="732" t="s">
        <v>1536</v>
      </c>
      <c r="D4" s="732" t="s">
        <v>1537</v>
      </c>
      <c r="E4" s="732" t="s">
        <v>1538</v>
      </c>
      <c r="F4" s="732" t="s">
        <v>1539</v>
      </c>
      <c r="G4" s="732" t="s">
        <v>1540</v>
      </c>
    </row>
    <row r="5" spans="1:7" ht="12.75" customHeight="1" x14ac:dyDescent="0.25">
      <c r="A5" s="731"/>
      <c r="B5" s="733" t="s">
        <v>1338</v>
      </c>
      <c r="C5" s="734">
        <v>1</v>
      </c>
      <c r="D5" s="734">
        <v>3</v>
      </c>
      <c r="E5" s="734">
        <v>4</v>
      </c>
      <c r="F5" s="734">
        <v>6</v>
      </c>
      <c r="G5" s="734">
        <v>7</v>
      </c>
    </row>
    <row r="6" spans="1:7" ht="12.75" customHeight="1" x14ac:dyDescent="0.25">
      <c r="A6" s="731" t="s">
        <v>1541</v>
      </c>
      <c r="B6" s="735">
        <v>1</v>
      </c>
      <c r="C6" s="736">
        <v>6768632668.7600002</v>
      </c>
      <c r="D6" s="736">
        <v>6768632668.7600002</v>
      </c>
      <c r="E6" s="736">
        <v>0</v>
      </c>
      <c r="F6" s="736">
        <v>0</v>
      </c>
      <c r="G6" s="736">
        <v>22512923571.265877</v>
      </c>
    </row>
    <row r="7" spans="1:7" ht="12.75" customHeight="1" x14ac:dyDescent="0.25">
      <c r="A7" s="731" t="s">
        <v>1542</v>
      </c>
      <c r="B7" s="735">
        <v>2</v>
      </c>
      <c r="C7" s="737">
        <v>0</v>
      </c>
      <c r="D7" s="737">
        <v>0</v>
      </c>
      <c r="E7" s="737">
        <v>0</v>
      </c>
      <c r="F7" s="737">
        <v>0</v>
      </c>
      <c r="G7" s="737">
        <v>0</v>
      </c>
    </row>
    <row r="8" spans="1:7" ht="12.75" customHeight="1" x14ac:dyDescent="0.25">
      <c r="A8" s="731" t="s">
        <v>1543</v>
      </c>
      <c r="B8" s="735">
        <v>3</v>
      </c>
      <c r="C8" s="737">
        <v>0</v>
      </c>
      <c r="D8" s="737">
        <v>0</v>
      </c>
      <c r="E8" s="737">
        <v>0</v>
      </c>
      <c r="F8" s="737">
        <v>0</v>
      </c>
      <c r="G8" s="737">
        <v>8451946836.0500002</v>
      </c>
    </row>
    <row r="9" spans="1:7" ht="12.75" customHeight="1" x14ac:dyDescent="0.25">
      <c r="A9" s="731" t="s">
        <v>1544</v>
      </c>
      <c r="B9" s="735">
        <v>4</v>
      </c>
      <c r="C9" s="737">
        <v>6768632668.7600002</v>
      </c>
      <c r="D9" s="737">
        <v>6768632668.7600002</v>
      </c>
      <c r="E9" s="737">
        <v>0</v>
      </c>
      <c r="F9" s="737">
        <v>0</v>
      </c>
      <c r="G9" s="737">
        <v>0</v>
      </c>
    </row>
    <row r="10" spans="1:7" ht="12.75" customHeight="1" x14ac:dyDescent="0.25">
      <c r="A10" s="731" t="s">
        <v>1545</v>
      </c>
      <c r="B10" s="735">
        <v>5</v>
      </c>
      <c r="C10" s="737">
        <v>0</v>
      </c>
      <c r="D10" s="737">
        <v>0</v>
      </c>
      <c r="E10" s="737">
        <v>0</v>
      </c>
      <c r="F10" s="737">
        <v>0</v>
      </c>
      <c r="G10" s="737">
        <v>0</v>
      </c>
    </row>
    <row r="11" spans="1:7" ht="12.75" customHeight="1" x14ac:dyDescent="0.25">
      <c r="A11" s="731" t="s">
        <v>1546</v>
      </c>
      <c r="B11" s="735">
        <v>6</v>
      </c>
      <c r="C11" s="737">
        <v>0</v>
      </c>
      <c r="D11" s="737">
        <v>0</v>
      </c>
      <c r="E11" s="737">
        <v>0</v>
      </c>
      <c r="F11" s="737">
        <v>0</v>
      </c>
      <c r="G11" s="737">
        <v>0</v>
      </c>
    </row>
    <row r="12" spans="1:7" ht="12.75" customHeight="1" x14ac:dyDescent="0.25">
      <c r="A12" s="731" t="s">
        <v>1547</v>
      </c>
      <c r="B12" s="735">
        <v>7</v>
      </c>
      <c r="C12" s="737">
        <v>6768632668.7600002</v>
      </c>
      <c r="D12" s="737">
        <v>6768632668.7600002</v>
      </c>
      <c r="E12" s="737">
        <v>0</v>
      </c>
      <c r="F12" s="737">
        <v>0</v>
      </c>
      <c r="G12" s="737">
        <v>0</v>
      </c>
    </row>
    <row r="13" spans="1:7" ht="12.75" customHeight="1" x14ac:dyDescent="0.25">
      <c r="A13" s="731" t="s">
        <v>1548</v>
      </c>
      <c r="B13" s="735">
        <v>8</v>
      </c>
      <c r="C13" s="737">
        <v>0</v>
      </c>
      <c r="D13" s="737">
        <v>0</v>
      </c>
      <c r="E13" s="737">
        <v>0</v>
      </c>
      <c r="F13" s="737">
        <v>0</v>
      </c>
      <c r="G13" s="737">
        <v>0</v>
      </c>
    </row>
    <row r="14" spans="1:7" ht="12.75" customHeight="1" x14ac:dyDescent="0.25">
      <c r="A14" s="731" t="s">
        <v>1549</v>
      </c>
      <c r="B14" s="735">
        <v>9</v>
      </c>
      <c r="C14" s="737">
        <v>0</v>
      </c>
      <c r="D14" s="737">
        <v>0</v>
      </c>
      <c r="E14" s="737">
        <v>0</v>
      </c>
      <c r="F14" s="737">
        <v>0</v>
      </c>
      <c r="G14" s="737">
        <v>0</v>
      </c>
    </row>
    <row r="15" spans="1:7" ht="12.75" customHeight="1" x14ac:dyDescent="0.25">
      <c r="A15" s="731" t="s">
        <v>1550</v>
      </c>
      <c r="B15" s="735">
        <v>10</v>
      </c>
      <c r="C15" s="737">
        <v>0</v>
      </c>
      <c r="D15" s="737">
        <v>0</v>
      </c>
      <c r="E15" s="737">
        <v>0</v>
      </c>
      <c r="F15" s="737">
        <v>0</v>
      </c>
      <c r="G15" s="737">
        <v>0</v>
      </c>
    </row>
    <row r="16" spans="1:7" ht="12.75" customHeight="1" x14ac:dyDescent="0.25">
      <c r="A16" s="731" t="s">
        <v>1551</v>
      </c>
      <c r="B16" s="735">
        <v>11</v>
      </c>
      <c r="C16" s="737">
        <v>0</v>
      </c>
      <c r="D16" s="737">
        <v>0</v>
      </c>
      <c r="E16" s="737">
        <v>0</v>
      </c>
      <c r="F16" s="737">
        <v>0</v>
      </c>
      <c r="G16" s="737">
        <v>14060976735.215876</v>
      </c>
    </row>
    <row r="17" spans="1:7" ht="12.75" customHeight="1" x14ac:dyDescent="0.25">
      <c r="A17" s="731" t="s">
        <v>1552</v>
      </c>
      <c r="B17" s="735">
        <v>12</v>
      </c>
      <c r="C17" s="737">
        <v>0</v>
      </c>
      <c r="D17" s="737">
        <v>0</v>
      </c>
      <c r="E17" s="737">
        <v>0</v>
      </c>
      <c r="F17" s="737">
        <v>0</v>
      </c>
      <c r="G17" s="737">
        <v>0</v>
      </c>
    </row>
  </sheetData>
  <pageMargins left="0.78740157480314998" right="0.55118110236220497" top="0.90551181102362199" bottom="0.90551181102362199" header="0.511811023622047" footer="0.511811023622047"/>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F22"/>
  <sheetViews>
    <sheetView workbookViewId="0">
      <pane xSplit="2" ySplit="5" topLeftCell="C6" activePane="bottomRight" state="frozen"/>
      <selection activeCell="D16" sqref="D16:XFD16"/>
      <selection pane="topRight" activeCell="D16" sqref="D16:XFD16"/>
      <selection pane="bottomLeft" activeCell="D16" sqref="D16:XFD16"/>
      <selection pane="bottomRight" activeCell="D16" sqref="D16:XFD16"/>
    </sheetView>
  </sheetViews>
  <sheetFormatPr defaultRowHeight="11.25" customHeight="1" x14ac:dyDescent="0.25"/>
  <cols>
    <col min="1" max="1" width="50.85546875" style="690" customWidth="1" collapsed="1"/>
    <col min="2" max="2" width="4.85546875" style="690" customWidth="1" collapsed="1"/>
    <col min="3" max="6" width="17.85546875" style="690" customWidth="1" collapsed="1"/>
    <col min="7" max="16384" width="9.140625" style="690"/>
  </cols>
  <sheetData>
    <row r="1" spans="1:6" ht="12.75" customHeight="1" x14ac:dyDescent="0.25">
      <c r="A1" s="724" t="s">
        <v>1512</v>
      </c>
      <c r="F1" s="725" t="s">
        <v>1513</v>
      </c>
    </row>
    <row r="3" spans="1:6" ht="12.75" customHeight="1" x14ac:dyDescent="0.25">
      <c r="A3" s="729" t="s">
        <v>1553</v>
      </c>
      <c r="F3" s="730"/>
    </row>
    <row r="4" spans="1:6" ht="45" customHeight="1" x14ac:dyDescent="0.25">
      <c r="A4" s="731"/>
      <c r="B4" s="732"/>
      <c r="C4" s="732" t="s">
        <v>1554</v>
      </c>
      <c r="D4" s="732" t="s">
        <v>1555</v>
      </c>
      <c r="E4" s="732" t="s">
        <v>1556</v>
      </c>
      <c r="F4" s="732" t="s">
        <v>1557</v>
      </c>
    </row>
    <row r="5" spans="1:6" ht="12.75" customHeight="1" x14ac:dyDescent="0.25">
      <c r="A5" s="731"/>
      <c r="B5" s="733" t="s">
        <v>1338</v>
      </c>
      <c r="C5" s="734">
        <v>1</v>
      </c>
      <c r="D5" s="734">
        <v>3</v>
      </c>
      <c r="E5" s="734">
        <v>4</v>
      </c>
      <c r="F5" s="734">
        <v>5</v>
      </c>
    </row>
    <row r="6" spans="1:6" ht="12.75" customHeight="1" x14ac:dyDescent="0.25">
      <c r="A6" s="731" t="s">
        <v>1558</v>
      </c>
      <c r="B6" s="735">
        <v>1</v>
      </c>
      <c r="C6" s="736">
        <v>160872777515.34003</v>
      </c>
      <c r="D6" s="736">
        <v>164066700273.98572</v>
      </c>
      <c r="E6" s="733" t="s">
        <v>1368</v>
      </c>
      <c r="F6" s="733" t="s">
        <v>1368</v>
      </c>
    </row>
    <row r="7" spans="1:6" ht="12.75" customHeight="1" x14ac:dyDescent="0.25">
      <c r="A7" s="731" t="s">
        <v>1559</v>
      </c>
      <c r="B7" s="735">
        <v>2</v>
      </c>
      <c r="C7" s="737">
        <v>154146215763.99002</v>
      </c>
      <c r="D7" s="736">
        <v>156568469603.1806</v>
      </c>
      <c r="E7" s="733" t="s">
        <v>1368</v>
      </c>
      <c r="F7" s="733" t="s">
        <v>1368</v>
      </c>
    </row>
    <row r="8" spans="1:6" ht="12.75" customHeight="1" x14ac:dyDescent="0.25">
      <c r="A8" s="731" t="s">
        <v>1560</v>
      </c>
      <c r="B8" s="735">
        <v>3</v>
      </c>
      <c r="C8" s="737">
        <v>1335184617.7662263</v>
      </c>
      <c r="D8" s="737">
        <v>1398600254.6130002</v>
      </c>
      <c r="E8" s="737">
        <v>0</v>
      </c>
      <c r="F8" s="737">
        <v>0</v>
      </c>
    </row>
    <row r="9" spans="1:6" ht="12.75" customHeight="1" x14ac:dyDescent="0.25">
      <c r="A9" s="731" t="s">
        <v>1561</v>
      </c>
      <c r="B9" s="735">
        <v>4</v>
      </c>
      <c r="C9" s="737">
        <v>1335184617.7662263</v>
      </c>
      <c r="D9" s="737">
        <v>1398600254.6130002</v>
      </c>
      <c r="E9" s="737">
        <v>0</v>
      </c>
      <c r="F9" s="737">
        <v>0</v>
      </c>
    </row>
    <row r="10" spans="1:6" ht="12.75" customHeight="1" x14ac:dyDescent="0.25">
      <c r="A10" s="731" t="s">
        <v>1562</v>
      </c>
      <c r="B10" s="735">
        <v>5</v>
      </c>
      <c r="C10" s="736">
        <v>152196580174.24878</v>
      </c>
      <c r="D10" s="736">
        <v>154558240283.86758</v>
      </c>
      <c r="E10" s="733" t="s">
        <v>1368</v>
      </c>
      <c r="F10" s="733" t="s">
        <v>1368</v>
      </c>
    </row>
    <row r="11" spans="1:6" ht="12.75" customHeight="1" x14ac:dyDescent="0.25">
      <c r="A11" s="731" t="s">
        <v>1563</v>
      </c>
      <c r="B11" s="735">
        <v>6</v>
      </c>
      <c r="C11" s="737">
        <v>6802871792.5790005</v>
      </c>
      <c r="D11" s="737">
        <v>7908202847.8000002</v>
      </c>
      <c r="E11" s="737">
        <v>0</v>
      </c>
      <c r="F11" s="737">
        <v>0</v>
      </c>
    </row>
    <row r="12" spans="1:6" ht="12.75" customHeight="1" x14ac:dyDescent="0.25">
      <c r="A12" s="731" t="s">
        <v>1564</v>
      </c>
      <c r="B12" s="735">
        <v>7</v>
      </c>
      <c r="C12" s="737">
        <v>0</v>
      </c>
      <c r="D12" s="737">
        <v>0</v>
      </c>
      <c r="E12" s="733" t="s">
        <v>1368</v>
      </c>
      <c r="F12" s="733" t="s">
        <v>1368</v>
      </c>
    </row>
    <row r="13" spans="1:6" ht="12.75" customHeight="1" x14ac:dyDescent="0.25">
      <c r="A13" s="731" t="s">
        <v>1565</v>
      </c>
      <c r="B13" s="735">
        <v>8</v>
      </c>
      <c r="C13" s="737">
        <v>145393708381.66977</v>
      </c>
      <c r="D13" s="737">
        <v>146650037436.0676</v>
      </c>
      <c r="E13" s="737">
        <v>0</v>
      </c>
      <c r="F13" s="737">
        <v>0</v>
      </c>
    </row>
    <row r="14" spans="1:6" ht="12.75" customHeight="1" x14ac:dyDescent="0.25">
      <c r="A14" s="731" t="s">
        <v>1566</v>
      </c>
      <c r="B14" s="735">
        <v>9</v>
      </c>
      <c r="C14" s="737">
        <v>0</v>
      </c>
      <c r="D14" s="737">
        <v>0</v>
      </c>
      <c r="E14" s="733" t="s">
        <v>1368</v>
      </c>
      <c r="F14" s="733" t="s">
        <v>1368</v>
      </c>
    </row>
    <row r="15" spans="1:6" ht="12.75" customHeight="1" x14ac:dyDescent="0.25">
      <c r="A15" s="731" t="s">
        <v>1567</v>
      </c>
      <c r="B15" s="735">
        <v>10</v>
      </c>
      <c r="C15" s="737">
        <v>614450971.97500002</v>
      </c>
      <c r="D15" s="737">
        <v>611629064.70000005</v>
      </c>
      <c r="E15" s="733" t="s">
        <v>1368</v>
      </c>
      <c r="F15" s="733" t="s">
        <v>1368</v>
      </c>
    </row>
    <row r="16" spans="1:6" ht="12.75" customHeight="1" x14ac:dyDescent="0.25">
      <c r="A16" s="731" t="s">
        <v>1568</v>
      </c>
      <c r="B16" s="735">
        <v>11</v>
      </c>
      <c r="C16" s="737">
        <v>614450971.97500002</v>
      </c>
      <c r="D16" s="737">
        <v>611629064.70000005</v>
      </c>
      <c r="E16" s="733" t="s">
        <v>1368</v>
      </c>
      <c r="F16" s="733" t="s">
        <v>1368</v>
      </c>
    </row>
    <row r="17" spans="1:6" ht="12.75" customHeight="1" x14ac:dyDescent="0.25">
      <c r="A17" s="731" t="s">
        <v>1569</v>
      </c>
      <c r="B17" s="735">
        <v>12</v>
      </c>
      <c r="C17" s="737">
        <v>0</v>
      </c>
      <c r="D17" s="737">
        <v>0</v>
      </c>
      <c r="E17" s="733" t="s">
        <v>1368</v>
      </c>
      <c r="F17" s="733" t="s">
        <v>1368</v>
      </c>
    </row>
    <row r="18" spans="1:6" ht="12.75" customHeight="1" x14ac:dyDescent="0.25">
      <c r="A18" s="731" t="s">
        <v>1570</v>
      </c>
      <c r="B18" s="735">
        <v>13</v>
      </c>
      <c r="C18" s="736">
        <v>6726561751.3500004</v>
      </c>
      <c r="D18" s="736">
        <v>7498230670.8051014</v>
      </c>
      <c r="E18" s="733" t="s">
        <v>1368</v>
      </c>
      <c r="F18" s="733" t="s">
        <v>1368</v>
      </c>
    </row>
    <row r="19" spans="1:6" ht="12.75" customHeight="1" x14ac:dyDescent="0.25">
      <c r="A19" s="731" t="s">
        <v>1571</v>
      </c>
      <c r="B19" s="735">
        <v>14</v>
      </c>
      <c r="C19" s="737">
        <v>0</v>
      </c>
      <c r="D19" s="737">
        <v>0</v>
      </c>
      <c r="E19" s="733" t="s">
        <v>1368</v>
      </c>
      <c r="F19" s="733" t="s">
        <v>1368</v>
      </c>
    </row>
    <row r="20" spans="1:6" ht="12.75" customHeight="1" x14ac:dyDescent="0.25">
      <c r="A20" s="731" t="s">
        <v>1572</v>
      </c>
      <c r="B20" s="735">
        <v>15</v>
      </c>
      <c r="C20" s="737">
        <v>0</v>
      </c>
      <c r="D20" s="737">
        <v>0</v>
      </c>
      <c r="E20" s="733" t="s">
        <v>1368</v>
      </c>
      <c r="F20" s="733" t="s">
        <v>1368</v>
      </c>
    </row>
    <row r="21" spans="1:6" ht="12.75" customHeight="1" x14ac:dyDescent="0.25">
      <c r="A21" s="731" t="s">
        <v>1573</v>
      </c>
      <c r="B21" s="735">
        <v>16</v>
      </c>
      <c r="C21" s="737">
        <v>6726561751.3500004</v>
      </c>
      <c r="D21" s="737">
        <v>6768632668.7600002</v>
      </c>
      <c r="E21" s="733" t="s">
        <v>1368</v>
      </c>
      <c r="F21" s="733" t="s">
        <v>1368</v>
      </c>
    </row>
    <row r="22" spans="1:6" ht="12.75" customHeight="1" x14ac:dyDescent="0.25">
      <c r="A22" s="731" t="s">
        <v>1574</v>
      </c>
      <c r="B22" s="735">
        <v>17</v>
      </c>
      <c r="C22" s="737">
        <v>0</v>
      </c>
      <c r="D22" s="737">
        <v>729598002.04510105</v>
      </c>
      <c r="E22" s="733" t="s">
        <v>1368</v>
      </c>
      <c r="F22" s="733" t="s">
        <v>1368</v>
      </c>
    </row>
  </sheetData>
  <pageMargins left="0.78740157480314998" right="0.55118110236220497" top="0.90551181102362199" bottom="0.90551181102362199" header="0.511811023622047" footer="0.511811023622047"/>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
  <dimension ref="A1:G397"/>
  <sheetViews>
    <sheetView showGridLines="0" zoomScale="80" zoomScaleNormal="80" workbookViewId="0">
      <selection activeCell="D16" sqref="D16:XFD16"/>
    </sheetView>
  </sheetViews>
  <sheetFormatPr defaultColWidth="8.85546875" defaultRowHeight="15" x14ac:dyDescent="0.25"/>
  <cols>
    <col min="1" max="1" width="16.7109375" customWidth="1"/>
    <col min="2" max="2" width="20.7109375" customWidth="1"/>
    <col min="3" max="3" width="68.85546875" customWidth="1"/>
    <col min="4" max="4" width="24.5703125" customWidth="1"/>
    <col min="5" max="5" width="26.85546875" customWidth="1"/>
    <col min="6" max="6" width="28" customWidth="1"/>
    <col min="7" max="7" width="20.7109375" customWidth="1"/>
    <col min="11" max="13" width="20.85546875" customWidth="1"/>
    <col min="14" max="14" width="10.85546875" bestFit="1" customWidth="1"/>
    <col min="15" max="15" width="16.42578125" customWidth="1"/>
    <col min="16" max="16" width="30" customWidth="1"/>
    <col min="17" max="17" width="57.140625" customWidth="1"/>
  </cols>
  <sheetData>
    <row r="1" spans="1:7" ht="15" customHeight="1" x14ac:dyDescent="0.25">
      <c r="A1" s="1221" t="s">
        <v>670</v>
      </c>
      <c r="B1" s="1222"/>
      <c r="C1" s="1222"/>
      <c r="D1" s="932"/>
      <c r="E1" s="552"/>
      <c r="F1" s="1221"/>
      <c r="G1" s="1222"/>
    </row>
    <row r="2" spans="1:7" ht="15" customHeight="1" x14ac:dyDescent="0.25">
      <c r="A2" s="1223" t="s">
        <v>20</v>
      </c>
      <c r="B2" s="1224"/>
      <c r="C2" s="1224"/>
      <c r="D2" s="933"/>
      <c r="E2" s="553"/>
      <c r="F2" s="1223"/>
      <c r="G2" s="1224"/>
    </row>
    <row r="3" spans="1:7" ht="15.75" customHeight="1" thickBot="1" x14ac:dyDescent="0.3">
      <c r="A3" s="1226"/>
      <c r="B3" s="1226"/>
      <c r="C3" s="1226"/>
      <c r="D3" s="1226"/>
      <c r="E3" s="1226"/>
      <c r="F3" s="1226"/>
      <c r="G3" s="1226"/>
    </row>
    <row r="4" spans="1:7" ht="15" customHeight="1" x14ac:dyDescent="0.25">
      <c r="A4" s="1228" t="s">
        <v>20</v>
      </c>
      <c r="B4" s="1229"/>
      <c r="C4" s="1229"/>
      <c r="D4" s="934"/>
      <c r="E4" s="934"/>
      <c r="F4" s="934"/>
      <c r="G4" s="1234" t="s">
        <v>1349</v>
      </c>
    </row>
    <row r="5" spans="1:7" ht="15.75" thickBot="1" x14ac:dyDescent="0.3">
      <c r="A5" s="1231"/>
      <c r="B5" s="1232"/>
      <c r="C5" s="1232"/>
      <c r="D5" s="935"/>
      <c r="E5" s="935"/>
      <c r="F5" s="935"/>
      <c r="G5" s="1235"/>
    </row>
    <row r="6" spans="1:7" ht="26.25" customHeight="1" thickBot="1" x14ac:dyDescent="0.3">
      <c r="A6" s="1799" t="s">
        <v>2065</v>
      </c>
      <c r="B6" s="1800"/>
      <c r="C6" s="972">
        <v>42735</v>
      </c>
      <c r="D6" s="973"/>
      <c r="E6" s="974"/>
      <c r="F6" s="974"/>
      <c r="G6" s="975"/>
    </row>
    <row r="7" spans="1:7" ht="26.25" thickBot="1" x14ac:dyDescent="0.3">
      <c r="A7" s="1338" t="s">
        <v>42</v>
      </c>
      <c r="B7" s="1602" t="s">
        <v>49</v>
      </c>
      <c r="C7" s="18" t="s">
        <v>44</v>
      </c>
      <c r="D7" s="1791" t="s">
        <v>2052</v>
      </c>
      <c r="E7" s="1791"/>
      <c r="F7" s="1791"/>
      <c r="G7" s="1236" t="s">
        <v>188</v>
      </c>
    </row>
    <row r="8" spans="1:7" ht="26.25" thickBot="1" x14ac:dyDescent="0.3">
      <c r="A8" s="1797"/>
      <c r="B8" s="1608"/>
      <c r="C8" s="971" t="s">
        <v>48</v>
      </c>
      <c r="D8" s="1791" t="s">
        <v>2053</v>
      </c>
      <c r="E8" s="1791"/>
      <c r="F8" s="1791"/>
      <c r="G8" s="1237"/>
    </row>
    <row r="9" spans="1:7" ht="26.25" thickBot="1" x14ac:dyDescent="0.3">
      <c r="A9" s="1797"/>
      <c r="B9" s="1608"/>
      <c r="C9" s="971" t="s">
        <v>47</v>
      </c>
      <c r="D9" s="1791" t="s">
        <v>2054</v>
      </c>
      <c r="E9" s="1791"/>
      <c r="F9" s="1791"/>
      <c r="G9" s="1237"/>
    </row>
    <row r="10" spans="1:7" ht="51" x14ac:dyDescent="0.25">
      <c r="A10" s="1797"/>
      <c r="B10" s="1608"/>
      <c r="C10" s="971" t="s">
        <v>46</v>
      </c>
      <c r="D10" s="1791" t="s">
        <v>2055</v>
      </c>
      <c r="E10" s="1791"/>
      <c r="F10" s="1791"/>
      <c r="G10" s="1237"/>
    </row>
    <row r="11" spans="1:7" ht="25.5" x14ac:dyDescent="0.25">
      <c r="A11" s="1797"/>
      <c r="B11" s="1795"/>
      <c r="C11" s="1792" t="s">
        <v>193</v>
      </c>
      <c r="D11" s="976" t="s">
        <v>2056</v>
      </c>
      <c r="E11" s="976" t="s">
        <v>2057</v>
      </c>
      <c r="F11" s="976" t="s">
        <v>2058</v>
      </c>
      <c r="G11" s="1237"/>
    </row>
    <row r="12" spans="1:7" x14ac:dyDescent="0.25">
      <c r="A12" s="1797"/>
      <c r="B12" s="1795"/>
      <c r="C12" s="1793"/>
      <c r="D12" s="977">
        <v>1</v>
      </c>
      <c r="E12" s="980">
        <v>9.364003856920684</v>
      </c>
      <c r="F12" s="980">
        <v>9.364003856920684</v>
      </c>
      <c r="G12" s="1237"/>
    </row>
    <row r="13" spans="1:7" x14ac:dyDescent="0.25">
      <c r="A13" s="1797"/>
      <c r="B13" s="1795"/>
      <c r="C13" s="1793"/>
      <c r="D13" s="977">
        <v>2</v>
      </c>
      <c r="E13" s="980">
        <v>142.77597057999998</v>
      </c>
      <c r="F13" s="980">
        <v>142.77597057999998</v>
      </c>
      <c r="G13" s="1237"/>
    </row>
    <row r="14" spans="1:7" x14ac:dyDescent="0.25">
      <c r="A14" s="1797"/>
      <c r="B14" s="1795"/>
      <c r="C14" s="1793"/>
      <c r="D14" s="977">
        <v>3</v>
      </c>
      <c r="E14" s="980">
        <v>122.51571248844883</v>
      </c>
      <c r="F14" s="980">
        <v>122.51571248844883</v>
      </c>
      <c r="G14" s="1237"/>
    </row>
    <row r="15" spans="1:7" x14ac:dyDescent="0.25">
      <c r="A15" s="1797"/>
      <c r="B15" s="1795"/>
      <c r="C15" s="1793"/>
      <c r="D15" s="977">
        <v>4</v>
      </c>
      <c r="E15" s="980">
        <v>373.70520295061755</v>
      </c>
      <c r="F15" s="980">
        <v>508.77970665079596</v>
      </c>
      <c r="G15" s="1237"/>
    </row>
    <row r="16" spans="1:7" x14ac:dyDescent="0.25">
      <c r="A16" s="1797"/>
      <c r="B16" s="1795"/>
      <c r="C16" s="1793"/>
      <c r="D16" s="977">
        <v>5</v>
      </c>
      <c r="E16" s="980" t="s">
        <v>1346</v>
      </c>
      <c r="F16" s="980" t="s">
        <v>1346</v>
      </c>
      <c r="G16" s="1237"/>
    </row>
    <row r="17" spans="1:7" ht="15.75" thickBot="1" x14ac:dyDescent="0.3">
      <c r="A17" s="1797"/>
      <c r="B17" s="1795"/>
      <c r="C17" s="1793"/>
      <c r="D17" s="977">
        <v>6</v>
      </c>
      <c r="E17" s="980" t="s">
        <v>1346</v>
      </c>
      <c r="F17" s="980" t="s">
        <v>1346</v>
      </c>
      <c r="G17" s="1237"/>
    </row>
    <row r="18" spans="1:7" ht="26.25" thickBot="1" x14ac:dyDescent="0.3">
      <c r="A18" s="1797"/>
      <c r="B18" s="1602" t="s">
        <v>50</v>
      </c>
      <c r="C18" s="18" t="s">
        <v>44</v>
      </c>
      <c r="D18" s="1791" t="s">
        <v>2052</v>
      </c>
      <c r="E18" s="1791"/>
      <c r="F18" s="1791"/>
      <c r="G18" s="1236" t="s">
        <v>188</v>
      </c>
    </row>
    <row r="19" spans="1:7" ht="26.25" thickBot="1" x14ac:dyDescent="0.3">
      <c r="A19" s="1797"/>
      <c r="B19" s="1608"/>
      <c r="C19" s="971" t="s">
        <v>48</v>
      </c>
      <c r="D19" s="1791" t="s">
        <v>2053</v>
      </c>
      <c r="E19" s="1791"/>
      <c r="F19" s="1791"/>
      <c r="G19" s="1237"/>
    </row>
    <row r="20" spans="1:7" ht="26.25" thickBot="1" x14ac:dyDescent="0.3">
      <c r="A20" s="1797"/>
      <c r="B20" s="1608"/>
      <c r="C20" s="971" t="s">
        <v>47</v>
      </c>
      <c r="D20" s="1791" t="s">
        <v>2054</v>
      </c>
      <c r="E20" s="1791"/>
      <c r="F20" s="1791"/>
      <c r="G20" s="1237"/>
    </row>
    <row r="21" spans="1:7" ht="51" x14ac:dyDescent="0.25">
      <c r="A21" s="1797"/>
      <c r="B21" s="1608"/>
      <c r="C21" s="971" t="s">
        <v>46</v>
      </c>
      <c r="D21" s="1791" t="s">
        <v>2055</v>
      </c>
      <c r="E21" s="1791"/>
      <c r="F21" s="1791"/>
      <c r="G21" s="1237"/>
    </row>
    <row r="22" spans="1:7" ht="25.5" x14ac:dyDescent="0.25">
      <c r="A22" s="1797"/>
      <c r="B22" s="1795"/>
      <c r="C22" s="1792" t="s">
        <v>45</v>
      </c>
      <c r="D22" s="976" t="s">
        <v>2056</v>
      </c>
      <c r="E22" s="976" t="s">
        <v>2057</v>
      </c>
      <c r="F22" s="976" t="s">
        <v>2058</v>
      </c>
      <c r="G22" s="1237"/>
    </row>
    <row r="23" spans="1:7" x14ac:dyDescent="0.25">
      <c r="A23" s="1797"/>
      <c r="B23" s="1795"/>
      <c r="C23" s="1793"/>
      <c r="D23" s="978" t="s">
        <v>2059</v>
      </c>
      <c r="E23" s="980" t="s">
        <v>1346</v>
      </c>
      <c r="F23" s="980" t="s">
        <v>1346</v>
      </c>
      <c r="G23" s="1237"/>
    </row>
    <row r="24" spans="1:7" x14ac:dyDescent="0.25">
      <c r="A24" s="1797"/>
      <c r="B24" s="1795"/>
      <c r="C24" s="1793"/>
      <c r="D24" s="978" t="s">
        <v>2060</v>
      </c>
      <c r="E24" s="980">
        <v>14.577530365124096</v>
      </c>
      <c r="F24" s="980">
        <v>14.577530365124096</v>
      </c>
      <c r="G24" s="1237"/>
    </row>
    <row r="25" spans="1:7" x14ac:dyDescent="0.25">
      <c r="A25" s="1797"/>
      <c r="B25" s="1795"/>
      <c r="C25" s="1793"/>
      <c r="D25" s="978" t="s">
        <v>2061</v>
      </c>
      <c r="E25" s="980" t="s">
        <v>1346</v>
      </c>
      <c r="F25" s="980" t="s">
        <v>1346</v>
      </c>
      <c r="G25" s="1237"/>
    </row>
    <row r="26" spans="1:7" x14ac:dyDescent="0.25">
      <c r="A26" s="1797"/>
      <c r="B26" s="1795"/>
      <c r="C26" s="1793"/>
      <c r="D26" s="978" t="s">
        <v>2062</v>
      </c>
      <c r="E26" s="980" t="s">
        <v>1346</v>
      </c>
      <c r="F26" s="980" t="s">
        <v>1346</v>
      </c>
      <c r="G26" s="1237"/>
    </row>
    <row r="27" spans="1:7" x14ac:dyDescent="0.25">
      <c r="A27" s="1797"/>
      <c r="B27" s="1795"/>
      <c r="C27" s="1793"/>
      <c r="D27" s="978" t="s">
        <v>2063</v>
      </c>
      <c r="E27" s="980" t="s">
        <v>1346</v>
      </c>
      <c r="F27" s="980" t="s">
        <v>1346</v>
      </c>
      <c r="G27" s="1237"/>
    </row>
    <row r="28" spans="1:7" ht="15.75" thickBot="1" x14ac:dyDescent="0.3">
      <c r="A28" s="1797"/>
      <c r="B28" s="1796"/>
      <c r="C28" s="1794"/>
      <c r="D28" s="978" t="s">
        <v>2064</v>
      </c>
      <c r="E28" s="980" t="s">
        <v>1346</v>
      </c>
      <c r="F28" s="980" t="s">
        <v>1346</v>
      </c>
      <c r="G28" s="1238"/>
    </row>
    <row r="29" spans="1:7" ht="25.5" customHeight="1" thickBot="1" x14ac:dyDescent="0.3">
      <c r="A29" s="1797"/>
      <c r="B29" s="1801" t="s">
        <v>51</v>
      </c>
      <c r="C29" s="18" t="s">
        <v>44</v>
      </c>
      <c r="D29" s="1791" t="s">
        <v>2051</v>
      </c>
      <c r="E29" s="1791"/>
      <c r="F29" s="1791"/>
      <c r="G29" s="1236" t="s">
        <v>188</v>
      </c>
    </row>
    <row r="30" spans="1:7" ht="26.25" thickBot="1" x14ac:dyDescent="0.3">
      <c r="A30" s="1797"/>
      <c r="B30" s="1802"/>
      <c r="C30" s="971" t="s">
        <v>48</v>
      </c>
      <c r="D30" s="1791" t="s">
        <v>2051</v>
      </c>
      <c r="E30" s="1791"/>
      <c r="F30" s="1791"/>
      <c r="G30" s="1237"/>
    </row>
    <row r="31" spans="1:7" ht="26.25" thickBot="1" x14ac:dyDescent="0.3">
      <c r="A31" s="1797"/>
      <c r="B31" s="1802"/>
      <c r="C31" s="971" t="s">
        <v>47</v>
      </c>
      <c r="D31" s="1791" t="s">
        <v>2051</v>
      </c>
      <c r="E31" s="1791"/>
      <c r="F31" s="1791"/>
      <c r="G31" s="1237"/>
    </row>
    <row r="32" spans="1:7" ht="51" x14ac:dyDescent="0.25">
      <c r="A32" s="1797"/>
      <c r="B32" s="1802"/>
      <c r="C32" s="971" t="s">
        <v>46</v>
      </c>
      <c r="D32" s="1791" t="s">
        <v>2051</v>
      </c>
      <c r="E32" s="1791"/>
      <c r="F32" s="1791"/>
      <c r="G32" s="1237"/>
    </row>
    <row r="33" spans="1:7" ht="25.5" x14ac:dyDescent="0.25">
      <c r="A33" s="1797"/>
      <c r="B33" s="1802"/>
      <c r="C33" s="1792" t="s">
        <v>193</v>
      </c>
      <c r="D33" s="976" t="s">
        <v>2056</v>
      </c>
      <c r="E33" s="976" t="s">
        <v>2057</v>
      </c>
      <c r="F33" s="976" t="s">
        <v>2058</v>
      </c>
      <c r="G33" s="1237"/>
    </row>
    <row r="34" spans="1:7" x14ac:dyDescent="0.25">
      <c r="A34" s="1797"/>
      <c r="B34" s="1802"/>
      <c r="C34" s="1793"/>
      <c r="D34" s="978" t="s">
        <v>2059</v>
      </c>
      <c r="E34" s="980" t="s">
        <v>1346</v>
      </c>
      <c r="F34" s="980" t="s">
        <v>1346</v>
      </c>
      <c r="G34" s="1237"/>
    </row>
    <row r="35" spans="1:7" x14ac:dyDescent="0.25">
      <c r="A35" s="1797"/>
      <c r="B35" s="1802"/>
      <c r="C35" s="1793"/>
      <c r="D35" s="978" t="s">
        <v>2060</v>
      </c>
      <c r="E35" s="980" t="s">
        <v>1346</v>
      </c>
      <c r="F35" s="980" t="s">
        <v>1346</v>
      </c>
      <c r="G35" s="1237"/>
    </row>
    <row r="36" spans="1:7" x14ac:dyDescent="0.25">
      <c r="A36" s="1797"/>
      <c r="B36" s="1802"/>
      <c r="C36" s="1793"/>
      <c r="D36" s="978" t="s">
        <v>2061</v>
      </c>
      <c r="E36" s="980" t="s">
        <v>1346</v>
      </c>
      <c r="F36" s="980" t="s">
        <v>1346</v>
      </c>
      <c r="G36" s="1237"/>
    </row>
    <row r="37" spans="1:7" x14ac:dyDescent="0.25">
      <c r="A37" s="1797"/>
      <c r="B37" s="1802"/>
      <c r="C37" s="1793"/>
      <c r="D37" s="978" t="s">
        <v>2062</v>
      </c>
      <c r="E37" s="980" t="s">
        <v>1346</v>
      </c>
      <c r="F37" s="980" t="s">
        <v>1346</v>
      </c>
      <c r="G37" s="1237"/>
    </row>
    <row r="38" spans="1:7" x14ac:dyDescent="0.25">
      <c r="A38" s="1797"/>
      <c r="B38" s="1802"/>
      <c r="C38" s="1793"/>
      <c r="D38" s="978" t="s">
        <v>2063</v>
      </c>
      <c r="E38" s="980" t="s">
        <v>1346</v>
      </c>
      <c r="F38" s="980" t="s">
        <v>1346</v>
      </c>
      <c r="G38" s="1237"/>
    </row>
    <row r="39" spans="1:7" ht="15.75" thickBot="1" x14ac:dyDescent="0.3">
      <c r="A39" s="1797"/>
      <c r="B39" s="1803"/>
      <c r="C39" s="1794"/>
      <c r="D39" s="978" t="s">
        <v>2064</v>
      </c>
      <c r="E39" s="980" t="s">
        <v>1346</v>
      </c>
      <c r="F39" s="980" t="s">
        <v>1346</v>
      </c>
      <c r="G39" s="1238"/>
    </row>
    <row r="40" spans="1:7" ht="26.25" thickBot="1" x14ac:dyDescent="0.3">
      <c r="A40" s="1797"/>
      <c r="B40" s="1602" t="s">
        <v>52</v>
      </c>
      <c r="C40" s="18" t="s">
        <v>44</v>
      </c>
      <c r="D40" s="1791" t="s">
        <v>2051</v>
      </c>
      <c r="E40" s="1791"/>
      <c r="F40" s="1791"/>
      <c r="G40" s="1236" t="s">
        <v>188</v>
      </c>
    </row>
    <row r="41" spans="1:7" ht="26.25" thickBot="1" x14ac:dyDescent="0.3">
      <c r="A41" s="1797"/>
      <c r="B41" s="1608"/>
      <c r="C41" s="971" t="s">
        <v>48</v>
      </c>
      <c r="D41" s="1791" t="s">
        <v>2051</v>
      </c>
      <c r="E41" s="1791"/>
      <c r="F41" s="1791"/>
      <c r="G41" s="1237"/>
    </row>
    <row r="42" spans="1:7" ht="26.25" thickBot="1" x14ac:dyDescent="0.3">
      <c r="A42" s="1797"/>
      <c r="B42" s="1608"/>
      <c r="C42" s="971" t="s">
        <v>47</v>
      </c>
      <c r="D42" s="1791" t="s">
        <v>2051</v>
      </c>
      <c r="E42" s="1791"/>
      <c r="F42" s="1791"/>
      <c r="G42" s="1237"/>
    </row>
    <row r="43" spans="1:7" ht="51" x14ac:dyDescent="0.25">
      <c r="A43" s="1797"/>
      <c r="B43" s="1608"/>
      <c r="C43" s="971" t="s">
        <v>46</v>
      </c>
      <c r="D43" s="1791" t="s">
        <v>2051</v>
      </c>
      <c r="E43" s="1791"/>
      <c r="F43" s="1791"/>
      <c r="G43" s="1237"/>
    </row>
    <row r="44" spans="1:7" ht="25.5" x14ac:dyDescent="0.25">
      <c r="A44" s="1797"/>
      <c r="B44" s="1795"/>
      <c r="C44" s="1792" t="s">
        <v>193</v>
      </c>
      <c r="D44" s="976" t="s">
        <v>2056</v>
      </c>
      <c r="E44" s="976" t="s">
        <v>2057</v>
      </c>
      <c r="F44" s="976" t="s">
        <v>2058</v>
      </c>
      <c r="G44" s="1237"/>
    </row>
    <row r="45" spans="1:7" x14ac:dyDescent="0.25">
      <c r="A45" s="1797"/>
      <c r="B45" s="1795"/>
      <c r="C45" s="1793"/>
      <c r="D45" s="978" t="s">
        <v>2059</v>
      </c>
      <c r="E45" s="980" t="s">
        <v>1346</v>
      </c>
      <c r="F45" s="980" t="s">
        <v>1346</v>
      </c>
      <c r="G45" s="1237"/>
    </row>
    <row r="46" spans="1:7" x14ac:dyDescent="0.25">
      <c r="A46" s="1797"/>
      <c r="B46" s="1795"/>
      <c r="C46" s="1793"/>
      <c r="D46" s="978" t="s">
        <v>2060</v>
      </c>
      <c r="E46" s="980" t="s">
        <v>1346</v>
      </c>
      <c r="F46" s="980" t="s">
        <v>1346</v>
      </c>
      <c r="G46" s="1237"/>
    </row>
    <row r="47" spans="1:7" x14ac:dyDescent="0.25">
      <c r="A47" s="1797"/>
      <c r="B47" s="1795"/>
      <c r="C47" s="1793"/>
      <c r="D47" s="978" t="s">
        <v>2061</v>
      </c>
      <c r="E47" s="980" t="s">
        <v>1346</v>
      </c>
      <c r="F47" s="980" t="s">
        <v>1346</v>
      </c>
      <c r="G47" s="1237"/>
    </row>
    <row r="48" spans="1:7" x14ac:dyDescent="0.25">
      <c r="A48" s="1797"/>
      <c r="B48" s="1795"/>
      <c r="C48" s="1793"/>
      <c r="D48" s="978" t="s">
        <v>2062</v>
      </c>
      <c r="E48" s="980" t="s">
        <v>1346</v>
      </c>
      <c r="F48" s="980" t="s">
        <v>1346</v>
      </c>
      <c r="G48" s="1237"/>
    </row>
    <row r="49" spans="1:7" x14ac:dyDescent="0.25">
      <c r="A49" s="1797"/>
      <c r="B49" s="1795"/>
      <c r="C49" s="1793"/>
      <c r="D49" s="978" t="s">
        <v>2063</v>
      </c>
      <c r="E49" s="980" t="s">
        <v>1346</v>
      </c>
      <c r="F49" s="980" t="s">
        <v>1346</v>
      </c>
      <c r="G49" s="1237"/>
    </row>
    <row r="50" spans="1:7" ht="15.75" thickBot="1" x14ac:dyDescent="0.3">
      <c r="A50" s="1797"/>
      <c r="B50" s="1796"/>
      <c r="C50" s="1794"/>
      <c r="D50" s="978" t="s">
        <v>2064</v>
      </c>
      <c r="E50" s="980" t="s">
        <v>1346</v>
      </c>
      <c r="F50" s="980" t="s">
        <v>1346</v>
      </c>
      <c r="G50" s="1238"/>
    </row>
    <row r="51" spans="1:7" ht="26.25" thickBot="1" x14ac:dyDescent="0.3">
      <c r="A51" s="1797"/>
      <c r="B51" s="1602" t="s">
        <v>53</v>
      </c>
      <c r="C51" s="18" t="s">
        <v>44</v>
      </c>
      <c r="D51" s="1791" t="s">
        <v>2051</v>
      </c>
      <c r="E51" s="1791"/>
      <c r="F51" s="1791"/>
      <c r="G51" s="1236" t="s">
        <v>188</v>
      </c>
    </row>
    <row r="52" spans="1:7" ht="26.25" thickBot="1" x14ac:dyDescent="0.3">
      <c r="A52" s="1797"/>
      <c r="B52" s="1608"/>
      <c r="C52" s="971" t="s">
        <v>48</v>
      </c>
      <c r="D52" s="1791" t="s">
        <v>2051</v>
      </c>
      <c r="E52" s="1791"/>
      <c r="F52" s="1791"/>
      <c r="G52" s="1237"/>
    </row>
    <row r="53" spans="1:7" ht="26.25" thickBot="1" x14ac:dyDescent="0.3">
      <c r="A53" s="1797"/>
      <c r="B53" s="1608"/>
      <c r="C53" s="971" t="s">
        <v>47</v>
      </c>
      <c r="D53" s="1791" t="s">
        <v>2051</v>
      </c>
      <c r="E53" s="1791"/>
      <c r="F53" s="1791"/>
      <c r="G53" s="1237"/>
    </row>
    <row r="54" spans="1:7" ht="51" x14ac:dyDescent="0.25">
      <c r="A54" s="1797"/>
      <c r="B54" s="1608"/>
      <c r="C54" s="971" t="s">
        <v>46</v>
      </c>
      <c r="D54" s="1791" t="s">
        <v>2051</v>
      </c>
      <c r="E54" s="1791"/>
      <c r="F54" s="1791"/>
      <c r="G54" s="1237"/>
    </row>
    <row r="55" spans="1:7" ht="25.5" x14ac:dyDescent="0.25">
      <c r="A55" s="1797"/>
      <c r="B55" s="1795"/>
      <c r="C55" s="1792" t="s">
        <v>193</v>
      </c>
      <c r="D55" s="976" t="s">
        <v>2056</v>
      </c>
      <c r="E55" s="976" t="s">
        <v>2057</v>
      </c>
      <c r="F55" s="976" t="s">
        <v>2058</v>
      </c>
      <c r="G55" s="1237"/>
    </row>
    <row r="56" spans="1:7" x14ac:dyDescent="0.25">
      <c r="A56" s="1797"/>
      <c r="B56" s="1795"/>
      <c r="C56" s="1793"/>
      <c r="D56" s="978" t="s">
        <v>2059</v>
      </c>
      <c r="E56" s="980" t="s">
        <v>1346</v>
      </c>
      <c r="F56" s="980" t="s">
        <v>1346</v>
      </c>
      <c r="G56" s="1237"/>
    </row>
    <row r="57" spans="1:7" x14ac:dyDescent="0.25">
      <c r="A57" s="1797"/>
      <c r="B57" s="1795"/>
      <c r="C57" s="1793"/>
      <c r="D57" s="978" t="s">
        <v>2060</v>
      </c>
      <c r="E57" s="980" t="s">
        <v>1346</v>
      </c>
      <c r="F57" s="980" t="s">
        <v>1346</v>
      </c>
      <c r="G57" s="1237"/>
    </row>
    <row r="58" spans="1:7" x14ac:dyDescent="0.25">
      <c r="A58" s="1797"/>
      <c r="B58" s="1795"/>
      <c r="C58" s="1793"/>
      <c r="D58" s="978" t="s">
        <v>2061</v>
      </c>
      <c r="E58" s="980" t="s">
        <v>1346</v>
      </c>
      <c r="F58" s="980" t="s">
        <v>1346</v>
      </c>
      <c r="G58" s="1237"/>
    </row>
    <row r="59" spans="1:7" x14ac:dyDescent="0.25">
      <c r="A59" s="1797"/>
      <c r="B59" s="1795"/>
      <c r="C59" s="1793"/>
      <c r="D59" s="978" t="s">
        <v>2062</v>
      </c>
      <c r="E59" s="980" t="s">
        <v>1346</v>
      </c>
      <c r="F59" s="980" t="s">
        <v>1346</v>
      </c>
      <c r="G59" s="1237"/>
    </row>
    <row r="60" spans="1:7" x14ac:dyDescent="0.25">
      <c r="A60" s="1797"/>
      <c r="B60" s="1795"/>
      <c r="C60" s="1793"/>
      <c r="D60" s="978" t="s">
        <v>2063</v>
      </c>
      <c r="E60" s="980" t="s">
        <v>1346</v>
      </c>
      <c r="F60" s="980" t="s">
        <v>1346</v>
      </c>
      <c r="G60" s="1237"/>
    </row>
    <row r="61" spans="1:7" ht="15.75" thickBot="1" x14ac:dyDescent="0.3">
      <c r="A61" s="1797"/>
      <c r="B61" s="1795"/>
      <c r="C61" s="1793"/>
      <c r="D61" s="978" t="s">
        <v>2064</v>
      </c>
      <c r="E61" s="980" t="s">
        <v>1346</v>
      </c>
      <c r="F61" s="980" t="s">
        <v>1346</v>
      </c>
      <c r="G61" s="1237"/>
    </row>
    <row r="62" spans="1:7" ht="26.25" thickBot="1" x14ac:dyDescent="0.3">
      <c r="A62" s="1797"/>
      <c r="B62" s="1602" t="s">
        <v>54</v>
      </c>
      <c r="C62" s="18" t="s">
        <v>44</v>
      </c>
      <c r="D62" s="1791" t="s">
        <v>2052</v>
      </c>
      <c r="E62" s="1791"/>
      <c r="F62" s="1791"/>
      <c r="G62" s="1236" t="s">
        <v>188</v>
      </c>
    </row>
    <row r="63" spans="1:7" ht="26.25" thickBot="1" x14ac:dyDescent="0.3">
      <c r="A63" s="1797"/>
      <c r="B63" s="1608"/>
      <c r="C63" s="971" t="s">
        <v>48</v>
      </c>
      <c r="D63" s="1791" t="s">
        <v>2053</v>
      </c>
      <c r="E63" s="1791"/>
      <c r="F63" s="1791"/>
      <c r="G63" s="1237"/>
    </row>
    <row r="64" spans="1:7" ht="26.25" thickBot="1" x14ac:dyDescent="0.3">
      <c r="A64" s="1797"/>
      <c r="B64" s="1608"/>
      <c r="C64" s="971" t="s">
        <v>47</v>
      </c>
      <c r="D64" s="1791" t="s">
        <v>2054</v>
      </c>
      <c r="E64" s="1791"/>
      <c r="F64" s="1791"/>
      <c r="G64" s="1237"/>
    </row>
    <row r="65" spans="1:7" ht="51" x14ac:dyDescent="0.25">
      <c r="A65" s="1797"/>
      <c r="B65" s="1608"/>
      <c r="C65" s="939" t="s">
        <v>46</v>
      </c>
      <c r="D65" s="1791" t="s">
        <v>2055</v>
      </c>
      <c r="E65" s="1791"/>
      <c r="F65" s="1791"/>
      <c r="G65" s="1237"/>
    </row>
    <row r="66" spans="1:7" ht="25.5" x14ac:dyDescent="0.25">
      <c r="A66" s="1797"/>
      <c r="B66" s="1795"/>
      <c r="C66" s="1792" t="s">
        <v>45</v>
      </c>
      <c r="D66" s="976" t="s">
        <v>2056</v>
      </c>
      <c r="E66" s="976" t="s">
        <v>2057</v>
      </c>
      <c r="F66" s="976" t="s">
        <v>2058</v>
      </c>
      <c r="G66" s="1237"/>
    </row>
    <row r="67" spans="1:7" x14ac:dyDescent="0.25">
      <c r="A67" s="1797"/>
      <c r="B67" s="1795"/>
      <c r="C67" s="1793"/>
      <c r="D67" s="978" t="s">
        <v>2059</v>
      </c>
      <c r="E67" s="980">
        <v>1187.9120813783104</v>
      </c>
      <c r="F67" s="980">
        <v>1187.9120813783104</v>
      </c>
      <c r="G67" s="1237"/>
    </row>
    <row r="68" spans="1:7" x14ac:dyDescent="0.25">
      <c r="A68" s="1797"/>
      <c r="B68" s="1795"/>
      <c r="C68" s="1793"/>
      <c r="D68" s="978" t="s">
        <v>2060</v>
      </c>
      <c r="E68" s="980">
        <v>6309.5184876913336</v>
      </c>
      <c r="F68" s="980">
        <v>6309.5184876913336</v>
      </c>
      <c r="G68" s="1237"/>
    </row>
    <row r="69" spans="1:7" x14ac:dyDescent="0.25">
      <c r="A69" s="1797"/>
      <c r="B69" s="1795"/>
      <c r="C69" s="1793"/>
      <c r="D69" s="978" t="s">
        <v>2061</v>
      </c>
      <c r="E69" s="980">
        <v>2417.5787113500401</v>
      </c>
      <c r="F69" s="980">
        <v>2417.5787113500401</v>
      </c>
      <c r="G69" s="1237"/>
    </row>
    <row r="70" spans="1:7" x14ac:dyDescent="0.25">
      <c r="A70" s="1797"/>
      <c r="B70" s="1795"/>
      <c r="C70" s="1793"/>
      <c r="D70" s="978" t="s">
        <v>2062</v>
      </c>
      <c r="E70" s="980">
        <v>93.397827083519999</v>
      </c>
      <c r="F70" s="980">
        <v>93.397827083519999</v>
      </c>
      <c r="G70" s="1237"/>
    </row>
    <row r="71" spans="1:7" x14ac:dyDescent="0.25">
      <c r="A71" s="1797"/>
      <c r="B71" s="1795"/>
      <c r="C71" s="1793"/>
      <c r="D71" s="978" t="s">
        <v>2063</v>
      </c>
      <c r="E71" s="980" t="s">
        <v>1346</v>
      </c>
      <c r="F71" s="980" t="s">
        <v>1346</v>
      </c>
      <c r="G71" s="1237"/>
    </row>
    <row r="72" spans="1:7" ht="15.75" thickBot="1" x14ac:dyDescent="0.3">
      <c r="A72" s="1797"/>
      <c r="B72" s="1796"/>
      <c r="C72" s="1794"/>
      <c r="D72" s="978" t="s">
        <v>2064</v>
      </c>
      <c r="E72" s="980" t="s">
        <v>1346</v>
      </c>
      <c r="F72" s="980" t="s">
        <v>1346</v>
      </c>
      <c r="G72" s="1238"/>
    </row>
    <row r="73" spans="1:7" ht="26.25" thickBot="1" x14ac:dyDescent="0.3">
      <c r="A73" s="1798" t="s">
        <v>42</v>
      </c>
      <c r="B73" s="1602" t="s">
        <v>55</v>
      </c>
      <c r="C73" s="18" t="s">
        <v>44</v>
      </c>
      <c r="D73" s="1791" t="s">
        <v>2052</v>
      </c>
      <c r="E73" s="1791"/>
      <c r="F73" s="1791"/>
      <c r="G73" s="1236" t="s">
        <v>188</v>
      </c>
    </row>
    <row r="74" spans="1:7" ht="26.25" thickBot="1" x14ac:dyDescent="0.3">
      <c r="A74" s="1798"/>
      <c r="B74" s="1608"/>
      <c r="C74" s="971" t="s">
        <v>48</v>
      </c>
      <c r="D74" s="1791" t="s">
        <v>2053</v>
      </c>
      <c r="E74" s="1791"/>
      <c r="F74" s="1791"/>
      <c r="G74" s="1237"/>
    </row>
    <row r="75" spans="1:7" ht="26.25" thickBot="1" x14ac:dyDescent="0.3">
      <c r="A75" s="1798"/>
      <c r="B75" s="1608"/>
      <c r="C75" s="971" t="s">
        <v>47</v>
      </c>
      <c r="D75" s="1791" t="s">
        <v>2054</v>
      </c>
      <c r="E75" s="1791"/>
      <c r="F75" s="1791"/>
      <c r="G75" s="1237"/>
    </row>
    <row r="76" spans="1:7" ht="51" x14ac:dyDescent="0.25">
      <c r="A76" s="1798"/>
      <c r="B76" s="1608"/>
      <c r="C76" s="971" t="s">
        <v>46</v>
      </c>
      <c r="D76" s="1791" t="s">
        <v>2055</v>
      </c>
      <c r="E76" s="1791"/>
      <c r="F76" s="1791"/>
      <c r="G76" s="1237"/>
    </row>
    <row r="77" spans="1:7" ht="25.5" x14ac:dyDescent="0.25">
      <c r="A77" s="1798"/>
      <c r="B77" s="1795"/>
      <c r="C77" s="1792" t="s">
        <v>193</v>
      </c>
      <c r="D77" s="976" t="s">
        <v>2056</v>
      </c>
      <c r="E77" s="976" t="s">
        <v>2057</v>
      </c>
      <c r="F77" s="976" t="s">
        <v>2058</v>
      </c>
      <c r="G77" s="1237"/>
    </row>
    <row r="78" spans="1:7" x14ac:dyDescent="0.25">
      <c r="A78" s="1798"/>
      <c r="B78" s="1795"/>
      <c r="C78" s="1793"/>
      <c r="D78" s="978" t="s">
        <v>2059</v>
      </c>
      <c r="E78" s="980">
        <v>645.59333116652488</v>
      </c>
      <c r="F78" s="980">
        <v>645.59333116652488</v>
      </c>
      <c r="G78" s="1237"/>
    </row>
    <row r="79" spans="1:7" x14ac:dyDescent="0.25">
      <c r="A79" s="1798"/>
      <c r="B79" s="1795"/>
      <c r="C79" s="1793"/>
      <c r="D79" s="978" t="s">
        <v>2060</v>
      </c>
      <c r="E79" s="980">
        <v>1291.8162724162491</v>
      </c>
      <c r="F79" s="980">
        <v>1291.8162724162491</v>
      </c>
      <c r="G79" s="1237"/>
    </row>
    <row r="80" spans="1:7" x14ac:dyDescent="0.25">
      <c r="A80" s="1798"/>
      <c r="B80" s="1795"/>
      <c r="C80" s="1793"/>
      <c r="D80" s="978" t="s">
        <v>2061</v>
      </c>
      <c r="E80" s="980">
        <v>3387.7114121738668</v>
      </c>
      <c r="F80" s="980">
        <v>3387.7114121738668</v>
      </c>
      <c r="G80" s="1237"/>
    </row>
    <row r="81" spans="1:7" x14ac:dyDescent="0.25">
      <c r="A81" s="1798"/>
      <c r="B81" s="1795"/>
      <c r="C81" s="1793"/>
      <c r="D81" s="978" t="s">
        <v>2062</v>
      </c>
      <c r="E81" s="980">
        <v>17279.993807534989</v>
      </c>
      <c r="F81" s="980">
        <v>16890.278966043144</v>
      </c>
      <c r="G81" s="1237"/>
    </row>
    <row r="82" spans="1:7" x14ac:dyDescent="0.25">
      <c r="A82" s="1798"/>
      <c r="B82" s="1795"/>
      <c r="C82" s="1793"/>
      <c r="D82" s="978" t="s">
        <v>2063</v>
      </c>
      <c r="E82" s="980">
        <v>1899.2789334116026</v>
      </c>
      <c r="F82" s="980">
        <v>1899.2789334116026</v>
      </c>
      <c r="G82" s="1237"/>
    </row>
    <row r="83" spans="1:7" ht="15.75" thickBot="1" x14ac:dyDescent="0.3">
      <c r="A83" s="1798"/>
      <c r="B83" s="1796"/>
      <c r="C83" s="1794"/>
      <c r="D83" s="978" t="s">
        <v>2064</v>
      </c>
      <c r="E83" s="980">
        <v>42.79896553283686</v>
      </c>
      <c r="F83" s="980">
        <v>42.79896553283686</v>
      </c>
      <c r="G83" s="1238"/>
    </row>
    <row r="84" spans="1:7" ht="26.25" thickBot="1" x14ac:dyDescent="0.3">
      <c r="A84" s="1798"/>
      <c r="B84" s="1602" t="s">
        <v>56</v>
      </c>
      <c r="C84" s="18" t="s">
        <v>44</v>
      </c>
      <c r="D84" s="1791" t="s">
        <v>2051</v>
      </c>
      <c r="E84" s="1791"/>
      <c r="F84" s="1791"/>
      <c r="G84" s="1236" t="s">
        <v>188</v>
      </c>
    </row>
    <row r="85" spans="1:7" ht="26.25" thickBot="1" x14ac:dyDescent="0.3">
      <c r="A85" s="1798"/>
      <c r="B85" s="1608"/>
      <c r="C85" s="971" t="s">
        <v>48</v>
      </c>
      <c r="D85" s="1791" t="s">
        <v>2051</v>
      </c>
      <c r="E85" s="1791"/>
      <c r="F85" s="1791"/>
      <c r="G85" s="1237"/>
    </row>
    <row r="86" spans="1:7" ht="26.25" thickBot="1" x14ac:dyDescent="0.3">
      <c r="A86" s="1798"/>
      <c r="B86" s="1608"/>
      <c r="C86" s="971" t="s">
        <v>47</v>
      </c>
      <c r="D86" s="1791" t="s">
        <v>2051</v>
      </c>
      <c r="E86" s="1791"/>
      <c r="F86" s="1791"/>
      <c r="G86" s="1237"/>
    </row>
    <row r="87" spans="1:7" ht="51" x14ac:dyDescent="0.25">
      <c r="A87" s="1798"/>
      <c r="B87" s="1608"/>
      <c r="C87" s="971" t="s">
        <v>46</v>
      </c>
      <c r="D87" s="1791" t="s">
        <v>2051</v>
      </c>
      <c r="E87" s="1791"/>
      <c r="F87" s="1791"/>
      <c r="G87" s="1237"/>
    </row>
    <row r="88" spans="1:7" ht="25.5" x14ac:dyDescent="0.25">
      <c r="A88" s="1798"/>
      <c r="B88" s="1795"/>
      <c r="C88" s="1792" t="s">
        <v>45</v>
      </c>
      <c r="D88" s="976" t="s">
        <v>2056</v>
      </c>
      <c r="E88" s="976" t="s">
        <v>2057</v>
      </c>
      <c r="F88" s="976" t="s">
        <v>2058</v>
      </c>
      <c r="G88" s="1237"/>
    </row>
    <row r="89" spans="1:7" x14ac:dyDescent="0.25">
      <c r="A89" s="1798"/>
      <c r="B89" s="1795"/>
      <c r="C89" s="1793"/>
      <c r="D89" s="978" t="s">
        <v>2059</v>
      </c>
      <c r="E89" s="980" t="s">
        <v>1346</v>
      </c>
      <c r="F89" s="980" t="s">
        <v>1346</v>
      </c>
      <c r="G89" s="1237"/>
    </row>
    <row r="90" spans="1:7" x14ac:dyDescent="0.25">
      <c r="A90" s="1798"/>
      <c r="B90" s="1795"/>
      <c r="C90" s="1793"/>
      <c r="D90" s="978" t="s">
        <v>2060</v>
      </c>
      <c r="E90" s="980" t="s">
        <v>1346</v>
      </c>
      <c r="F90" s="980" t="s">
        <v>1346</v>
      </c>
      <c r="G90" s="1237"/>
    </row>
    <row r="91" spans="1:7" x14ac:dyDescent="0.25">
      <c r="A91" s="1798"/>
      <c r="B91" s="1795"/>
      <c r="C91" s="1793"/>
      <c r="D91" s="978" t="s">
        <v>2061</v>
      </c>
      <c r="E91" s="980" t="s">
        <v>1346</v>
      </c>
      <c r="F91" s="980" t="s">
        <v>1346</v>
      </c>
      <c r="G91" s="1237"/>
    </row>
    <row r="92" spans="1:7" x14ac:dyDescent="0.25">
      <c r="A92" s="1798"/>
      <c r="B92" s="1795"/>
      <c r="C92" s="1793"/>
      <c r="D92" s="978" t="s">
        <v>2062</v>
      </c>
      <c r="E92" s="980" t="s">
        <v>1346</v>
      </c>
      <c r="F92" s="980" t="s">
        <v>1346</v>
      </c>
      <c r="G92" s="1237"/>
    </row>
    <row r="93" spans="1:7" x14ac:dyDescent="0.25">
      <c r="A93" s="1798"/>
      <c r="B93" s="1795"/>
      <c r="C93" s="1793"/>
      <c r="D93" s="978" t="s">
        <v>2063</v>
      </c>
      <c r="E93" s="980" t="s">
        <v>1346</v>
      </c>
      <c r="F93" s="980" t="s">
        <v>1346</v>
      </c>
      <c r="G93" s="1237"/>
    </row>
    <row r="94" spans="1:7" ht="15.75" thickBot="1" x14ac:dyDescent="0.3">
      <c r="A94" s="1798"/>
      <c r="B94" s="1796"/>
      <c r="C94" s="1794"/>
      <c r="D94" s="978" t="s">
        <v>2064</v>
      </c>
      <c r="E94" s="980" t="s">
        <v>1346</v>
      </c>
      <c r="F94" s="980" t="s">
        <v>1346</v>
      </c>
      <c r="G94" s="1238"/>
    </row>
    <row r="95" spans="1:7" ht="26.25" thickBot="1" x14ac:dyDescent="0.3">
      <c r="A95" s="1798"/>
      <c r="B95" s="1602" t="s">
        <v>57</v>
      </c>
      <c r="C95" s="18" t="s">
        <v>44</v>
      </c>
      <c r="D95" s="1791" t="s">
        <v>2051</v>
      </c>
      <c r="E95" s="1791"/>
      <c r="F95" s="1791"/>
      <c r="G95" s="1236" t="s">
        <v>188</v>
      </c>
    </row>
    <row r="96" spans="1:7" ht="26.25" thickBot="1" x14ac:dyDescent="0.3">
      <c r="A96" s="1798"/>
      <c r="B96" s="1608"/>
      <c r="C96" s="971" t="s">
        <v>48</v>
      </c>
      <c r="D96" s="1791" t="s">
        <v>2051</v>
      </c>
      <c r="E96" s="1791"/>
      <c r="F96" s="1791"/>
      <c r="G96" s="1237"/>
    </row>
    <row r="97" spans="1:7" ht="26.25" thickBot="1" x14ac:dyDescent="0.3">
      <c r="A97" s="1798"/>
      <c r="B97" s="1608"/>
      <c r="C97" s="971" t="s">
        <v>47</v>
      </c>
      <c r="D97" s="1791" t="s">
        <v>2051</v>
      </c>
      <c r="E97" s="1791"/>
      <c r="F97" s="1791"/>
      <c r="G97" s="1237"/>
    </row>
    <row r="98" spans="1:7" ht="51" x14ac:dyDescent="0.25">
      <c r="A98" s="1798"/>
      <c r="B98" s="1608"/>
      <c r="C98" s="971" t="s">
        <v>46</v>
      </c>
      <c r="D98" s="1791" t="s">
        <v>2051</v>
      </c>
      <c r="E98" s="1791"/>
      <c r="F98" s="1791"/>
      <c r="G98" s="1237"/>
    </row>
    <row r="99" spans="1:7" ht="25.5" x14ac:dyDescent="0.25">
      <c r="A99" s="1798"/>
      <c r="B99" s="1795"/>
      <c r="C99" s="1792" t="s">
        <v>193</v>
      </c>
      <c r="D99" s="976" t="s">
        <v>2056</v>
      </c>
      <c r="E99" s="976" t="s">
        <v>2057</v>
      </c>
      <c r="F99" s="976" t="s">
        <v>2058</v>
      </c>
      <c r="G99" s="1237"/>
    </row>
    <row r="100" spans="1:7" x14ac:dyDescent="0.25">
      <c r="A100" s="1798"/>
      <c r="B100" s="1795"/>
      <c r="C100" s="1793"/>
      <c r="D100" s="978" t="s">
        <v>2059</v>
      </c>
      <c r="E100" s="980" t="s">
        <v>1346</v>
      </c>
      <c r="F100" s="980" t="s">
        <v>1346</v>
      </c>
      <c r="G100" s="1237"/>
    </row>
    <row r="101" spans="1:7" x14ac:dyDescent="0.25">
      <c r="A101" s="1798"/>
      <c r="B101" s="1795"/>
      <c r="C101" s="1793"/>
      <c r="D101" s="978" t="s">
        <v>2060</v>
      </c>
      <c r="E101" s="980" t="s">
        <v>1346</v>
      </c>
      <c r="F101" s="980" t="s">
        <v>1346</v>
      </c>
      <c r="G101" s="1237"/>
    </row>
    <row r="102" spans="1:7" x14ac:dyDescent="0.25">
      <c r="A102" s="1798"/>
      <c r="B102" s="1795"/>
      <c r="C102" s="1793"/>
      <c r="D102" s="978" t="s">
        <v>2061</v>
      </c>
      <c r="E102" s="980" t="s">
        <v>1346</v>
      </c>
      <c r="F102" s="980" t="s">
        <v>1346</v>
      </c>
      <c r="G102" s="1237"/>
    </row>
    <row r="103" spans="1:7" x14ac:dyDescent="0.25">
      <c r="A103" s="1798"/>
      <c r="B103" s="1795"/>
      <c r="C103" s="1793"/>
      <c r="D103" s="978" t="s">
        <v>2062</v>
      </c>
      <c r="E103" s="980" t="s">
        <v>1346</v>
      </c>
      <c r="F103" s="980" t="s">
        <v>1346</v>
      </c>
      <c r="G103" s="1237"/>
    </row>
    <row r="104" spans="1:7" x14ac:dyDescent="0.25">
      <c r="A104" s="1798"/>
      <c r="B104" s="1795"/>
      <c r="C104" s="1793"/>
      <c r="D104" s="978" t="s">
        <v>2063</v>
      </c>
      <c r="E104" s="980" t="s">
        <v>1346</v>
      </c>
      <c r="F104" s="980" t="s">
        <v>1346</v>
      </c>
      <c r="G104" s="1237"/>
    </row>
    <row r="105" spans="1:7" ht="15.75" thickBot="1" x14ac:dyDescent="0.3">
      <c r="A105" s="1798"/>
      <c r="B105" s="1796"/>
      <c r="C105" s="1794"/>
      <c r="D105" s="978" t="s">
        <v>2064</v>
      </c>
      <c r="E105" s="980" t="s">
        <v>1346</v>
      </c>
      <c r="F105" s="980" t="s">
        <v>1346</v>
      </c>
      <c r="G105" s="1238"/>
    </row>
    <row r="106" spans="1:7" ht="26.25" thickBot="1" x14ac:dyDescent="0.3">
      <c r="A106" s="1798"/>
      <c r="B106" s="1602" t="s">
        <v>58</v>
      </c>
      <c r="C106" s="18" t="s">
        <v>44</v>
      </c>
      <c r="D106" s="1791" t="s">
        <v>2051</v>
      </c>
      <c r="E106" s="1791"/>
      <c r="F106" s="1791"/>
      <c r="G106" s="1236" t="s">
        <v>188</v>
      </c>
    </row>
    <row r="107" spans="1:7" ht="26.25" thickBot="1" x14ac:dyDescent="0.3">
      <c r="A107" s="1798"/>
      <c r="B107" s="1608"/>
      <c r="C107" s="971" t="s">
        <v>48</v>
      </c>
      <c r="D107" s="1791" t="s">
        <v>2051</v>
      </c>
      <c r="E107" s="1791"/>
      <c r="F107" s="1791"/>
      <c r="G107" s="1237"/>
    </row>
    <row r="108" spans="1:7" ht="26.25" thickBot="1" x14ac:dyDescent="0.3">
      <c r="A108" s="1798"/>
      <c r="B108" s="1608"/>
      <c r="C108" s="971" t="s">
        <v>47</v>
      </c>
      <c r="D108" s="1791" t="s">
        <v>2051</v>
      </c>
      <c r="E108" s="1791"/>
      <c r="F108" s="1791"/>
      <c r="G108" s="1237"/>
    </row>
    <row r="109" spans="1:7" ht="51" x14ac:dyDescent="0.25">
      <c r="A109" s="1798"/>
      <c r="B109" s="1608"/>
      <c r="C109" s="971" t="s">
        <v>46</v>
      </c>
      <c r="D109" s="1791" t="s">
        <v>2051</v>
      </c>
      <c r="E109" s="1791"/>
      <c r="F109" s="1791"/>
      <c r="G109" s="1237"/>
    </row>
    <row r="110" spans="1:7" ht="25.5" x14ac:dyDescent="0.25">
      <c r="A110" s="1798"/>
      <c r="B110" s="1795"/>
      <c r="C110" s="1792" t="s">
        <v>45</v>
      </c>
      <c r="D110" s="976" t="s">
        <v>2056</v>
      </c>
      <c r="E110" s="976" t="s">
        <v>2057</v>
      </c>
      <c r="F110" s="976" t="s">
        <v>2058</v>
      </c>
      <c r="G110" s="1237"/>
    </row>
    <row r="111" spans="1:7" x14ac:dyDescent="0.25">
      <c r="A111" s="1798"/>
      <c r="B111" s="1795"/>
      <c r="C111" s="1793"/>
      <c r="D111" s="978" t="s">
        <v>2059</v>
      </c>
      <c r="E111" s="980" t="s">
        <v>1346</v>
      </c>
      <c r="F111" s="980" t="s">
        <v>1346</v>
      </c>
      <c r="G111" s="1237"/>
    </row>
    <row r="112" spans="1:7" x14ac:dyDescent="0.25">
      <c r="A112" s="1798"/>
      <c r="B112" s="1795"/>
      <c r="C112" s="1793"/>
      <c r="D112" s="978" t="s">
        <v>2060</v>
      </c>
      <c r="E112" s="980" t="s">
        <v>1346</v>
      </c>
      <c r="F112" s="980" t="s">
        <v>1346</v>
      </c>
      <c r="G112" s="1237"/>
    </row>
    <row r="113" spans="1:7" x14ac:dyDescent="0.25">
      <c r="A113" s="1798"/>
      <c r="B113" s="1795"/>
      <c r="C113" s="1793"/>
      <c r="D113" s="978" t="s">
        <v>2061</v>
      </c>
      <c r="E113" s="980" t="s">
        <v>1346</v>
      </c>
      <c r="F113" s="980" t="s">
        <v>1346</v>
      </c>
      <c r="G113" s="1237"/>
    </row>
    <row r="114" spans="1:7" x14ac:dyDescent="0.25">
      <c r="A114" s="1798"/>
      <c r="B114" s="1795"/>
      <c r="C114" s="1793"/>
      <c r="D114" s="978" t="s">
        <v>2062</v>
      </c>
      <c r="E114" s="980" t="s">
        <v>1346</v>
      </c>
      <c r="F114" s="980" t="s">
        <v>1346</v>
      </c>
      <c r="G114" s="1237"/>
    </row>
    <row r="115" spans="1:7" x14ac:dyDescent="0.25">
      <c r="A115" s="1798"/>
      <c r="B115" s="1795"/>
      <c r="C115" s="1793"/>
      <c r="D115" s="978" t="s">
        <v>2063</v>
      </c>
      <c r="E115" s="980" t="s">
        <v>1346</v>
      </c>
      <c r="F115" s="980" t="s">
        <v>1346</v>
      </c>
      <c r="G115" s="1237"/>
    </row>
    <row r="116" spans="1:7" ht="15.75" thickBot="1" x14ac:dyDescent="0.3">
      <c r="A116" s="1798"/>
      <c r="B116" s="1796"/>
      <c r="C116" s="1794"/>
      <c r="D116" s="978" t="s">
        <v>2064</v>
      </c>
      <c r="E116" s="980" t="s">
        <v>1346</v>
      </c>
      <c r="F116" s="980" t="s">
        <v>1346</v>
      </c>
      <c r="G116" s="1238"/>
    </row>
    <row r="117" spans="1:7" ht="26.25" thickBot="1" x14ac:dyDescent="0.3">
      <c r="A117" s="1798"/>
      <c r="B117" s="1602" t="s">
        <v>59</v>
      </c>
      <c r="C117" s="18" t="s">
        <v>44</v>
      </c>
      <c r="D117" s="1791" t="s">
        <v>2051</v>
      </c>
      <c r="E117" s="1791"/>
      <c r="F117" s="1791"/>
      <c r="G117" s="1236" t="s">
        <v>188</v>
      </c>
    </row>
    <row r="118" spans="1:7" ht="26.25" thickBot="1" x14ac:dyDescent="0.3">
      <c r="A118" s="1798"/>
      <c r="B118" s="1608"/>
      <c r="C118" s="971" t="s">
        <v>48</v>
      </c>
      <c r="D118" s="1791" t="s">
        <v>2051</v>
      </c>
      <c r="E118" s="1791"/>
      <c r="F118" s="1791"/>
      <c r="G118" s="1237"/>
    </row>
    <row r="119" spans="1:7" ht="26.25" thickBot="1" x14ac:dyDescent="0.3">
      <c r="A119" s="1798"/>
      <c r="B119" s="1608"/>
      <c r="C119" s="971" t="s">
        <v>47</v>
      </c>
      <c r="D119" s="1791" t="s">
        <v>2051</v>
      </c>
      <c r="E119" s="1791"/>
      <c r="F119" s="1791"/>
      <c r="G119" s="1237"/>
    </row>
    <row r="120" spans="1:7" ht="51" x14ac:dyDescent="0.25">
      <c r="A120" s="1798"/>
      <c r="B120" s="1608"/>
      <c r="C120" s="971" t="s">
        <v>46</v>
      </c>
      <c r="D120" s="1791" t="s">
        <v>2051</v>
      </c>
      <c r="E120" s="1791"/>
      <c r="F120" s="1791"/>
      <c r="G120" s="1237"/>
    </row>
    <row r="121" spans="1:7" ht="25.5" x14ac:dyDescent="0.25">
      <c r="A121" s="1798"/>
      <c r="B121" s="1795"/>
      <c r="C121" s="1792" t="s">
        <v>193</v>
      </c>
      <c r="D121" s="976" t="s">
        <v>2056</v>
      </c>
      <c r="E121" s="976" t="s">
        <v>2057</v>
      </c>
      <c r="F121" s="976" t="s">
        <v>2058</v>
      </c>
      <c r="G121" s="1237"/>
    </row>
    <row r="122" spans="1:7" x14ac:dyDescent="0.25">
      <c r="A122" s="1798"/>
      <c r="B122" s="1795"/>
      <c r="C122" s="1793"/>
      <c r="D122" s="978" t="s">
        <v>2059</v>
      </c>
      <c r="E122" s="980" t="s">
        <v>1346</v>
      </c>
      <c r="F122" s="980" t="s">
        <v>1346</v>
      </c>
      <c r="G122" s="1237"/>
    </row>
    <row r="123" spans="1:7" x14ac:dyDescent="0.25">
      <c r="A123" s="1798"/>
      <c r="B123" s="1795"/>
      <c r="C123" s="1793"/>
      <c r="D123" s="978" t="s">
        <v>2060</v>
      </c>
      <c r="E123" s="980" t="s">
        <v>1346</v>
      </c>
      <c r="F123" s="980" t="s">
        <v>1346</v>
      </c>
      <c r="G123" s="1237"/>
    </row>
    <row r="124" spans="1:7" x14ac:dyDescent="0.25">
      <c r="A124" s="1798"/>
      <c r="B124" s="1795"/>
      <c r="C124" s="1793"/>
      <c r="D124" s="978" t="s">
        <v>2061</v>
      </c>
      <c r="E124" s="980" t="s">
        <v>1346</v>
      </c>
      <c r="F124" s="980" t="s">
        <v>1346</v>
      </c>
      <c r="G124" s="1237"/>
    </row>
    <row r="125" spans="1:7" x14ac:dyDescent="0.25">
      <c r="A125" s="1798"/>
      <c r="B125" s="1795"/>
      <c r="C125" s="1793"/>
      <c r="D125" s="978" t="s">
        <v>2062</v>
      </c>
      <c r="E125" s="980" t="s">
        <v>1346</v>
      </c>
      <c r="F125" s="980" t="s">
        <v>1346</v>
      </c>
      <c r="G125" s="1237"/>
    </row>
    <row r="126" spans="1:7" x14ac:dyDescent="0.25">
      <c r="A126" s="1798"/>
      <c r="B126" s="1795"/>
      <c r="C126" s="1793"/>
      <c r="D126" s="978" t="s">
        <v>2063</v>
      </c>
      <c r="E126" s="980" t="s">
        <v>1346</v>
      </c>
      <c r="F126" s="980" t="s">
        <v>1346</v>
      </c>
      <c r="G126" s="1237"/>
    </row>
    <row r="127" spans="1:7" ht="15.75" thickBot="1" x14ac:dyDescent="0.3">
      <c r="A127" s="1798"/>
      <c r="B127" s="1796"/>
      <c r="C127" s="1794"/>
      <c r="D127" s="978" t="s">
        <v>2064</v>
      </c>
      <c r="E127" s="980" t="s">
        <v>1346</v>
      </c>
      <c r="F127" s="980" t="s">
        <v>1346</v>
      </c>
      <c r="G127" s="1238"/>
    </row>
    <row r="128" spans="1:7" ht="26.25" thickBot="1" x14ac:dyDescent="0.3">
      <c r="A128" s="1797" t="s">
        <v>42</v>
      </c>
      <c r="B128" s="1602" t="s">
        <v>61</v>
      </c>
      <c r="C128" s="18" t="s">
        <v>44</v>
      </c>
      <c r="D128" s="1791" t="s">
        <v>2051</v>
      </c>
      <c r="E128" s="1791"/>
      <c r="F128" s="1791"/>
      <c r="G128" s="1236" t="s">
        <v>188</v>
      </c>
    </row>
    <row r="129" spans="1:7" ht="26.25" thickBot="1" x14ac:dyDescent="0.3">
      <c r="A129" s="1797"/>
      <c r="B129" s="1608"/>
      <c r="C129" s="971" t="s">
        <v>48</v>
      </c>
      <c r="D129" s="1791" t="s">
        <v>2051</v>
      </c>
      <c r="E129" s="1791"/>
      <c r="F129" s="1791"/>
      <c r="G129" s="1237"/>
    </row>
    <row r="130" spans="1:7" ht="26.25" thickBot="1" x14ac:dyDescent="0.3">
      <c r="A130" s="1797"/>
      <c r="B130" s="1608"/>
      <c r="C130" s="971" t="s">
        <v>47</v>
      </c>
      <c r="D130" s="1791" t="s">
        <v>2051</v>
      </c>
      <c r="E130" s="1791"/>
      <c r="F130" s="1791"/>
      <c r="G130" s="1237"/>
    </row>
    <row r="131" spans="1:7" ht="51" x14ac:dyDescent="0.25">
      <c r="A131" s="1797"/>
      <c r="B131" s="1608"/>
      <c r="C131" s="971" t="s">
        <v>46</v>
      </c>
      <c r="D131" s="1791" t="s">
        <v>2051</v>
      </c>
      <c r="E131" s="1791"/>
      <c r="F131" s="1791"/>
      <c r="G131" s="1237"/>
    </row>
    <row r="132" spans="1:7" ht="25.5" x14ac:dyDescent="0.25">
      <c r="A132" s="1797"/>
      <c r="B132" s="1795"/>
      <c r="C132" s="1792" t="s">
        <v>193</v>
      </c>
      <c r="D132" s="976" t="s">
        <v>2056</v>
      </c>
      <c r="E132" s="976" t="s">
        <v>2057</v>
      </c>
      <c r="F132" s="976" t="s">
        <v>2058</v>
      </c>
      <c r="G132" s="1237"/>
    </row>
    <row r="133" spans="1:7" x14ac:dyDescent="0.25">
      <c r="A133" s="1797"/>
      <c r="B133" s="1795"/>
      <c r="C133" s="1793"/>
      <c r="D133" s="978" t="s">
        <v>2059</v>
      </c>
      <c r="E133" s="980" t="s">
        <v>1346</v>
      </c>
      <c r="F133" s="980" t="s">
        <v>1346</v>
      </c>
      <c r="G133" s="1237"/>
    </row>
    <row r="134" spans="1:7" x14ac:dyDescent="0.25">
      <c r="A134" s="1797"/>
      <c r="B134" s="1795"/>
      <c r="C134" s="1793"/>
      <c r="D134" s="978" t="s">
        <v>2060</v>
      </c>
      <c r="E134" s="980" t="s">
        <v>1346</v>
      </c>
      <c r="F134" s="980" t="s">
        <v>1346</v>
      </c>
      <c r="G134" s="1237"/>
    </row>
    <row r="135" spans="1:7" x14ac:dyDescent="0.25">
      <c r="A135" s="1797"/>
      <c r="B135" s="1795"/>
      <c r="C135" s="1793"/>
      <c r="D135" s="978" t="s">
        <v>2061</v>
      </c>
      <c r="E135" s="980" t="s">
        <v>1346</v>
      </c>
      <c r="F135" s="980" t="s">
        <v>1346</v>
      </c>
      <c r="G135" s="1237"/>
    </row>
    <row r="136" spans="1:7" x14ac:dyDescent="0.25">
      <c r="A136" s="1797"/>
      <c r="B136" s="1795"/>
      <c r="C136" s="1793"/>
      <c r="D136" s="978" t="s">
        <v>2062</v>
      </c>
      <c r="E136" s="980" t="s">
        <v>1346</v>
      </c>
      <c r="F136" s="980" t="s">
        <v>1346</v>
      </c>
      <c r="G136" s="1237"/>
    </row>
    <row r="137" spans="1:7" x14ac:dyDescent="0.25">
      <c r="A137" s="1797"/>
      <c r="B137" s="1795"/>
      <c r="C137" s="1793"/>
      <c r="D137" s="978" t="s">
        <v>2063</v>
      </c>
      <c r="E137" s="980" t="s">
        <v>1346</v>
      </c>
      <c r="F137" s="980" t="s">
        <v>1346</v>
      </c>
      <c r="G137" s="1237"/>
    </row>
    <row r="138" spans="1:7" ht="15.75" thickBot="1" x14ac:dyDescent="0.3">
      <c r="A138" s="1797"/>
      <c r="B138" s="1796"/>
      <c r="C138" s="1794"/>
      <c r="D138" s="978" t="s">
        <v>2064</v>
      </c>
      <c r="E138" s="980" t="s">
        <v>1346</v>
      </c>
      <c r="F138" s="980" t="s">
        <v>1346</v>
      </c>
      <c r="G138" s="1238"/>
    </row>
    <row r="139" spans="1:7" ht="26.25" thickBot="1" x14ac:dyDescent="0.3">
      <c r="A139" s="1797"/>
      <c r="B139" s="1602" t="s">
        <v>60</v>
      </c>
      <c r="C139" s="18" t="s">
        <v>44</v>
      </c>
      <c r="D139" s="1791" t="s">
        <v>2051</v>
      </c>
      <c r="E139" s="1791"/>
      <c r="F139" s="1791"/>
      <c r="G139" s="1236" t="s">
        <v>188</v>
      </c>
    </row>
    <row r="140" spans="1:7" ht="26.25" thickBot="1" x14ac:dyDescent="0.3">
      <c r="A140" s="1797"/>
      <c r="B140" s="1608"/>
      <c r="C140" s="971" t="s">
        <v>48</v>
      </c>
      <c r="D140" s="1791" t="s">
        <v>2051</v>
      </c>
      <c r="E140" s="1791"/>
      <c r="F140" s="1791"/>
      <c r="G140" s="1237"/>
    </row>
    <row r="141" spans="1:7" ht="26.25" thickBot="1" x14ac:dyDescent="0.3">
      <c r="A141" s="1797"/>
      <c r="B141" s="1608"/>
      <c r="C141" s="971" t="s">
        <v>47</v>
      </c>
      <c r="D141" s="1791" t="s">
        <v>2051</v>
      </c>
      <c r="E141" s="1791"/>
      <c r="F141" s="1791"/>
      <c r="G141" s="1237"/>
    </row>
    <row r="142" spans="1:7" ht="51" x14ac:dyDescent="0.25">
      <c r="A142" s="1797"/>
      <c r="B142" s="1608"/>
      <c r="C142" s="971" t="s">
        <v>46</v>
      </c>
      <c r="D142" s="1791" t="s">
        <v>2051</v>
      </c>
      <c r="E142" s="1791"/>
      <c r="F142" s="1791"/>
      <c r="G142" s="1237"/>
    </row>
    <row r="143" spans="1:7" ht="25.5" x14ac:dyDescent="0.25">
      <c r="A143" s="1797"/>
      <c r="B143" s="1795"/>
      <c r="C143" s="1792" t="s">
        <v>45</v>
      </c>
      <c r="D143" s="976" t="s">
        <v>2056</v>
      </c>
      <c r="E143" s="976" t="s">
        <v>2057</v>
      </c>
      <c r="F143" s="976" t="s">
        <v>2058</v>
      </c>
      <c r="G143" s="1237"/>
    </row>
    <row r="144" spans="1:7" x14ac:dyDescent="0.25">
      <c r="A144" s="1797"/>
      <c r="B144" s="1795"/>
      <c r="C144" s="1793"/>
      <c r="D144" s="978" t="s">
        <v>2059</v>
      </c>
      <c r="E144" s="980" t="s">
        <v>1346</v>
      </c>
      <c r="F144" s="980" t="s">
        <v>1346</v>
      </c>
      <c r="G144" s="1237"/>
    </row>
    <row r="145" spans="1:7" x14ac:dyDescent="0.25">
      <c r="A145" s="1797"/>
      <c r="B145" s="1795"/>
      <c r="C145" s="1793"/>
      <c r="D145" s="978" t="s">
        <v>2060</v>
      </c>
      <c r="E145" s="980" t="s">
        <v>1346</v>
      </c>
      <c r="F145" s="980" t="s">
        <v>1346</v>
      </c>
      <c r="G145" s="1237"/>
    </row>
    <row r="146" spans="1:7" x14ac:dyDescent="0.25">
      <c r="A146" s="1797"/>
      <c r="B146" s="1795"/>
      <c r="C146" s="1793"/>
      <c r="D146" s="978" t="s">
        <v>2061</v>
      </c>
      <c r="E146" s="980" t="s">
        <v>1346</v>
      </c>
      <c r="F146" s="980" t="s">
        <v>1346</v>
      </c>
      <c r="G146" s="1237"/>
    </row>
    <row r="147" spans="1:7" x14ac:dyDescent="0.25">
      <c r="A147" s="1797"/>
      <c r="B147" s="1795"/>
      <c r="C147" s="1793"/>
      <c r="D147" s="978" t="s">
        <v>2062</v>
      </c>
      <c r="E147" s="980" t="s">
        <v>1346</v>
      </c>
      <c r="F147" s="980" t="s">
        <v>1346</v>
      </c>
      <c r="G147" s="1237"/>
    </row>
    <row r="148" spans="1:7" x14ac:dyDescent="0.25">
      <c r="A148" s="1797"/>
      <c r="B148" s="1795"/>
      <c r="C148" s="1793"/>
      <c r="D148" s="978" t="s">
        <v>2063</v>
      </c>
      <c r="E148" s="980" t="s">
        <v>1346</v>
      </c>
      <c r="F148" s="980" t="s">
        <v>1346</v>
      </c>
      <c r="G148" s="1237"/>
    </row>
    <row r="149" spans="1:7" ht="15.75" thickBot="1" x14ac:dyDescent="0.3">
      <c r="A149" s="1797"/>
      <c r="B149" s="1796"/>
      <c r="C149" s="1794"/>
      <c r="D149" s="978" t="s">
        <v>2064</v>
      </c>
      <c r="E149" s="980" t="s">
        <v>1346</v>
      </c>
      <c r="F149" s="980" t="s">
        <v>1346</v>
      </c>
      <c r="G149" s="1238"/>
    </row>
    <row r="150" spans="1:7" ht="26.25" thickBot="1" x14ac:dyDescent="0.3">
      <c r="A150" s="1797"/>
      <c r="B150" s="1602" t="s">
        <v>63</v>
      </c>
      <c r="C150" s="18" t="s">
        <v>44</v>
      </c>
      <c r="D150" s="1791" t="s">
        <v>2052</v>
      </c>
      <c r="E150" s="1791"/>
      <c r="F150" s="1791"/>
      <c r="G150" s="1236" t="s">
        <v>188</v>
      </c>
    </row>
    <row r="151" spans="1:7" ht="26.25" thickBot="1" x14ac:dyDescent="0.3">
      <c r="A151" s="1797"/>
      <c r="B151" s="1608"/>
      <c r="C151" s="971" t="s">
        <v>48</v>
      </c>
      <c r="D151" s="1791" t="s">
        <v>2053</v>
      </c>
      <c r="E151" s="1791"/>
      <c r="F151" s="1791"/>
      <c r="G151" s="1237"/>
    </row>
    <row r="152" spans="1:7" ht="26.25" thickBot="1" x14ac:dyDescent="0.3">
      <c r="A152" s="1797"/>
      <c r="B152" s="1608"/>
      <c r="C152" s="971" t="s">
        <v>47</v>
      </c>
      <c r="D152" s="1791" t="s">
        <v>2054</v>
      </c>
      <c r="E152" s="1791"/>
      <c r="F152" s="1791"/>
      <c r="G152" s="1237"/>
    </row>
    <row r="153" spans="1:7" ht="51" x14ac:dyDescent="0.25">
      <c r="A153" s="1797"/>
      <c r="B153" s="1608"/>
      <c r="C153" s="971" t="s">
        <v>46</v>
      </c>
      <c r="D153" s="1791" t="s">
        <v>2055</v>
      </c>
      <c r="E153" s="1791"/>
      <c r="F153" s="1791"/>
      <c r="G153" s="1237"/>
    </row>
    <row r="154" spans="1:7" ht="25.5" x14ac:dyDescent="0.25">
      <c r="A154" s="1797"/>
      <c r="B154" s="1795"/>
      <c r="C154" s="1792" t="s">
        <v>45</v>
      </c>
      <c r="D154" s="976" t="s">
        <v>2056</v>
      </c>
      <c r="E154" s="976" t="s">
        <v>2057</v>
      </c>
      <c r="F154" s="976" t="s">
        <v>2058</v>
      </c>
      <c r="G154" s="1237"/>
    </row>
    <row r="155" spans="1:7" x14ac:dyDescent="0.25">
      <c r="A155" s="1797"/>
      <c r="B155" s="1795"/>
      <c r="C155" s="1793"/>
      <c r="D155" s="978" t="s">
        <v>2059</v>
      </c>
      <c r="E155" s="981">
        <v>10745.976168328283</v>
      </c>
      <c r="F155" s="980">
        <v>10745.976168328283</v>
      </c>
      <c r="G155" s="1237"/>
    </row>
    <row r="156" spans="1:7" x14ac:dyDescent="0.25">
      <c r="A156" s="1797"/>
      <c r="B156" s="1795"/>
      <c r="C156" s="1793"/>
      <c r="D156" s="978" t="s">
        <v>2060</v>
      </c>
      <c r="E156" s="981">
        <v>18947.159381240221</v>
      </c>
      <c r="F156" s="980">
        <v>18947.159381240221</v>
      </c>
      <c r="G156" s="1237"/>
    </row>
    <row r="157" spans="1:7" x14ac:dyDescent="0.25">
      <c r="A157" s="1797"/>
      <c r="B157" s="1795"/>
      <c r="C157" s="1793"/>
      <c r="D157" s="978" t="s">
        <v>2061</v>
      </c>
      <c r="E157" s="981">
        <v>11.668394979991199</v>
      </c>
      <c r="F157" s="980">
        <v>11.668394979991199</v>
      </c>
      <c r="G157" s="1237"/>
    </row>
    <row r="158" spans="1:7" x14ac:dyDescent="0.25">
      <c r="A158" s="1797"/>
      <c r="B158" s="1795"/>
      <c r="C158" s="1793"/>
      <c r="D158" s="978" t="s">
        <v>2062</v>
      </c>
      <c r="E158" s="981">
        <v>432.9916233578038</v>
      </c>
      <c r="F158" s="980">
        <v>687.63196114946925</v>
      </c>
      <c r="G158" s="1237"/>
    </row>
    <row r="159" spans="1:7" x14ac:dyDescent="0.25">
      <c r="A159" s="1797"/>
      <c r="B159" s="1795"/>
      <c r="C159" s="1793"/>
      <c r="D159" s="978" t="s">
        <v>2063</v>
      </c>
      <c r="E159" s="980" t="s">
        <v>1346</v>
      </c>
      <c r="F159" s="980" t="s">
        <v>1346</v>
      </c>
      <c r="G159" s="1237"/>
    </row>
    <row r="160" spans="1:7" ht="15.75" thickBot="1" x14ac:dyDescent="0.3">
      <c r="A160" s="1797"/>
      <c r="B160" s="1796"/>
      <c r="C160" s="1794"/>
      <c r="D160" s="978" t="s">
        <v>2064</v>
      </c>
      <c r="E160" s="980" t="s">
        <v>1346</v>
      </c>
      <c r="F160" s="980" t="s">
        <v>1346</v>
      </c>
      <c r="G160" s="1238"/>
    </row>
    <row r="161" spans="1:7" ht="26.25" thickBot="1" x14ac:dyDescent="0.3">
      <c r="A161" s="1797"/>
      <c r="B161" s="1602" t="s">
        <v>62</v>
      </c>
      <c r="C161" s="18" t="s">
        <v>44</v>
      </c>
      <c r="D161" s="1791" t="s">
        <v>2051</v>
      </c>
      <c r="E161" s="1791"/>
      <c r="F161" s="1791"/>
      <c r="G161" s="1236" t="s">
        <v>188</v>
      </c>
    </row>
    <row r="162" spans="1:7" ht="26.25" thickBot="1" x14ac:dyDescent="0.3">
      <c r="A162" s="1797"/>
      <c r="B162" s="1608"/>
      <c r="C162" s="971" t="s">
        <v>48</v>
      </c>
      <c r="D162" s="1791" t="s">
        <v>2051</v>
      </c>
      <c r="E162" s="1791"/>
      <c r="F162" s="1791"/>
      <c r="G162" s="1237"/>
    </row>
    <row r="163" spans="1:7" ht="26.25" thickBot="1" x14ac:dyDescent="0.3">
      <c r="A163" s="1797"/>
      <c r="B163" s="1608"/>
      <c r="C163" s="971" t="s">
        <v>47</v>
      </c>
      <c r="D163" s="1791" t="s">
        <v>2051</v>
      </c>
      <c r="E163" s="1791"/>
      <c r="F163" s="1791"/>
      <c r="G163" s="1237"/>
    </row>
    <row r="164" spans="1:7" ht="51" x14ac:dyDescent="0.25">
      <c r="A164" s="1797"/>
      <c r="B164" s="1608"/>
      <c r="C164" s="971" t="s">
        <v>46</v>
      </c>
      <c r="D164" s="1791" t="s">
        <v>2051</v>
      </c>
      <c r="E164" s="1791"/>
      <c r="F164" s="1791"/>
      <c r="G164" s="1237"/>
    </row>
    <row r="165" spans="1:7" ht="25.5" x14ac:dyDescent="0.25">
      <c r="A165" s="1797"/>
      <c r="B165" s="1795"/>
      <c r="C165" s="1792" t="s">
        <v>45</v>
      </c>
      <c r="D165" s="976" t="s">
        <v>2056</v>
      </c>
      <c r="E165" s="976" t="s">
        <v>2057</v>
      </c>
      <c r="F165" s="976" t="s">
        <v>2058</v>
      </c>
      <c r="G165" s="1237"/>
    </row>
    <row r="166" spans="1:7" x14ac:dyDescent="0.25">
      <c r="A166" s="1797"/>
      <c r="B166" s="1795"/>
      <c r="C166" s="1793"/>
      <c r="D166" s="978" t="s">
        <v>2059</v>
      </c>
      <c r="E166" s="980" t="s">
        <v>1346</v>
      </c>
      <c r="F166" s="980" t="s">
        <v>1346</v>
      </c>
      <c r="G166" s="1237"/>
    </row>
    <row r="167" spans="1:7" x14ac:dyDescent="0.25">
      <c r="A167" s="1797"/>
      <c r="B167" s="1795"/>
      <c r="C167" s="1793"/>
      <c r="D167" s="978" t="s">
        <v>2060</v>
      </c>
      <c r="E167" s="980" t="s">
        <v>1346</v>
      </c>
      <c r="F167" s="980" t="s">
        <v>1346</v>
      </c>
      <c r="G167" s="1237"/>
    </row>
    <row r="168" spans="1:7" x14ac:dyDescent="0.25">
      <c r="A168" s="1797"/>
      <c r="B168" s="1795"/>
      <c r="C168" s="1793"/>
      <c r="D168" s="978" t="s">
        <v>2061</v>
      </c>
      <c r="E168" s="980" t="s">
        <v>1346</v>
      </c>
      <c r="F168" s="980" t="s">
        <v>1346</v>
      </c>
      <c r="G168" s="1237"/>
    </row>
    <row r="169" spans="1:7" x14ac:dyDescent="0.25">
      <c r="A169" s="1797"/>
      <c r="B169" s="1795"/>
      <c r="C169" s="1793"/>
      <c r="D169" s="978" t="s">
        <v>2062</v>
      </c>
      <c r="E169" s="980" t="s">
        <v>1346</v>
      </c>
      <c r="F169" s="980" t="s">
        <v>1346</v>
      </c>
      <c r="G169" s="1237"/>
    </row>
    <row r="170" spans="1:7" x14ac:dyDescent="0.25">
      <c r="A170" s="1797"/>
      <c r="B170" s="1795"/>
      <c r="C170" s="1793"/>
      <c r="D170" s="978" t="s">
        <v>2063</v>
      </c>
      <c r="E170" s="980" t="s">
        <v>1346</v>
      </c>
      <c r="F170" s="980" t="s">
        <v>1346</v>
      </c>
      <c r="G170" s="1237"/>
    </row>
    <row r="171" spans="1:7" ht="15.75" thickBot="1" x14ac:dyDescent="0.3">
      <c r="A171" s="1797"/>
      <c r="B171" s="1796"/>
      <c r="C171" s="1794"/>
      <c r="D171" s="978" t="s">
        <v>2064</v>
      </c>
      <c r="E171" s="980" t="s">
        <v>1346</v>
      </c>
      <c r="F171" s="980" t="s">
        <v>1346</v>
      </c>
      <c r="G171" s="1238"/>
    </row>
    <row r="172" spans="1:7" ht="26.25" thickBot="1" x14ac:dyDescent="0.3">
      <c r="A172" s="1797"/>
      <c r="B172" s="1602" t="s">
        <v>64</v>
      </c>
      <c r="C172" s="18" t="s">
        <v>44</v>
      </c>
      <c r="D172" s="1791" t="s">
        <v>2051</v>
      </c>
      <c r="E172" s="1791"/>
      <c r="F172" s="1791"/>
      <c r="G172" s="1236" t="s">
        <v>188</v>
      </c>
    </row>
    <row r="173" spans="1:7" ht="26.25" thickBot="1" x14ac:dyDescent="0.3">
      <c r="A173" s="1797"/>
      <c r="B173" s="1608"/>
      <c r="C173" s="971" t="s">
        <v>48</v>
      </c>
      <c r="D173" s="1791" t="s">
        <v>2051</v>
      </c>
      <c r="E173" s="1791"/>
      <c r="F173" s="1791"/>
      <c r="G173" s="1237"/>
    </row>
    <row r="174" spans="1:7" ht="26.25" thickBot="1" x14ac:dyDescent="0.3">
      <c r="A174" s="1797"/>
      <c r="B174" s="1608"/>
      <c r="C174" s="971" t="s">
        <v>47</v>
      </c>
      <c r="D174" s="1791" t="s">
        <v>2051</v>
      </c>
      <c r="E174" s="1791"/>
      <c r="F174" s="1791"/>
      <c r="G174" s="1237"/>
    </row>
    <row r="175" spans="1:7" ht="51" x14ac:dyDescent="0.25">
      <c r="A175" s="1797"/>
      <c r="B175" s="1608"/>
      <c r="C175" s="971" t="s">
        <v>46</v>
      </c>
      <c r="D175" s="1791" t="s">
        <v>2051</v>
      </c>
      <c r="E175" s="1791"/>
      <c r="F175" s="1791"/>
      <c r="G175" s="1237"/>
    </row>
    <row r="176" spans="1:7" ht="25.5" x14ac:dyDescent="0.25">
      <c r="A176" s="1797"/>
      <c r="B176" s="1795"/>
      <c r="C176" s="1792" t="s">
        <v>193</v>
      </c>
      <c r="D176" s="976" t="s">
        <v>2056</v>
      </c>
      <c r="E176" s="976" t="s">
        <v>2057</v>
      </c>
      <c r="F176" s="976" t="s">
        <v>2058</v>
      </c>
      <c r="G176" s="1237"/>
    </row>
    <row r="177" spans="1:7" x14ac:dyDescent="0.25">
      <c r="A177" s="1797"/>
      <c r="B177" s="1795"/>
      <c r="C177" s="1793"/>
      <c r="D177" s="978" t="s">
        <v>2059</v>
      </c>
      <c r="E177" s="980" t="s">
        <v>1346</v>
      </c>
      <c r="F177" s="980" t="s">
        <v>1346</v>
      </c>
      <c r="G177" s="1237"/>
    </row>
    <row r="178" spans="1:7" x14ac:dyDescent="0.25">
      <c r="A178" s="1797"/>
      <c r="B178" s="1795"/>
      <c r="C178" s="1793"/>
      <c r="D178" s="978" t="s">
        <v>2060</v>
      </c>
      <c r="E178" s="980" t="s">
        <v>1346</v>
      </c>
      <c r="F178" s="980" t="s">
        <v>1346</v>
      </c>
      <c r="G178" s="1237"/>
    </row>
    <row r="179" spans="1:7" x14ac:dyDescent="0.25">
      <c r="A179" s="1797"/>
      <c r="B179" s="1795"/>
      <c r="C179" s="1793"/>
      <c r="D179" s="978" t="s">
        <v>2061</v>
      </c>
      <c r="E179" s="980" t="s">
        <v>1346</v>
      </c>
      <c r="F179" s="980" t="s">
        <v>1346</v>
      </c>
      <c r="G179" s="1237"/>
    </row>
    <row r="180" spans="1:7" x14ac:dyDescent="0.25">
      <c r="A180" s="1797"/>
      <c r="B180" s="1795"/>
      <c r="C180" s="1793"/>
      <c r="D180" s="978" t="s">
        <v>2062</v>
      </c>
      <c r="E180" s="980" t="s">
        <v>1346</v>
      </c>
      <c r="F180" s="980" t="s">
        <v>1346</v>
      </c>
      <c r="G180" s="1237"/>
    </row>
    <row r="181" spans="1:7" x14ac:dyDescent="0.25">
      <c r="A181" s="1797"/>
      <c r="B181" s="1795"/>
      <c r="C181" s="1793"/>
      <c r="D181" s="978" t="s">
        <v>2063</v>
      </c>
      <c r="E181" s="980" t="s">
        <v>1346</v>
      </c>
      <c r="F181" s="980" t="s">
        <v>1346</v>
      </c>
      <c r="G181" s="1237"/>
    </row>
    <row r="182" spans="1:7" ht="15.75" thickBot="1" x14ac:dyDescent="0.3">
      <c r="A182" s="1797"/>
      <c r="B182" s="1796"/>
      <c r="C182" s="1794"/>
      <c r="D182" s="978" t="s">
        <v>2064</v>
      </c>
      <c r="E182" s="980" t="s">
        <v>1346</v>
      </c>
      <c r="F182" s="980" t="s">
        <v>1346</v>
      </c>
      <c r="G182" s="1238"/>
    </row>
    <row r="183" spans="1:7" ht="26.25" thickBot="1" x14ac:dyDescent="0.3">
      <c r="A183" s="1797"/>
      <c r="B183" s="1602" t="s">
        <v>65</v>
      </c>
      <c r="C183" s="18" t="s">
        <v>44</v>
      </c>
      <c r="D183" s="1791" t="s">
        <v>2051</v>
      </c>
      <c r="E183" s="1791"/>
      <c r="F183" s="1791"/>
      <c r="G183" s="1236" t="s">
        <v>188</v>
      </c>
    </row>
    <row r="184" spans="1:7" ht="26.25" thickBot="1" x14ac:dyDescent="0.3">
      <c r="A184" s="1797"/>
      <c r="B184" s="1608"/>
      <c r="C184" s="971" t="s">
        <v>48</v>
      </c>
      <c r="D184" s="1791" t="s">
        <v>2051</v>
      </c>
      <c r="E184" s="1791"/>
      <c r="F184" s="1791"/>
      <c r="G184" s="1237"/>
    </row>
    <row r="185" spans="1:7" ht="26.25" thickBot="1" x14ac:dyDescent="0.3">
      <c r="A185" s="1797"/>
      <c r="B185" s="1608"/>
      <c r="C185" s="971" t="s">
        <v>47</v>
      </c>
      <c r="D185" s="1791" t="s">
        <v>2051</v>
      </c>
      <c r="E185" s="1791"/>
      <c r="F185" s="1791"/>
      <c r="G185" s="1237"/>
    </row>
    <row r="186" spans="1:7" ht="51" x14ac:dyDescent="0.25">
      <c r="A186" s="1797"/>
      <c r="B186" s="1608"/>
      <c r="C186" s="971" t="s">
        <v>46</v>
      </c>
      <c r="D186" s="1791" t="s">
        <v>2051</v>
      </c>
      <c r="E186" s="1791"/>
      <c r="F186" s="1791"/>
      <c r="G186" s="1237"/>
    </row>
    <row r="187" spans="1:7" ht="25.5" x14ac:dyDescent="0.25">
      <c r="A187" s="1797"/>
      <c r="B187" s="1795"/>
      <c r="C187" s="1792" t="s">
        <v>193</v>
      </c>
      <c r="D187" s="976" t="s">
        <v>2056</v>
      </c>
      <c r="E187" s="976" t="s">
        <v>2057</v>
      </c>
      <c r="F187" s="976" t="s">
        <v>2058</v>
      </c>
      <c r="G187" s="1237"/>
    </row>
    <row r="188" spans="1:7" x14ac:dyDescent="0.25">
      <c r="A188" s="1797"/>
      <c r="B188" s="1795"/>
      <c r="C188" s="1793"/>
      <c r="D188" s="978" t="s">
        <v>2059</v>
      </c>
      <c r="E188" s="980" t="s">
        <v>1346</v>
      </c>
      <c r="F188" s="980" t="s">
        <v>1346</v>
      </c>
      <c r="G188" s="1237"/>
    </row>
    <row r="189" spans="1:7" x14ac:dyDescent="0.25">
      <c r="A189" s="1797"/>
      <c r="B189" s="1795"/>
      <c r="C189" s="1793"/>
      <c r="D189" s="978" t="s">
        <v>2060</v>
      </c>
      <c r="E189" s="980" t="s">
        <v>1346</v>
      </c>
      <c r="F189" s="980" t="s">
        <v>1346</v>
      </c>
      <c r="G189" s="1237"/>
    </row>
    <row r="190" spans="1:7" x14ac:dyDescent="0.25">
      <c r="A190" s="1797"/>
      <c r="B190" s="1795"/>
      <c r="C190" s="1793"/>
      <c r="D190" s="978" t="s">
        <v>2061</v>
      </c>
      <c r="E190" s="980" t="s">
        <v>1346</v>
      </c>
      <c r="F190" s="980" t="s">
        <v>1346</v>
      </c>
      <c r="G190" s="1237"/>
    </row>
    <row r="191" spans="1:7" x14ac:dyDescent="0.25">
      <c r="A191" s="1797"/>
      <c r="B191" s="1795"/>
      <c r="C191" s="1793"/>
      <c r="D191" s="978" t="s">
        <v>2062</v>
      </c>
      <c r="E191" s="980" t="s">
        <v>1346</v>
      </c>
      <c r="F191" s="980" t="s">
        <v>1346</v>
      </c>
      <c r="G191" s="1237"/>
    </row>
    <row r="192" spans="1:7" x14ac:dyDescent="0.25">
      <c r="A192" s="1797"/>
      <c r="B192" s="1795"/>
      <c r="C192" s="1793"/>
      <c r="D192" s="978" t="s">
        <v>2063</v>
      </c>
      <c r="E192" s="980" t="s">
        <v>1346</v>
      </c>
      <c r="F192" s="980" t="s">
        <v>1346</v>
      </c>
      <c r="G192" s="1237"/>
    </row>
    <row r="193" spans="1:7" ht="15.75" thickBot="1" x14ac:dyDescent="0.3">
      <c r="A193" s="1529"/>
      <c r="B193" s="1796"/>
      <c r="C193" s="1794"/>
      <c r="D193" s="979" t="s">
        <v>2064</v>
      </c>
      <c r="E193" s="980" t="s">
        <v>1346</v>
      </c>
      <c r="F193" s="980" t="s">
        <v>1346</v>
      </c>
      <c r="G193" s="1238"/>
    </row>
    <row r="194" spans="1:7" x14ac:dyDescent="0.25">
      <c r="A194" s="6"/>
      <c r="B194" s="6"/>
      <c r="C194" s="6"/>
      <c r="D194" s="6"/>
      <c r="E194" s="6"/>
      <c r="F194" s="6"/>
      <c r="G194" s="6"/>
    </row>
    <row r="195" spans="1:7" x14ac:dyDescent="0.25">
      <c r="A195" s="6"/>
      <c r="B195" s="6"/>
      <c r="C195" s="6"/>
      <c r="D195" s="6"/>
      <c r="E195" s="6"/>
      <c r="F195" s="6"/>
      <c r="G195" s="6"/>
    </row>
    <row r="196" spans="1:7" x14ac:dyDescent="0.25">
      <c r="A196" s="6"/>
      <c r="B196" s="6"/>
      <c r="C196" s="6"/>
      <c r="D196" s="6"/>
      <c r="E196" s="6"/>
      <c r="F196" s="6"/>
      <c r="G196" s="6"/>
    </row>
    <row r="197" spans="1:7" x14ac:dyDescent="0.25">
      <c r="A197" s="6"/>
      <c r="B197" s="6"/>
      <c r="C197" s="6"/>
      <c r="D197" s="6"/>
      <c r="E197" s="6"/>
      <c r="F197" s="6"/>
      <c r="G197" s="6"/>
    </row>
    <row r="198" spans="1:7" x14ac:dyDescent="0.25">
      <c r="A198" s="6"/>
      <c r="B198" s="6"/>
      <c r="C198" s="6"/>
      <c r="D198" s="6"/>
      <c r="E198" s="6"/>
      <c r="F198" s="6"/>
      <c r="G198" s="6"/>
    </row>
    <row r="199" spans="1:7" x14ac:dyDescent="0.25">
      <c r="A199" s="6"/>
      <c r="B199" s="6"/>
      <c r="C199" s="6"/>
      <c r="D199" s="6"/>
      <c r="E199" s="6"/>
      <c r="F199" s="6"/>
      <c r="G199" s="6"/>
    </row>
    <row r="200" spans="1:7" x14ac:dyDescent="0.25">
      <c r="A200" s="6"/>
      <c r="B200" s="6"/>
      <c r="C200" s="6"/>
      <c r="D200" s="6"/>
      <c r="E200" s="6"/>
      <c r="F200" s="6"/>
      <c r="G200" s="6"/>
    </row>
    <row r="201" spans="1:7" x14ac:dyDescent="0.25">
      <c r="A201" s="6"/>
      <c r="B201" s="6"/>
      <c r="C201" s="6"/>
      <c r="D201" s="6"/>
      <c r="E201" s="6"/>
      <c r="F201" s="6"/>
      <c r="G201" s="6"/>
    </row>
    <row r="202" spans="1:7" x14ac:dyDescent="0.25">
      <c r="A202" s="6"/>
      <c r="B202" s="6"/>
      <c r="C202" s="6"/>
      <c r="D202" s="6"/>
      <c r="E202" s="6"/>
      <c r="F202" s="6"/>
      <c r="G202" s="6"/>
    </row>
    <row r="203" spans="1:7" x14ac:dyDescent="0.25">
      <c r="A203" s="6"/>
      <c r="B203" s="6"/>
      <c r="C203" s="6"/>
      <c r="D203" s="6"/>
      <c r="E203" s="6"/>
      <c r="F203" s="6"/>
      <c r="G203" s="6"/>
    </row>
    <row r="204" spans="1:7" x14ac:dyDescent="0.25">
      <c r="A204" s="6"/>
      <c r="B204" s="6"/>
      <c r="C204" s="6"/>
      <c r="D204" s="6"/>
      <c r="E204" s="6"/>
      <c r="F204" s="6"/>
      <c r="G204" s="6"/>
    </row>
    <row r="205" spans="1:7" x14ac:dyDescent="0.25">
      <c r="A205" s="6"/>
      <c r="B205" s="6"/>
      <c r="C205" s="6"/>
      <c r="D205" s="6"/>
      <c r="E205" s="6"/>
      <c r="F205" s="6"/>
      <c r="G205" s="6"/>
    </row>
    <row r="206" spans="1:7" x14ac:dyDescent="0.25">
      <c r="A206" s="6"/>
      <c r="B206" s="6"/>
      <c r="C206" s="6"/>
      <c r="D206" s="6"/>
      <c r="E206" s="6"/>
      <c r="F206" s="6"/>
      <c r="G206" s="6"/>
    </row>
    <row r="207" spans="1:7" x14ac:dyDescent="0.25">
      <c r="A207" s="6"/>
      <c r="B207" s="6"/>
      <c r="C207" s="6"/>
      <c r="D207" s="6"/>
      <c r="E207" s="6"/>
      <c r="F207" s="6"/>
      <c r="G207" s="6"/>
    </row>
    <row r="208" spans="1:7" x14ac:dyDescent="0.25">
      <c r="A208" s="6"/>
      <c r="B208" s="6"/>
      <c r="C208" s="6"/>
      <c r="D208" s="6"/>
      <c r="E208" s="6"/>
      <c r="F208" s="6"/>
      <c r="G208" s="6"/>
    </row>
    <row r="209" spans="1:7" x14ac:dyDescent="0.25">
      <c r="A209" s="6"/>
      <c r="B209" s="6"/>
      <c r="C209" s="6"/>
      <c r="D209" s="6"/>
      <c r="E209" s="6"/>
      <c r="F209" s="6"/>
      <c r="G209" s="6"/>
    </row>
    <row r="210" spans="1:7" x14ac:dyDescent="0.25">
      <c r="A210" s="6"/>
      <c r="B210" s="6"/>
      <c r="C210" s="6"/>
      <c r="D210" s="6"/>
      <c r="E210" s="6"/>
      <c r="F210" s="6"/>
      <c r="G210" s="6"/>
    </row>
    <row r="211" spans="1:7" x14ac:dyDescent="0.25">
      <c r="A211" s="6"/>
      <c r="B211" s="6"/>
      <c r="C211" s="6"/>
      <c r="D211" s="6"/>
      <c r="E211" s="6"/>
      <c r="F211" s="6"/>
      <c r="G211" s="6"/>
    </row>
    <row r="212" spans="1:7" x14ac:dyDescent="0.25">
      <c r="A212" s="6"/>
      <c r="B212" s="6"/>
      <c r="C212" s="6"/>
      <c r="D212" s="6"/>
      <c r="E212" s="6"/>
      <c r="F212" s="6"/>
      <c r="G212" s="6"/>
    </row>
    <row r="213" spans="1:7" x14ac:dyDescent="0.25">
      <c r="A213" s="6"/>
      <c r="B213" s="6"/>
      <c r="C213" s="6"/>
      <c r="D213" s="6"/>
      <c r="E213" s="6"/>
      <c r="F213" s="6"/>
      <c r="G213" s="6"/>
    </row>
    <row r="214" spans="1:7" x14ac:dyDescent="0.25">
      <c r="A214" s="6"/>
      <c r="B214" s="6"/>
      <c r="C214" s="6"/>
      <c r="D214" s="6"/>
      <c r="E214" s="6"/>
      <c r="F214" s="6"/>
      <c r="G214" s="6"/>
    </row>
    <row r="215" spans="1:7" x14ac:dyDescent="0.25">
      <c r="A215" s="6"/>
      <c r="B215" s="6"/>
      <c r="C215" s="6"/>
      <c r="D215" s="6"/>
      <c r="E215" s="6"/>
      <c r="F215" s="6"/>
      <c r="G215" s="6"/>
    </row>
    <row r="216" spans="1:7" x14ac:dyDescent="0.25">
      <c r="A216" s="6"/>
      <c r="B216" s="6"/>
      <c r="C216" s="6"/>
      <c r="D216" s="6"/>
      <c r="E216" s="6"/>
      <c r="F216" s="6"/>
      <c r="G216" s="6"/>
    </row>
    <row r="217" spans="1:7" x14ac:dyDescent="0.25">
      <c r="A217" s="6"/>
      <c r="B217" s="6"/>
      <c r="C217" s="6"/>
      <c r="D217" s="6"/>
      <c r="E217" s="6"/>
      <c r="F217" s="6"/>
      <c r="G217" s="6"/>
    </row>
    <row r="218" spans="1:7" x14ac:dyDescent="0.25">
      <c r="A218" s="6"/>
      <c r="B218" s="6"/>
      <c r="C218" s="6"/>
      <c r="D218" s="6"/>
      <c r="E218" s="6"/>
      <c r="F218" s="6"/>
      <c r="G218" s="6"/>
    </row>
    <row r="219" spans="1:7" x14ac:dyDescent="0.25">
      <c r="A219" s="6"/>
      <c r="B219" s="6"/>
      <c r="C219" s="6"/>
      <c r="D219" s="6"/>
      <c r="E219" s="6"/>
      <c r="F219" s="6"/>
      <c r="G219" s="6"/>
    </row>
    <row r="220" spans="1:7" x14ac:dyDescent="0.25">
      <c r="A220" s="6"/>
      <c r="B220" s="6"/>
      <c r="C220" s="6"/>
      <c r="D220" s="6"/>
      <c r="E220" s="6"/>
      <c r="F220" s="6"/>
      <c r="G220" s="6"/>
    </row>
    <row r="221" spans="1:7" x14ac:dyDescent="0.25">
      <c r="A221" s="6"/>
      <c r="B221" s="6"/>
      <c r="C221" s="6"/>
      <c r="D221" s="6"/>
      <c r="E221" s="6"/>
      <c r="F221" s="6"/>
      <c r="G221" s="6"/>
    </row>
    <row r="222" spans="1:7" x14ac:dyDescent="0.25">
      <c r="A222" s="6"/>
      <c r="B222" s="6"/>
      <c r="C222" s="6"/>
      <c r="D222" s="6"/>
      <c r="E222" s="6"/>
      <c r="F222" s="6"/>
      <c r="G222" s="6"/>
    </row>
    <row r="223" spans="1:7" x14ac:dyDescent="0.25">
      <c r="A223" s="6"/>
      <c r="B223" s="6"/>
      <c r="C223" s="6"/>
      <c r="D223" s="6"/>
      <c r="E223" s="6"/>
      <c r="F223" s="6"/>
      <c r="G223" s="6"/>
    </row>
    <row r="224" spans="1:7" x14ac:dyDescent="0.25">
      <c r="A224" s="6"/>
      <c r="B224" s="6"/>
      <c r="C224" s="6"/>
      <c r="D224" s="6"/>
      <c r="E224" s="6"/>
      <c r="F224" s="6"/>
      <c r="G224" s="6"/>
    </row>
    <row r="225" spans="1:7" x14ac:dyDescent="0.25">
      <c r="A225" s="6"/>
      <c r="B225" s="6"/>
      <c r="C225" s="6"/>
      <c r="D225" s="6"/>
      <c r="E225" s="6"/>
      <c r="F225" s="6"/>
      <c r="G225" s="6"/>
    </row>
    <row r="226" spans="1:7" x14ac:dyDescent="0.25">
      <c r="A226" s="6"/>
      <c r="B226" s="6"/>
      <c r="C226" s="6"/>
      <c r="D226" s="6"/>
      <c r="E226" s="6"/>
      <c r="F226" s="6"/>
      <c r="G226" s="6"/>
    </row>
    <row r="227" spans="1:7" x14ac:dyDescent="0.25">
      <c r="A227" s="6"/>
      <c r="B227" s="6"/>
      <c r="C227" s="6"/>
      <c r="D227" s="6"/>
      <c r="E227" s="6"/>
      <c r="F227" s="6"/>
      <c r="G227" s="6"/>
    </row>
    <row r="228" spans="1:7" x14ac:dyDescent="0.25">
      <c r="A228" s="6"/>
      <c r="B228" s="6"/>
      <c r="C228" s="6"/>
      <c r="D228" s="6"/>
      <c r="E228" s="6"/>
      <c r="F228" s="6"/>
      <c r="G228" s="6"/>
    </row>
    <row r="229" spans="1:7" x14ac:dyDescent="0.25">
      <c r="A229" s="6"/>
      <c r="B229" s="6"/>
      <c r="C229" s="6"/>
      <c r="D229" s="6"/>
      <c r="E229" s="6"/>
      <c r="F229" s="6"/>
      <c r="G229" s="6"/>
    </row>
    <row r="230" spans="1:7" x14ac:dyDescent="0.25">
      <c r="A230" s="6"/>
      <c r="B230" s="6"/>
      <c r="C230" s="6"/>
      <c r="D230" s="6"/>
      <c r="E230" s="6"/>
      <c r="F230" s="6"/>
      <c r="G230" s="6"/>
    </row>
    <row r="231" spans="1:7" x14ac:dyDescent="0.25">
      <c r="A231" s="6"/>
      <c r="B231" s="6"/>
      <c r="C231" s="6"/>
      <c r="D231" s="6"/>
      <c r="E231" s="6"/>
      <c r="F231" s="6"/>
      <c r="G231" s="6"/>
    </row>
    <row r="232" spans="1:7" x14ac:dyDescent="0.25">
      <c r="A232" s="6"/>
      <c r="B232" s="6"/>
      <c r="C232" s="6"/>
      <c r="D232" s="6"/>
      <c r="E232" s="6"/>
      <c r="F232" s="6"/>
      <c r="G232" s="6"/>
    </row>
    <row r="233" spans="1:7" x14ac:dyDescent="0.25">
      <c r="A233" s="6"/>
      <c r="B233" s="6"/>
      <c r="C233" s="6"/>
      <c r="D233" s="6"/>
      <c r="E233" s="6"/>
      <c r="F233" s="6"/>
      <c r="G233" s="6"/>
    </row>
    <row r="234" spans="1:7" x14ac:dyDescent="0.25">
      <c r="A234" s="6"/>
      <c r="B234" s="6"/>
      <c r="C234" s="6"/>
      <c r="D234" s="6"/>
      <c r="E234" s="6"/>
      <c r="F234" s="6"/>
      <c r="G234" s="6"/>
    </row>
    <row r="235" spans="1:7" x14ac:dyDescent="0.25">
      <c r="A235" s="6"/>
      <c r="B235" s="6"/>
      <c r="C235" s="6"/>
      <c r="D235" s="6"/>
      <c r="E235" s="6"/>
      <c r="F235" s="6"/>
      <c r="G235" s="6"/>
    </row>
    <row r="236" spans="1:7" x14ac:dyDescent="0.25">
      <c r="A236" s="6"/>
      <c r="B236" s="6"/>
      <c r="C236" s="6"/>
      <c r="D236" s="6"/>
      <c r="E236" s="6"/>
      <c r="F236" s="6"/>
      <c r="G236" s="6"/>
    </row>
    <row r="237" spans="1:7" x14ac:dyDescent="0.25">
      <c r="A237" s="6"/>
      <c r="B237" s="6"/>
      <c r="C237" s="6"/>
      <c r="D237" s="6"/>
      <c r="E237" s="6"/>
      <c r="F237" s="6"/>
      <c r="G237" s="6"/>
    </row>
    <row r="238" spans="1:7" x14ac:dyDescent="0.25">
      <c r="A238" s="6"/>
      <c r="B238" s="6"/>
      <c r="C238" s="6"/>
      <c r="D238" s="6"/>
      <c r="E238" s="6"/>
      <c r="F238" s="6"/>
      <c r="G238" s="6"/>
    </row>
    <row r="239" spans="1:7" x14ac:dyDescent="0.25">
      <c r="A239" s="6"/>
      <c r="B239" s="6"/>
      <c r="C239" s="6"/>
      <c r="D239" s="6"/>
      <c r="E239" s="6"/>
      <c r="F239" s="6"/>
      <c r="G239" s="6"/>
    </row>
    <row r="240" spans="1:7" x14ac:dyDescent="0.25">
      <c r="A240" s="6"/>
      <c r="B240" s="6"/>
      <c r="C240" s="6"/>
      <c r="D240" s="6"/>
      <c r="E240" s="6"/>
      <c r="F240" s="6"/>
      <c r="G240" s="6"/>
    </row>
    <row r="241" spans="1:7" x14ac:dyDescent="0.25">
      <c r="A241" s="6"/>
      <c r="B241" s="6"/>
      <c r="C241" s="6"/>
      <c r="D241" s="6"/>
      <c r="E241" s="6"/>
      <c r="F241" s="6"/>
      <c r="G241" s="6"/>
    </row>
    <row r="242" spans="1:7" x14ac:dyDescent="0.25">
      <c r="A242" s="6"/>
      <c r="B242" s="6"/>
      <c r="C242" s="6"/>
      <c r="D242" s="6"/>
      <c r="E242" s="6"/>
      <c r="F242" s="6"/>
      <c r="G242" s="6"/>
    </row>
    <row r="243" spans="1:7" x14ac:dyDescent="0.25">
      <c r="A243" s="6"/>
      <c r="B243" s="6"/>
      <c r="C243" s="6"/>
      <c r="D243" s="6"/>
      <c r="E243" s="6"/>
      <c r="F243" s="6"/>
      <c r="G243" s="6"/>
    </row>
    <row r="244" spans="1:7" x14ac:dyDescent="0.25">
      <c r="A244" s="6"/>
      <c r="B244" s="6"/>
      <c r="C244" s="6"/>
      <c r="D244" s="6"/>
      <c r="E244" s="6"/>
      <c r="F244" s="6"/>
      <c r="G244" s="6"/>
    </row>
    <row r="245" spans="1:7" x14ac:dyDescent="0.25">
      <c r="A245" s="6"/>
      <c r="B245" s="6"/>
      <c r="C245" s="6"/>
      <c r="D245" s="6"/>
      <c r="E245" s="6"/>
      <c r="F245" s="6"/>
      <c r="G245" s="6"/>
    </row>
    <row r="246" spans="1:7" x14ac:dyDescent="0.25">
      <c r="A246" s="6"/>
      <c r="B246" s="6"/>
      <c r="C246" s="6"/>
      <c r="D246" s="6"/>
      <c r="E246" s="6"/>
      <c r="F246" s="6"/>
      <c r="G246" s="6"/>
    </row>
    <row r="247" spans="1:7" x14ac:dyDescent="0.25">
      <c r="A247" s="6"/>
      <c r="B247" s="6"/>
      <c r="C247" s="6"/>
      <c r="D247" s="6"/>
      <c r="E247" s="6"/>
      <c r="F247" s="6"/>
      <c r="G247" s="6"/>
    </row>
    <row r="248" spans="1:7" x14ac:dyDescent="0.25">
      <c r="A248" s="6"/>
      <c r="B248" s="6"/>
      <c r="C248" s="6"/>
      <c r="D248" s="6"/>
      <c r="E248" s="6"/>
      <c r="F248" s="6"/>
      <c r="G248" s="6"/>
    </row>
    <row r="249" spans="1:7" x14ac:dyDescent="0.25">
      <c r="A249" s="6"/>
      <c r="B249" s="6"/>
      <c r="C249" s="6"/>
      <c r="D249" s="6"/>
      <c r="E249" s="6"/>
      <c r="F249" s="6"/>
      <c r="G249" s="6"/>
    </row>
    <row r="250" spans="1:7" x14ac:dyDescent="0.25">
      <c r="A250" s="6"/>
      <c r="B250" s="6"/>
      <c r="C250" s="6"/>
      <c r="D250" s="6"/>
      <c r="E250" s="6"/>
      <c r="F250" s="6"/>
      <c r="G250" s="6"/>
    </row>
    <row r="251" spans="1:7" x14ac:dyDescent="0.25">
      <c r="A251" s="6"/>
      <c r="B251" s="6"/>
      <c r="C251" s="6"/>
      <c r="D251" s="6"/>
      <c r="E251" s="6"/>
      <c r="F251" s="6"/>
      <c r="G251" s="6"/>
    </row>
    <row r="252" spans="1:7" x14ac:dyDescent="0.25">
      <c r="A252" s="6"/>
      <c r="B252" s="6"/>
      <c r="C252" s="6"/>
      <c r="D252" s="6"/>
      <c r="E252" s="6"/>
      <c r="F252" s="6"/>
      <c r="G252" s="6"/>
    </row>
    <row r="253" spans="1:7" x14ac:dyDescent="0.25">
      <c r="A253" s="6"/>
      <c r="B253" s="6"/>
      <c r="C253" s="6"/>
      <c r="D253" s="6"/>
      <c r="E253" s="6"/>
      <c r="F253" s="6"/>
      <c r="G253" s="6"/>
    </row>
    <row r="254" spans="1:7" x14ac:dyDescent="0.25">
      <c r="A254" s="6"/>
      <c r="B254" s="6"/>
      <c r="C254" s="6"/>
      <c r="D254" s="6"/>
      <c r="E254" s="6"/>
      <c r="F254" s="6"/>
      <c r="G254" s="6"/>
    </row>
    <row r="255" spans="1:7" x14ac:dyDescent="0.25">
      <c r="A255" s="6"/>
      <c r="B255" s="6"/>
      <c r="C255" s="6"/>
      <c r="D255" s="6"/>
      <c r="E255" s="6"/>
      <c r="F255" s="6"/>
      <c r="G255" s="6"/>
    </row>
    <row r="256" spans="1:7" x14ac:dyDescent="0.25">
      <c r="A256" s="6"/>
      <c r="B256" s="6"/>
      <c r="C256" s="6"/>
      <c r="D256" s="6"/>
      <c r="E256" s="6"/>
      <c r="F256" s="6"/>
      <c r="G256" s="6"/>
    </row>
    <row r="257" spans="1:7" x14ac:dyDescent="0.25">
      <c r="A257" s="6"/>
      <c r="B257" s="6"/>
      <c r="C257" s="6"/>
      <c r="D257" s="6"/>
      <c r="E257" s="6"/>
      <c r="F257" s="6"/>
      <c r="G257" s="6"/>
    </row>
    <row r="258" spans="1:7" x14ac:dyDescent="0.25">
      <c r="A258" s="6"/>
      <c r="B258" s="6"/>
      <c r="C258" s="6"/>
      <c r="D258" s="6"/>
      <c r="E258" s="6"/>
      <c r="F258" s="6"/>
      <c r="G258" s="6"/>
    </row>
    <row r="259" spans="1:7" x14ac:dyDescent="0.25">
      <c r="A259" s="6"/>
      <c r="B259" s="6"/>
      <c r="C259" s="6"/>
      <c r="D259" s="6"/>
      <c r="E259" s="6"/>
      <c r="F259" s="6"/>
      <c r="G259" s="6"/>
    </row>
    <row r="260" spans="1:7" x14ac:dyDescent="0.25">
      <c r="A260" s="6"/>
      <c r="B260" s="6"/>
      <c r="C260" s="6"/>
      <c r="D260" s="6"/>
      <c r="E260" s="6"/>
      <c r="F260" s="6"/>
      <c r="G260" s="6"/>
    </row>
    <row r="261" spans="1:7" x14ac:dyDescent="0.25">
      <c r="A261" s="6"/>
      <c r="B261" s="6"/>
      <c r="C261" s="6"/>
      <c r="D261" s="6"/>
      <c r="E261" s="6"/>
      <c r="F261" s="6"/>
      <c r="G261" s="6"/>
    </row>
    <row r="262" spans="1:7" x14ac:dyDescent="0.25">
      <c r="A262" s="6"/>
      <c r="B262" s="6"/>
      <c r="C262" s="6"/>
      <c r="D262" s="6"/>
      <c r="E262" s="6"/>
      <c r="F262" s="6"/>
      <c r="G262" s="6"/>
    </row>
    <row r="263" spans="1:7" x14ac:dyDescent="0.25">
      <c r="A263" s="6"/>
      <c r="B263" s="6"/>
      <c r="C263" s="6"/>
      <c r="D263" s="6"/>
      <c r="E263" s="6"/>
      <c r="F263" s="6"/>
      <c r="G263" s="6"/>
    </row>
    <row r="264" spans="1:7" x14ac:dyDescent="0.25">
      <c r="A264" s="6"/>
      <c r="B264" s="6"/>
      <c r="C264" s="6"/>
      <c r="D264" s="6"/>
      <c r="E264" s="6"/>
      <c r="F264" s="6"/>
      <c r="G264" s="6"/>
    </row>
    <row r="265" spans="1:7" x14ac:dyDescent="0.25">
      <c r="A265" s="6"/>
      <c r="B265" s="6"/>
      <c r="C265" s="6"/>
      <c r="D265" s="6"/>
      <c r="E265" s="6"/>
      <c r="F265" s="6"/>
      <c r="G265" s="6"/>
    </row>
    <row r="266" spans="1:7" x14ac:dyDescent="0.25">
      <c r="A266" s="6"/>
      <c r="B266" s="6"/>
      <c r="C266" s="6"/>
      <c r="D266" s="6"/>
      <c r="E266" s="6"/>
      <c r="F266" s="6"/>
      <c r="G266" s="6"/>
    </row>
    <row r="267" spans="1:7" x14ac:dyDescent="0.25">
      <c r="A267" s="6"/>
      <c r="B267" s="6"/>
      <c r="C267" s="6"/>
      <c r="D267" s="6"/>
      <c r="E267" s="6"/>
      <c r="F267" s="6"/>
      <c r="G267" s="6"/>
    </row>
    <row r="268" spans="1:7" x14ac:dyDescent="0.25">
      <c r="A268" s="6"/>
      <c r="B268" s="6"/>
      <c r="C268" s="6"/>
      <c r="D268" s="6"/>
      <c r="E268" s="6"/>
      <c r="F268" s="6"/>
      <c r="G268" s="6"/>
    </row>
    <row r="269" spans="1:7" x14ac:dyDescent="0.25">
      <c r="A269" s="6"/>
      <c r="B269" s="6"/>
      <c r="C269" s="6"/>
      <c r="D269" s="6"/>
      <c r="E269" s="6"/>
      <c r="F269" s="6"/>
      <c r="G269" s="6"/>
    </row>
    <row r="270" spans="1:7" x14ac:dyDescent="0.25">
      <c r="A270" s="6"/>
      <c r="B270" s="6"/>
      <c r="C270" s="6"/>
      <c r="D270" s="6"/>
      <c r="E270" s="6"/>
      <c r="F270" s="6"/>
      <c r="G270" s="6"/>
    </row>
    <row r="271" spans="1:7" x14ac:dyDescent="0.25">
      <c r="A271" s="6"/>
      <c r="B271" s="6"/>
      <c r="C271" s="6"/>
      <c r="D271" s="6"/>
      <c r="E271" s="6"/>
      <c r="F271" s="6"/>
      <c r="G271" s="6"/>
    </row>
    <row r="272" spans="1:7" x14ac:dyDescent="0.25">
      <c r="A272" s="6"/>
      <c r="B272" s="6"/>
      <c r="C272" s="6"/>
      <c r="D272" s="6"/>
      <c r="E272" s="6"/>
      <c r="F272" s="6"/>
      <c r="G272" s="6"/>
    </row>
    <row r="273" spans="1:7" x14ac:dyDescent="0.25">
      <c r="A273" s="6"/>
      <c r="B273" s="6"/>
      <c r="C273" s="6"/>
      <c r="D273" s="6"/>
      <c r="E273" s="6"/>
      <c r="F273" s="6"/>
      <c r="G273" s="6"/>
    </row>
    <row r="274" spans="1:7" x14ac:dyDescent="0.25">
      <c r="A274" s="6"/>
      <c r="B274" s="6"/>
      <c r="C274" s="6"/>
      <c r="D274" s="6"/>
      <c r="E274" s="6"/>
      <c r="F274" s="6"/>
      <c r="G274" s="6"/>
    </row>
    <row r="275" spans="1:7" x14ac:dyDescent="0.25">
      <c r="A275" s="6"/>
      <c r="B275" s="6"/>
      <c r="C275" s="6"/>
      <c r="D275" s="6"/>
      <c r="E275" s="6"/>
      <c r="F275" s="6"/>
      <c r="G275" s="6"/>
    </row>
    <row r="276" spans="1:7" x14ac:dyDescent="0.25">
      <c r="A276" s="6"/>
      <c r="B276" s="6"/>
      <c r="C276" s="6"/>
      <c r="D276" s="6"/>
      <c r="E276" s="6"/>
      <c r="F276" s="6"/>
      <c r="G276" s="6"/>
    </row>
    <row r="277" spans="1:7" x14ac:dyDescent="0.25">
      <c r="A277" s="6"/>
      <c r="B277" s="6"/>
      <c r="C277" s="6"/>
      <c r="D277" s="6"/>
      <c r="E277" s="6"/>
      <c r="F277" s="6"/>
      <c r="G277" s="6"/>
    </row>
    <row r="278" spans="1:7" x14ac:dyDescent="0.25">
      <c r="A278" s="6"/>
      <c r="B278" s="6"/>
      <c r="C278" s="6"/>
      <c r="D278" s="6"/>
      <c r="E278" s="6"/>
      <c r="F278" s="6"/>
      <c r="G278" s="6"/>
    </row>
    <row r="279" spans="1:7" x14ac:dyDescent="0.25">
      <c r="A279" s="6"/>
      <c r="B279" s="6"/>
      <c r="C279" s="6"/>
      <c r="D279" s="6"/>
      <c r="E279" s="6"/>
      <c r="F279" s="6"/>
      <c r="G279" s="6"/>
    </row>
    <row r="280" spans="1:7" x14ac:dyDescent="0.25">
      <c r="A280" s="6"/>
      <c r="B280" s="6"/>
      <c r="C280" s="6"/>
      <c r="D280" s="6"/>
      <c r="E280" s="6"/>
      <c r="F280" s="6"/>
      <c r="G280" s="6"/>
    </row>
    <row r="281" spans="1:7" x14ac:dyDescent="0.25">
      <c r="A281" s="6"/>
      <c r="B281" s="6"/>
      <c r="C281" s="6"/>
      <c r="D281" s="6"/>
      <c r="E281" s="6"/>
      <c r="F281" s="6"/>
      <c r="G281" s="6"/>
    </row>
    <row r="282" spans="1:7" x14ac:dyDescent="0.25">
      <c r="A282" s="6"/>
      <c r="B282" s="6"/>
      <c r="C282" s="6"/>
      <c r="D282" s="6"/>
      <c r="E282" s="6"/>
      <c r="F282" s="6"/>
      <c r="G282" s="6"/>
    </row>
    <row r="283" spans="1:7" x14ac:dyDescent="0.25">
      <c r="A283" s="6"/>
      <c r="B283" s="6"/>
      <c r="C283" s="6"/>
      <c r="D283" s="6"/>
      <c r="E283" s="6"/>
      <c r="F283" s="6"/>
      <c r="G283" s="6"/>
    </row>
    <row r="284" spans="1:7" x14ac:dyDescent="0.25">
      <c r="A284" s="6"/>
      <c r="B284" s="6"/>
      <c r="C284" s="6"/>
      <c r="D284" s="6"/>
      <c r="E284" s="6"/>
      <c r="F284" s="6"/>
      <c r="G284" s="6"/>
    </row>
    <row r="285" spans="1:7" x14ac:dyDescent="0.25">
      <c r="A285" s="6"/>
      <c r="B285" s="6"/>
      <c r="C285" s="6"/>
      <c r="D285" s="6"/>
      <c r="E285" s="6"/>
      <c r="F285" s="6"/>
      <c r="G285" s="6"/>
    </row>
    <row r="286" spans="1:7" x14ac:dyDescent="0.25">
      <c r="A286" s="6"/>
      <c r="B286" s="6"/>
      <c r="C286" s="6"/>
      <c r="D286" s="6"/>
      <c r="E286" s="6"/>
      <c r="F286" s="6"/>
      <c r="G286" s="6"/>
    </row>
    <row r="287" spans="1:7" x14ac:dyDescent="0.25">
      <c r="A287" s="6"/>
      <c r="B287" s="6"/>
      <c r="C287" s="6"/>
      <c r="D287" s="6"/>
      <c r="E287" s="6"/>
      <c r="F287" s="6"/>
      <c r="G287" s="6"/>
    </row>
    <row r="288" spans="1:7" x14ac:dyDescent="0.25">
      <c r="A288" s="6"/>
      <c r="B288" s="6"/>
      <c r="C288" s="6"/>
      <c r="D288" s="6"/>
      <c r="E288" s="6"/>
      <c r="F288" s="6"/>
      <c r="G288" s="6"/>
    </row>
    <row r="289" spans="1:7" x14ac:dyDescent="0.25">
      <c r="A289" s="6"/>
      <c r="B289" s="6"/>
      <c r="C289" s="6"/>
      <c r="D289" s="6"/>
      <c r="E289" s="6"/>
      <c r="F289" s="6"/>
      <c r="G289" s="6"/>
    </row>
    <row r="290" spans="1:7" x14ac:dyDescent="0.25">
      <c r="A290" s="6"/>
      <c r="B290" s="6"/>
      <c r="C290" s="6"/>
      <c r="D290" s="6"/>
      <c r="E290" s="6"/>
      <c r="F290" s="6"/>
      <c r="G290" s="6"/>
    </row>
    <row r="291" spans="1:7" x14ac:dyDescent="0.25">
      <c r="A291" s="6"/>
      <c r="B291" s="6"/>
      <c r="C291" s="6"/>
      <c r="D291" s="6"/>
      <c r="E291" s="6"/>
      <c r="F291" s="6"/>
      <c r="G291" s="6"/>
    </row>
    <row r="292" spans="1:7" x14ac:dyDescent="0.25">
      <c r="A292" s="6"/>
      <c r="B292" s="6"/>
      <c r="C292" s="6"/>
      <c r="D292" s="6"/>
      <c r="E292" s="6"/>
      <c r="F292" s="6"/>
      <c r="G292" s="6"/>
    </row>
    <row r="293" spans="1:7" x14ac:dyDescent="0.25">
      <c r="A293" s="6"/>
      <c r="B293" s="6"/>
      <c r="C293" s="6"/>
      <c r="D293" s="6"/>
      <c r="E293" s="6"/>
      <c r="F293" s="6"/>
      <c r="G293" s="6"/>
    </row>
    <row r="294" spans="1:7" x14ac:dyDescent="0.25">
      <c r="A294" s="6"/>
      <c r="B294" s="6"/>
      <c r="C294" s="6"/>
      <c r="D294" s="6"/>
      <c r="E294" s="6"/>
      <c r="F294" s="6"/>
      <c r="G294" s="6"/>
    </row>
    <row r="295" spans="1:7" x14ac:dyDescent="0.25">
      <c r="A295" s="6"/>
      <c r="B295" s="6"/>
      <c r="C295" s="6"/>
      <c r="D295" s="6"/>
      <c r="E295" s="6"/>
      <c r="F295" s="6"/>
      <c r="G295" s="6"/>
    </row>
    <row r="296" spans="1:7" x14ac:dyDescent="0.25">
      <c r="A296" s="6"/>
      <c r="B296" s="6"/>
      <c r="C296" s="6"/>
      <c r="D296" s="6"/>
      <c r="E296" s="6"/>
      <c r="F296" s="6"/>
      <c r="G296" s="6"/>
    </row>
    <row r="297" spans="1:7" x14ac:dyDescent="0.25">
      <c r="A297" s="6"/>
      <c r="B297" s="6"/>
      <c r="C297" s="6"/>
      <c r="D297" s="6"/>
      <c r="E297" s="6"/>
      <c r="F297" s="6"/>
      <c r="G297" s="6"/>
    </row>
    <row r="298" spans="1:7" x14ac:dyDescent="0.25">
      <c r="A298" s="6"/>
      <c r="B298" s="6"/>
      <c r="C298" s="6"/>
      <c r="D298" s="6"/>
      <c r="E298" s="6"/>
      <c r="F298" s="6"/>
      <c r="G298" s="6"/>
    </row>
    <row r="299" spans="1:7" x14ac:dyDescent="0.25">
      <c r="A299" s="6"/>
      <c r="B299" s="6"/>
      <c r="C299" s="6"/>
      <c r="D299" s="6"/>
      <c r="E299" s="6"/>
      <c r="F299" s="6"/>
      <c r="G299" s="6"/>
    </row>
    <row r="300" spans="1:7" x14ac:dyDescent="0.25">
      <c r="A300" s="6"/>
      <c r="B300" s="6"/>
      <c r="C300" s="6"/>
      <c r="D300" s="6"/>
      <c r="E300" s="6"/>
      <c r="F300" s="6"/>
      <c r="G300" s="6"/>
    </row>
    <row r="301" spans="1:7" x14ac:dyDescent="0.25">
      <c r="A301" s="6"/>
      <c r="B301" s="6"/>
      <c r="C301" s="6"/>
      <c r="D301" s="6"/>
      <c r="E301" s="6"/>
      <c r="F301" s="6"/>
      <c r="G301" s="6"/>
    </row>
    <row r="302" spans="1:7" x14ac:dyDescent="0.25">
      <c r="A302" s="6"/>
      <c r="B302" s="6"/>
      <c r="C302" s="6"/>
      <c r="D302" s="6"/>
      <c r="E302" s="6"/>
      <c r="F302" s="6"/>
      <c r="G302" s="6"/>
    </row>
    <row r="303" spans="1:7" x14ac:dyDescent="0.25">
      <c r="A303" s="6"/>
      <c r="B303" s="6"/>
      <c r="C303" s="6"/>
      <c r="D303" s="6"/>
      <c r="E303" s="6"/>
      <c r="F303" s="6"/>
      <c r="G303" s="6"/>
    </row>
    <row r="304" spans="1:7" x14ac:dyDescent="0.25">
      <c r="A304" s="6"/>
      <c r="B304" s="6"/>
      <c r="C304" s="6"/>
      <c r="D304" s="6"/>
      <c r="E304" s="6"/>
      <c r="F304" s="6"/>
      <c r="G304" s="6"/>
    </row>
    <row r="305" spans="1:7" x14ac:dyDescent="0.25">
      <c r="A305" s="6"/>
      <c r="B305" s="6"/>
      <c r="C305" s="6"/>
      <c r="D305" s="6"/>
      <c r="E305" s="6"/>
      <c r="F305" s="6"/>
      <c r="G305" s="6"/>
    </row>
    <row r="306" spans="1:7" x14ac:dyDescent="0.25">
      <c r="A306" s="6"/>
      <c r="B306" s="6"/>
      <c r="C306" s="6"/>
      <c r="D306" s="6"/>
      <c r="E306" s="6"/>
      <c r="F306" s="6"/>
      <c r="G306" s="6"/>
    </row>
    <row r="307" spans="1:7" x14ac:dyDescent="0.25">
      <c r="A307" s="6"/>
      <c r="B307" s="6"/>
      <c r="C307" s="6"/>
      <c r="D307" s="6"/>
      <c r="E307" s="6"/>
      <c r="F307" s="6"/>
      <c r="G307" s="6"/>
    </row>
    <row r="308" spans="1:7" x14ac:dyDescent="0.25">
      <c r="A308" s="6"/>
      <c r="B308" s="6"/>
      <c r="C308" s="6"/>
      <c r="D308" s="6"/>
      <c r="E308" s="6"/>
      <c r="F308" s="6"/>
      <c r="G308" s="6"/>
    </row>
    <row r="309" spans="1:7" x14ac:dyDescent="0.25">
      <c r="A309" s="6"/>
      <c r="B309" s="6"/>
      <c r="C309" s="6"/>
      <c r="D309" s="6"/>
      <c r="E309" s="6"/>
      <c r="F309" s="6"/>
      <c r="G309" s="6"/>
    </row>
    <row r="310" spans="1:7" x14ac:dyDescent="0.25">
      <c r="A310" s="6"/>
      <c r="B310" s="6"/>
      <c r="C310" s="6"/>
      <c r="D310" s="6"/>
      <c r="E310" s="6"/>
      <c r="F310" s="6"/>
      <c r="G310" s="6"/>
    </row>
    <row r="311" spans="1:7" x14ac:dyDescent="0.25">
      <c r="A311" s="6"/>
      <c r="B311" s="6"/>
      <c r="C311" s="6"/>
      <c r="D311" s="6"/>
      <c r="E311" s="6"/>
      <c r="F311" s="6"/>
      <c r="G311" s="6"/>
    </row>
    <row r="312" spans="1:7" x14ac:dyDescent="0.25">
      <c r="A312" s="6"/>
      <c r="B312" s="6"/>
      <c r="C312" s="6"/>
      <c r="D312" s="6"/>
      <c r="E312" s="6"/>
      <c r="F312" s="6"/>
      <c r="G312" s="6"/>
    </row>
    <row r="313" spans="1:7" x14ac:dyDescent="0.25">
      <c r="A313" s="6"/>
      <c r="B313" s="6"/>
      <c r="C313" s="6"/>
      <c r="D313" s="6"/>
      <c r="E313" s="6"/>
      <c r="F313" s="6"/>
      <c r="G313" s="6"/>
    </row>
    <row r="314" spans="1:7" x14ac:dyDescent="0.25">
      <c r="A314" s="6"/>
      <c r="B314" s="6"/>
      <c r="C314" s="6"/>
      <c r="D314" s="6"/>
      <c r="E314" s="6"/>
      <c r="F314" s="6"/>
      <c r="G314" s="6"/>
    </row>
    <row r="315" spans="1:7" x14ac:dyDescent="0.25">
      <c r="A315" s="6"/>
      <c r="B315" s="6"/>
      <c r="C315" s="6"/>
      <c r="D315" s="6"/>
      <c r="E315" s="6"/>
      <c r="F315" s="6"/>
      <c r="G315" s="6"/>
    </row>
    <row r="316" spans="1:7" x14ac:dyDescent="0.25">
      <c r="A316" s="6"/>
      <c r="B316" s="6"/>
      <c r="C316" s="6"/>
      <c r="D316" s="6"/>
      <c r="E316" s="6"/>
      <c r="F316" s="6"/>
      <c r="G316" s="6"/>
    </row>
    <row r="317" spans="1:7" x14ac:dyDescent="0.25">
      <c r="A317" s="6"/>
      <c r="B317" s="6"/>
      <c r="C317" s="6"/>
      <c r="D317" s="6"/>
      <c r="E317" s="6"/>
      <c r="F317" s="6"/>
      <c r="G317" s="6"/>
    </row>
    <row r="318" spans="1:7" x14ac:dyDescent="0.25">
      <c r="A318" s="6"/>
      <c r="B318" s="6"/>
      <c r="C318" s="6"/>
      <c r="D318" s="6"/>
      <c r="E318" s="6"/>
      <c r="F318" s="6"/>
      <c r="G318" s="6"/>
    </row>
    <row r="319" spans="1:7" x14ac:dyDescent="0.25">
      <c r="A319" s="6"/>
      <c r="B319" s="6"/>
      <c r="C319" s="6"/>
      <c r="D319" s="6"/>
      <c r="E319" s="6"/>
      <c r="F319" s="6"/>
      <c r="G319" s="6"/>
    </row>
    <row r="320" spans="1:7" x14ac:dyDescent="0.25">
      <c r="A320" s="6"/>
      <c r="B320" s="6"/>
      <c r="C320" s="6"/>
      <c r="D320" s="6"/>
      <c r="E320" s="6"/>
      <c r="F320" s="6"/>
      <c r="G320" s="6"/>
    </row>
    <row r="321" spans="1:7" x14ac:dyDescent="0.25">
      <c r="A321" s="6"/>
      <c r="B321" s="6"/>
      <c r="C321" s="6"/>
      <c r="D321" s="6"/>
      <c r="E321" s="6"/>
      <c r="F321" s="6"/>
      <c r="G321" s="6"/>
    </row>
    <row r="322" spans="1:7" x14ac:dyDescent="0.25">
      <c r="A322" s="6"/>
      <c r="B322" s="6"/>
      <c r="C322" s="6"/>
      <c r="D322" s="6"/>
      <c r="E322" s="6"/>
      <c r="F322" s="6"/>
      <c r="G322" s="6"/>
    </row>
    <row r="323" spans="1:7" x14ac:dyDescent="0.25">
      <c r="A323" s="6"/>
      <c r="B323" s="6"/>
      <c r="C323" s="6"/>
      <c r="D323" s="6"/>
      <c r="E323" s="6"/>
      <c r="F323" s="6"/>
      <c r="G323" s="6"/>
    </row>
    <row r="324" spans="1:7" x14ac:dyDescent="0.25">
      <c r="A324" s="6"/>
      <c r="B324" s="6"/>
      <c r="C324" s="6"/>
      <c r="D324" s="6"/>
      <c r="E324" s="6"/>
      <c r="F324" s="6"/>
      <c r="G324" s="6"/>
    </row>
    <row r="325" spans="1:7" x14ac:dyDescent="0.25">
      <c r="A325" s="6"/>
      <c r="B325" s="6"/>
      <c r="C325" s="6"/>
      <c r="D325" s="6"/>
      <c r="E325" s="6"/>
      <c r="F325" s="6"/>
      <c r="G325" s="6"/>
    </row>
    <row r="326" spans="1:7" x14ac:dyDescent="0.25">
      <c r="A326" s="6"/>
      <c r="B326" s="6"/>
      <c r="C326" s="6"/>
      <c r="D326" s="6"/>
      <c r="E326" s="6"/>
      <c r="F326" s="6"/>
      <c r="G326" s="6"/>
    </row>
    <row r="327" spans="1:7" x14ac:dyDescent="0.25">
      <c r="A327" s="6"/>
      <c r="B327" s="6"/>
      <c r="C327" s="6"/>
      <c r="D327" s="6"/>
      <c r="E327" s="6"/>
      <c r="F327" s="6"/>
      <c r="G327" s="6"/>
    </row>
    <row r="328" spans="1:7" x14ac:dyDescent="0.25">
      <c r="A328" s="6"/>
      <c r="B328" s="6"/>
      <c r="C328" s="6"/>
      <c r="D328" s="6"/>
      <c r="E328" s="6"/>
      <c r="F328" s="6"/>
      <c r="G328" s="6"/>
    </row>
    <row r="329" spans="1:7" x14ac:dyDescent="0.25">
      <c r="A329" s="6"/>
      <c r="B329" s="6"/>
      <c r="C329" s="6"/>
      <c r="D329" s="6"/>
      <c r="E329" s="6"/>
      <c r="F329" s="6"/>
      <c r="G329" s="6"/>
    </row>
    <row r="330" spans="1:7" x14ac:dyDescent="0.25">
      <c r="A330" s="6"/>
      <c r="B330" s="6"/>
      <c r="C330" s="6"/>
      <c r="D330" s="6"/>
      <c r="E330" s="6"/>
      <c r="F330" s="6"/>
      <c r="G330" s="6"/>
    </row>
    <row r="331" spans="1:7" x14ac:dyDescent="0.25">
      <c r="A331" s="6"/>
      <c r="B331" s="6"/>
      <c r="C331" s="6"/>
      <c r="D331" s="6"/>
      <c r="E331" s="6"/>
      <c r="F331" s="6"/>
      <c r="G331" s="6"/>
    </row>
    <row r="332" spans="1:7" x14ac:dyDescent="0.25">
      <c r="A332" s="6"/>
      <c r="B332" s="6"/>
      <c r="C332" s="6"/>
      <c r="D332" s="6"/>
      <c r="E332" s="6"/>
      <c r="F332" s="6"/>
      <c r="G332" s="6"/>
    </row>
    <row r="333" spans="1:7" x14ac:dyDescent="0.25">
      <c r="A333" s="6"/>
      <c r="B333" s="6"/>
      <c r="C333" s="6"/>
      <c r="D333" s="6"/>
      <c r="E333" s="6"/>
      <c r="F333" s="6"/>
      <c r="G333" s="6"/>
    </row>
    <row r="334" spans="1:7" x14ac:dyDescent="0.25">
      <c r="A334" s="6"/>
      <c r="B334" s="6"/>
      <c r="C334" s="6"/>
      <c r="D334" s="6"/>
      <c r="E334" s="6"/>
      <c r="F334" s="6"/>
      <c r="G334" s="6"/>
    </row>
    <row r="335" spans="1:7" x14ac:dyDescent="0.25">
      <c r="A335" s="6"/>
      <c r="B335" s="6"/>
      <c r="C335" s="6"/>
      <c r="D335" s="6"/>
      <c r="E335" s="6"/>
      <c r="F335" s="6"/>
      <c r="G335" s="6"/>
    </row>
    <row r="336" spans="1:7" x14ac:dyDescent="0.25">
      <c r="A336" s="6"/>
      <c r="B336" s="6"/>
      <c r="C336" s="6"/>
      <c r="D336" s="6"/>
      <c r="E336" s="6"/>
      <c r="F336" s="6"/>
      <c r="G336" s="6"/>
    </row>
    <row r="337" spans="1:7" x14ac:dyDescent="0.25">
      <c r="A337" s="6"/>
      <c r="B337" s="6"/>
      <c r="C337" s="6"/>
      <c r="D337" s="6"/>
      <c r="E337" s="6"/>
      <c r="F337" s="6"/>
      <c r="G337" s="6"/>
    </row>
    <row r="338" spans="1:7" x14ac:dyDescent="0.25">
      <c r="A338" s="6"/>
      <c r="B338" s="6"/>
      <c r="C338" s="6"/>
      <c r="D338" s="6"/>
      <c r="E338" s="6"/>
      <c r="F338" s="6"/>
      <c r="G338" s="6"/>
    </row>
    <row r="339" spans="1:7" x14ac:dyDescent="0.25">
      <c r="A339" s="6"/>
      <c r="B339" s="6"/>
      <c r="C339" s="6"/>
      <c r="D339" s="6"/>
      <c r="E339" s="6"/>
      <c r="F339" s="6"/>
      <c r="G339" s="6"/>
    </row>
    <row r="340" spans="1:7" x14ac:dyDescent="0.25">
      <c r="A340" s="6"/>
      <c r="B340" s="6"/>
      <c r="C340" s="6"/>
      <c r="D340" s="6"/>
      <c r="E340" s="6"/>
      <c r="F340" s="6"/>
      <c r="G340" s="6"/>
    </row>
    <row r="341" spans="1:7" x14ac:dyDescent="0.25">
      <c r="A341" s="6"/>
      <c r="B341" s="6"/>
      <c r="C341" s="6"/>
      <c r="D341" s="6"/>
      <c r="E341" s="6"/>
      <c r="F341" s="6"/>
      <c r="G341" s="6"/>
    </row>
    <row r="342" spans="1:7" x14ac:dyDescent="0.25">
      <c r="A342" s="6"/>
      <c r="B342" s="6"/>
      <c r="C342" s="6"/>
      <c r="D342" s="6"/>
      <c r="E342" s="6"/>
      <c r="F342" s="6"/>
      <c r="G342" s="6"/>
    </row>
    <row r="343" spans="1:7" x14ac:dyDescent="0.25">
      <c r="A343" s="6"/>
      <c r="B343" s="6"/>
      <c r="C343" s="6"/>
      <c r="D343" s="6"/>
      <c r="E343" s="6"/>
      <c r="F343" s="6"/>
      <c r="G343" s="6"/>
    </row>
    <row r="344" spans="1:7" x14ac:dyDescent="0.25">
      <c r="A344" s="6"/>
      <c r="B344" s="6"/>
      <c r="C344" s="6"/>
      <c r="D344" s="6"/>
      <c r="E344" s="6"/>
      <c r="F344" s="6"/>
      <c r="G344" s="6"/>
    </row>
    <row r="345" spans="1:7" x14ac:dyDescent="0.25">
      <c r="A345" s="6"/>
      <c r="B345" s="6"/>
      <c r="C345" s="6"/>
      <c r="D345" s="6"/>
      <c r="E345" s="6"/>
      <c r="F345" s="6"/>
      <c r="G345" s="6"/>
    </row>
    <row r="346" spans="1:7" x14ac:dyDescent="0.25">
      <c r="A346" s="6"/>
      <c r="B346" s="6"/>
      <c r="C346" s="6"/>
      <c r="D346" s="6"/>
      <c r="E346" s="6"/>
      <c r="F346" s="6"/>
      <c r="G346" s="6"/>
    </row>
    <row r="347" spans="1:7" x14ac:dyDescent="0.25">
      <c r="A347" s="6"/>
      <c r="B347" s="6"/>
      <c r="C347" s="6"/>
      <c r="D347" s="6"/>
      <c r="E347" s="6"/>
      <c r="F347" s="6"/>
      <c r="G347" s="6"/>
    </row>
    <row r="348" spans="1:7" x14ac:dyDescent="0.25">
      <c r="A348" s="6"/>
      <c r="B348" s="6"/>
      <c r="C348" s="6"/>
      <c r="D348" s="6"/>
      <c r="E348" s="6"/>
      <c r="F348" s="6"/>
      <c r="G348" s="6"/>
    </row>
    <row r="349" spans="1:7" x14ac:dyDescent="0.25">
      <c r="A349" s="6"/>
      <c r="B349" s="6"/>
      <c r="C349" s="6"/>
      <c r="D349" s="6"/>
      <c r="E349" s="6"/>
      <c r="F349" s="6"/>
      <c r="G349" s="6"/>
    </row>
    <row r="350" spans="1:7" x14ac:dyDescent="0.25">
      <c r="A350" s="6"/>
      <c r="B350" s="6"/>
      <c r="C350" s="6"/>
      <c r="D350" s="6"/>
      <c r="E350" s="6"/>
      <c r="F350" s="6"/>
      <c r="G350" s="6"/>
    </row>
    <row r="351" spans="1:7" x14ac:dyDescent="0.25">
      <c r="A351" s="6"/>
      <c r="B351" s="6"/>
      <c r="C351" s="6"/>
      <c r="D351" s="6"/>
      <c r="E351" s="6"/>
      <c r="F351" s="6"/>
      <c r="G351" s="6"/>
    </row>
    <row r="352" spans="1:7" x14ac:dyDescent="0.25">
      <c r="A352" s="6"/>
      <c r="B352" s="6"/>
      <c r="C352" s="6"/>
      <c r="D352" s="6"/>
      <c r="E352" s="6"/>
      <c r="F352" s="6"/>
      <c r="G352" s="6"/>
    </row>
    <row r="353" spans="1:7" x14ac:dyDescent="0.25">
      <c r="A353" s="6"/>
      <c r="B353" s="6"/>
      <c r="C353" s="6"/>
      <c r="D353" s="6"/>
      <c r="E353" s="6"/>
      <c r="F353" s="6"/>
      <c r="G353" s="6"/>
    </row>
    <row r="354" spans="1:7" x14ac:dyDescent="0.25">
      <c r="A354" s="6"/>
      <c r="B354" s="6"/>
      <c r="C354" s="6"/>
      <c r="D354" s="6"/>
      <c r="E354" s="6"/>
      <c r="F354" s="6"/>
      <c r="G354" s="6"/>
    </row>
    <row r="355" spans="1:7" x14ac:dyDescent="0.25">
      <c r="A355" s="6"/>
      <c r="B355" s="6"/>
      <c r="C355" s="6"/>
      <c r="D355" s="6"/>
      <c r="E355" s="6"/>
      <c r="F355" s="6"/>
      <c r="G355" s="6"/>
    </row>
    <row r="356" spans="1:7" x14ac:dyDescent="0.25">
      <c r="A356" s="6"/>
      <c r="B356" s="6"/>
      <c r="C356" s="6"/>
      <c r="D356" s="6"/>
      <c r="E356" s="6"/>
      <c r="F356" s="6"/>
      <c r="G356" s="6"/>
    </row>
    <row r="357" spans="1:7" x14ac:dyDescent="0.25">
      <c r="A357" s="6"/>
      <c r="B357" s="6"/>
      <c r="C357" s="6"/>
      <c r="D357" s="6"/>
      <c r="E357" s="6"/>
      <c r="F357" s="6"/>
      <c r="G357" s="6"/>
    </row>
    <row r="358" spans="1:7" x14ac:dyDescent="0.25">
      <c r="A358" s="6"/>
      <c r="B358" s="6"/>
      <c r="C358" s="6"/>
      <c r="D358" s="6"/>
      <c r="E358" s="6"/>
      <c r="F358" s="6"/>
      <c r="G358" s="6"/>
    </row>
    <row r="359" spans="1:7" x14ac:dyDescent="0.25">
      <c r="A359" s="6"/>
      <c r="B359" s="6"/>
      <c r="C359" s="6"/>
      <c r="D359" s="6"/>
      <c r="E359" s="6"/>
      <c r="F359" s="6"/>
      <c r="G359" s="6"/>
    </row>
    <row r="360" spans="1:7" x14ac:dyDescent="0.25">
      <c r="A360" s="6"/>
      <c r="B360" s="6"/>
      <c r="C360" s="6"/>
      <c r="D360" s="6"/>
      <c r="E360" s="6"/>
      <c r="F360" s="6"/>
      <c r="G360" s="6"/>
    </row>
    <row r="361" spans="1:7" x14ac:dyDescent="0.25">
      <c r="A361" s="6"/>
      <c r="B361" s="6"/>
      <c r="C361" s="6"/>
      <c r="D361" s="6"/>
      <c r="E361" s="6"/>
      <c r="F361" s="6"/>
      <c r="G361" s="6"/>
    </row>
    <row r="362" spans="1:7" x14ac:dyDescent="0.25">
      <c r="A362" s="6"/>
      <c r="B362" s="6"/>
      <c r="C362" s="6"/>
      <c r="D362" s="6"/>
      <c r="E362" s="6"/>
      <c r="F362" s="6"/>
      <c r="G362" s="6"/>
    </row>
    <row r="363" spans="1:7" x14ac:dyDescent="0.25">
      <c r="A363" s="6"/>
      <c r="B363" s="6"/>
      <c r="C363" s="6"/>
      <c r="D363" s="6"/>
      <c r="E363" s="6"/>
      <c r="F363" s="6"/>
      <c r="G363" s="6"/>
    </row>
    <row r="364" spans="1:7" x14ac:dyDescent="0.25">
      <c r="A364" s="6"/>
      <c r="B364" s="6"/>
      <c r="C364" s="6"/>
      <c r="D364" s="6"/>
      <c r="E364" s="6"/>
      <c r="F364" s="6"/>
      <c r="G364" s="6"/>
    </row>
    <row r="365" spans="1:7" x14ac:dyDescent="0.25">
      <c r="A365" s="6"/>
      <c r="B365" s="6"/>
      <c r="C365" s="6"/>
      <c r="D365" s="6"/>
      <c r="E365" s="6"/>
      <c r="F365" s="6"/>
      <c r="G365" s="6"/>
    </row>
    <row r="366" spans="1:7" x14ac:dyDescent="0.25">
      <c r="A366" s="6"/>
      <c r="B366" s="6"/>
      <c r="C366" s="6"/>
      <c r="D366" s="6"/>
      <c r="E366" s="6"/>
      <c r="F366" s="6"/>
      <c r="G366" s="6"/>
    </row>
    <row r="367" spans="1:7" x14ac:dyDescent="0.25">
      <c r="A367" s="6"/>
      <c r="B367" s="6"/>
      <c r="C367" s="6"/>
      <c r="D367" s="6"/>
      <c r="E367" s="6"/>
      <c r="F367" s="6"/>
      <c r="G367" s="6"/>
    </row>
    <row r="368" spans="1:7" x14ac:dyDescent="0.25">
      <c r="A368" s="6"/>
      <c r="B368" s="6"/>
      <c r="C368" s="6"/>
      <c r="D368" s="6"/>
      <c r="E368" s="6"/>
      <c r="F368" s="6"/>
      <c r="G368" s="6"/>
    </row>
    <row r="369" spans="1:7" x14ac:dyDescent="0.25">
      <c r="A369" s="6"/>
      <c r="B369" s="6"/>
      <c r="C369" s="6"/>
      <c r="D369" s="6"/>
      <c r="E369" s="6"/>
      <c r="F369" s="6"/>
      <c r="G369" s="6"/>
    </row>
    <row r="370" spans="1:7" x14ac:dyDescent="0.25">
      <c r="A370" s="6"/>
      <c r="B370" s="6"/>
      <c r="C370" s="6"/>
      <c r="D370" s="6"/>
      <c r="E370" s="6"/>
      <c r="F370" s="6"/>
      <c r="G370" s="6"/>
    </row>
    <row r="371" spans="1:7" x14ac:dyDescent="0.25">
      <c r="A371" s="6"/>
      <c r="B371" s="6"/>
      <c r="C371" s="6"/>
      <c r="D371" s="6"/>
      <c r="E371" s="6"/>
      <c r="F371" s="6"/>
      <c r="G371" s="6"/>
    </row>
    <row r="372" spans="1:7" x14ac:dyDescent="0.25">
      <c r="A372" s="6"/>
      <c r="B372" s="6"/>
      <c r="C372" s="6"/>
      <c r="D372" s="6"/>
      <c r="E372" s="6"/>
      <c r="F372" s="6"/>
      <c r="G372" s="6"/>
    </row>
    <row r="373" spans="1:7" x14ac:dyDescent="0.25">
      <c r="A373" s="6"/>
      <c r="B373" s="6"/>
      <c r="C373" s="6"/>
      <c r="D373" s="6"/>
      <c r="E373" s="6"/>
      <c r="F373" s="6"/>
      <c r="G373" s="6"/>
    </row>
    <row r="374" spans="1:7" x14ac:dyDescent="0.25">
      <c r="A374" s="6"/>
      <c r="B374" s="6"/>
      <c r="C374" s="6"/>
      <c r="D374" s="6"/>
      <c r="E374" s="6"/>
      <c r="F374" s="6"/>
      <c r="G374" s="6"/>
    </row>
    <row r="375" spans="1:7" x14ac:dyDescent="0.25">
      <c r="A375" s="6"/>
      <c r="B375" s="6"/>
      <c r="C375" s="6"/>
      <c r="D375" s="6"/>
      <c r="E375" s="6"/>
      <c r="F375" s="6"/>
      <c r="G375" s="6"/>
    </row>
    <row r="376" spans="1:7" x14ac:dyDescent="0.25">
      <c r="A376" s="6"/>
      <c r="B376" s="6"/>
      <c r="C376" s="6"/>
      <c r="D376" s="6"/>
      <c r="E376" s="6"/>
      <c r="F376" s="6"/>
      <c r="G376" s="6"/>
    </row>
    <row r="377" spans="1:7" x14ac:dyDescent="0.25">
      <c r="A377" s="6"/>
      <c r="B377" s="6"/>
      <c r="C377" s="6"/>
      <c r="D377" s="6"/>
      <c r="E377" s="6"/>
      <c r="F377" s="6"/>
      <c r="G377" s="6"/>
    </row>
    <row r="378" spans="1:7" x14ac:dyDescent="0.25">
      <c r="A378" s="6"/>
      <c r="B378" s="6"/>
      <c r="C378" s="6"/>
      <c r="D378" s="6"/>
      <c r="E378" s="6"/>
      <c r="F378" s="6"/>
      <c r="G378" s="6"/>
    </row>
    <row r="379" spans="1:7" x14ac:dyDescent="0.25">
      <c r="A379" s="6"/>
      <c r="B379" s="6"/>
      <c r="C379" s="6"/>
      <c r="D379" s="6"/>
      <c r="E379" s="6"/>
      <c r="F379" s="6"/>
      <c r="G379" s="6"/>
    </row>
    <row r="380" spans="1:7" x14ac:dyDescent="0.25">
      <c r="A380" s="6"/>
      <c r="B380" s="6"/>
      <c r="C380" s="6"/>
      <c r="D380" s="6"/>
      <c r="E380" s="6"/>
      <c r="F380" s="6"/>
      <c r="G380" s="6"/>
    </row>
    <row r="381" spans="1:7" x14ac:dyDescent="0.25">
      <c r="A381" s="6"/>
      <c r="B381" s="6"/>
      <c r="C381" s="6"/>
      <c r="D381" s="6"/>
      <c r="E381" s="6"/>
      <c r="F381" s="6"/>
      <c r="G381" s="6"/>
    </row>
    <row r="382" spans="1:7" x14ac:dyDescent="0.25">
      <c r="A382" s="6"/>
      <c r="B382" s="6"/>
      <c r="C382" s="6"/>
      <c r="D382" s="6"/>
      <c r="E382" s="6"/>
      <c r="F382" s="6"/>
      <c r="G382" s="6"/>
    </row>
    <row r="383" spans="1:7" x14ac:dyDescent="0.25">
      <c r="A383" s="6"/>
      <c r="B383" s="6"/>
      <c r="C383" s="6"/>
      <c r="D383" s="6"/>
      <c r="E383" s="6"/>
      <c r="F383" s="6"/>
      <c r="G383" s="6"/>
    </row>
    <row r="384" spans="1:7" x14ac:dyDescent="0.25">
      <c r="A384" s="6"/>
      <c r="B384" s="6"/>
      <c r="C384" s="6"/>
      <c r="D384" s="6"/>
      <c r="E384" s="6"/>
      <c r="F384" s="6"/>
      <c r="G384" s="6"/>
    </row>
    <row r="385" spans="1:7" x14ac:dyDescent="0.25">
      <c r="A385" s="6"/>
      <c r="B385" s="6"/>
      <c r="C385" s="6"/>
      <c r="D385" s="6"/>
      <c r="E385" s="6"/>
      <c r="F385" s="6"/>
      <c r="G385" s="6"/>
    </row>
    <row r="386" spans="1:7" x14ac:dyDescent="0.25">
      <c r="A386" s="6"/>
      <c r="B386" s="6"/>
      <c r="C386" s="6"/>
      <c r="D386" s="6"/>
      <c r="E386" s="6"/>
      <c r="F386" s="6"/>
      <c r="G386" s="6"/>
    </row>
    <row r="387" spans="1:7" x14ac:dyDescent="0.25">
      <c r="A387" s="6"/>
      <c r="B387" s="6"/>
      <c r="C387" s="6"/>
      <c r="D387" s="6"/>
      <c r="E387" s="6"/>
      <c r="F387" s="6"/>
      <c r="G387" s="6"/>
    </row>
    <row r="388" spans="1:7" x14ac:dyDescent="0.25">
      <c r="A388" s="6"/>
      <c r="B388" s="6"/>
      <c r="C388" s="6"/>
      <c r="D388" s="6"/>
      <c r="E388" s="6"/>
      <c r="F388" s="6"/>
      <c r="G388" s="6"/>
    </row>
    <row r="389" spans="1:7" x14ac:dyDescent="0.25">
      <c r="A389" s="6"/>
      <c r="B389" s="6"/>
      <c r="C389" s="6"/>
      <c r="D389" s="6"/>
      <c r="E389" s="6"/>
      <c r="F389" s="6"/>
      <c r="G389" s="6"/>
    </row>
    <row r="390" spans="1:7" x14ac:dyDescent="0.25">
      <c r="A390" s="6"/>
      <c r="B390" s="6"/>
      <c r="C390" s="6"/>
      <c r="D390" s="6"/>
      <c r="E390" s="6"/>
      <c r="F390" s="6"/>
      <c r="G390" s="6"/>
    </row>
    <row r="391" spans="1:7" x14ac:dyDescent="0.25">
      <c r="A391" s="6"/>
      <c r="B391" s="6"/>
      <c r="C391" s="6"/>
      <c r="D391" s="6"/>
      <c r="E391" s="6"/>
      <c r="F391" s="6"/>
      <c r="G391" s="6"/>
    </row>
    <row r="392" spans="1:7" x14ac:dyDescent="0.25">
      <c r="A392" s="6"/>
      <c r="B392" s="6"/>
      <c r="C392" s="6"/>
      <c r="D392" s="6"/>
      <c r="E392" s="6"/>
      <c r="F392" s="6"/>
      <c r="G392" s="6"/>
    </row>
    <row r="393" spans="1:7" x14ac:dyDescent="0.25">
      <c r="A393" s="6"/>
      <c r="B393" s="6"/>
      <c r="C393" s="6"/>
      <c r="D393" s="6"/>
      <c r="E393" s="6"/>
      <c r="F393" s="6"/>
      <c r="G393" s="6"/>
    </row>
    <row r="394" spans="1:7" x14ac:dyDescent="0.25">
      <c r="A394" s="6"/>
      <c r="B394" s="6"/>
      <c r="C394" s="6"/>
      <c r="D394" s="6"/>
      <c r="E394" s="6"/>
      <c r="F394" s="6"/>
      <c r="G394" s="6"/>
    </row>
    <row r="395" spans="1:7" x14ac:dyDescent="0.25">
      <c r="A395" s="6"/>
      <c r="B395" s="6"/>
      <c r="C395" s="6"/>
      <c r="D395" s="6"/>
      <c r="E395" s="6"/>
      <c r="F395" s="6"/>
      <c r="G395" s="6"/>
    </row>
    <row r="396" spans="1:7" x14ac:dyDescent="0.25">
      <c r="A396" s="6"/>
      <c r="B396" s="6"/>
      <c r="C396" s="6"/>
      <c r="D396" s="6"/>
      <c r="E396" s="6"/>
      <c r="F396" s="6"/>
      <c r="G396" s="6"/>
    </row>
    <row r="397" spans="1:7" x14ac:dyDescent="0.25">
      <c r="A397" s="6"/>
      <c r="B397" s="6"/>
      <c r="C397" s="6"/>
      <c r="D397" s="6"/>
      <c r="E397" s="6"/>
      <c r="F397" s="6"/>
      <c r="G397" s="6"/>
    </row>
  </sheetData>
  <mergeCells count="130">
    <mergeCell ref="A1:C1"/>
    <mergeCell ref="A2:C2"/>
    <mergeCell ref="A3:G3"/>
    <mergeCell ref="A4:C5"/>
    <mergeCell ref="G4:G5"/>
    <mergeCell ref="A6:B6"/>
    <mergeCell ref="F1:G1"/>
    <mergeCell ref="F2:G2"/>
    <mergeCell ref="A7:A72"/>
    <mergeCell ref="B7:B17"/>
    <mergeCell ref="D7:F7"/>
    <mergeCell ref="G7:G17"/>
    <mergeCell ref="D8:F8"/>
    <mergeCell ref="D9:F9"/>
    <mergeCell ref="D10:F10"/>
    <mergeCell ref="C11:C17"/>
    <mergeCell ref="B18:B28"/>
    <mergeCell ref="D18:F18"/>
    <mergeCell ref="G18:G28"/>
    <mergeCell ref="D19:F19"/>
    <mergeCell ref="D20:F20"/>
    <mergeCell ref="D21:F21"/>
    <mergeCell ref="C22:C28"/>
    <mergeCell ref="B29:B39"/>
    <mergeCell ref="D29:F29"/>
    <mergeCell ref="G29:G39"/>
    <mergeCell ref="D30:F30"/>
    <mergeCell ref="D31:F31"/>
    <mergeCell ref="D32:F32"/>
    <mergeCell ref="C33:C39"/>
    <mergeCell ref="B40:B50"/>
    <mergeCell ref="D40:F40"/>
    <mergeCell ref="G40:G50"/>
    <mergeCell ref="D41:F41"/>
    <mergeCell ref="D42:F42"/>
    <mergeCell ref="D43:F43"/>
    <mergeCell ref="C44:C50"/>
    <mergeCell ref="B62:B72"/>
    <mergeCell ref="D62:F62"/>
    <mergeCell ref="G62:G72"/>
    <mergeCell ref="D63:F63"/>
    <mergeCell ref="D64:F64"/>
    <mergeCell ref="D65:F65"/>
    <mergeCell ref="C66:C72"/>
    <mergeCell ref="B51:B61"/>
    <mergeCell ref="D51:F51"/>
    <mergeCell ref="G51:G61"/>
    <mergeCell ref="D52:F52"/>
    <mergeCell ref="D53:F53"/>
    <mergeCell ref="D54:F54"/>
    <mergeCell ref="C55:C61"/>
    <mergeCell ref="A73:A127"/>
    <mergeCell ref="B73:B83"/>
    <mergeCell ref="D73:F73"/>
    <mergeCell ref="G73:G83"/>
    <mergeCell ref="D74:F74"/>
    <mergeCell ref="D75:F75"/>
    <mergeCell ref="D76:F76"/>
    <mergeCell ref="C77:C83"/>
    <mergeCell ref="B84:B94"/>
    <mergeCell ref="D84:F84"/>
    <mergeCell ref="G84:G94"/>
    <mergeCell ref="D85:F85"/>
    <mergeCell ref="D86:F86"/>
    <mergeCell ref="D87:F87"/>
    <mergeCell ref="C88:C94"/>
    <mergeCell ref="B95:B105"/>
    <mergeCell ref="D95:F95"/>
    <mergeCell ref="G95:G105"/>
    <mergeCell ref="D96:F96"/>
    <mergeCell ref="D97:F97"/>
    <mergeCell ref="B117:B127"/>
    <mergeCell ref="D117:F117"/>
    <mergeCell ref="G117:G127"/>
    <mergeCell ref="D118:F118"/>
    <mergeCell ref="D119:F119"/>
    <mergeCell ref="D120:F120"/>
    <mergeCell ref="C121:C127"/>
    <mergeCell ref="D98:F98"/>
    <mergeCell ref="C99:C105"/>
    <mergeCell ref="B106:B116"/>
    <mergeCell ref="D106:F106"/>
    <mergeCell ref="G106:G116"/>
    <mergeCell ref="D107:F107"/>
    <mergeCell ref="D108:F108"/>
    <mergeCell ref="D109:F109"/>
    <mergeCell ref="C110:C116"/>
    <mergeCell ref="A128:A193"/>
    <mergeCell ref="B128:B138"/>
    <mergeCell ref="D128:F128"/>
    <mergeCell ref="G128:G138"/>
    <mergeCell ref="D129:F129"/>
    <mergeCell ref="D130:F130"/>
    <mergeCell ref="D131:F131"/>
    <mergeCell ref="C132:C138"/>
    <mergeCell ref="B139:B149"/>
    <mergeCell ref="D139:F139"/>
    <mergeCell ref="G139:G149"/>
    <mergeCell ref="D140:F140"/>
    <mergeCell ref="D141:F141"/>
    <mergeCell ref="D142:F142"/>
    <mergeCell ref="C143:C149"/>
    <mergeCell ref="B150:B160"/>
    <mergeCell ref="D150:F150"/>
    <mergeCell ref="G150:G160"/>
    <mergeCell ref="D151:F151"/>
    <mergeCell ref="D152:F152"/>
    <mergeCell ref="D153:F153"/>
    <mergeCell ref="C154:C160"/>
    <mergeCell ref="B161:B171"/>
    <mergeCell ref="D161:F161"/>
    <mergeCell ref="G161:G171"/>
    <mergeCell ref="D162:F162"/>
    <mergeCell ref="D163:F163"/>
    <mergeCell ref="D164:F164"/>
    <mergeCell ref="C165:C171"/>
    <mergeCell ref="B183:B193"/>
    <mergeCell ref="D183:F183"/>
    <mergeCell ref="G183:G193"/>
    <mergeCell ref="D184:F184"/>
    <mergeCell ref="D185:F185"/>
    <mergeCell ref="D186:F186"/>
    <mergeCell ref="C187:C193"/>
    <mergeCell ref="B172:B182"/>
    <mergeCell ref="D172:F172"/>
    <mergeCell ref="G172:G182"/>
    <mergeCell ref="D173:F173"/>
    <mergeCell ref="D174:F174"/>
    <mergeCell ref="D175:F175"/>
    <mergeCell ref="C176:C182"/>
  </mergeCells>
  <pageMargins left="0.7" right="0.7" top="0.78740157499999996" bottom="0.78740157499999996" header="0.3" footer="0.3"/>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F16"/>
  <sheetViews>
    <sheetView showGridLines="0" zoomScale="85" zoomScaleNormal="85" zoomScaleSheetLayoutView="100" workbookViewId="0">
      <selection activeCell="D16" sqref="D16:XFD16"/>
    </sheetView>
  </sheetViews>
  <sheetFormatPr defaultRowHeight="15" x14ac:dyDescent="0.25"/>
  <cols>
    <col min="1" max="3" width="26.7109375" customWidth="1"/>
    <col min="4" max="4" width="34" customWidth="1"/>
    <col min="5" max="5" width="16.7109375" customWidth="1"/>
  </cols>
  <sheetData>
    <row r="1" spans="1:6" x14ac:dyDescent="0.25">
      <c r="A1" s="1221" t="s">
        <v>671</v>
      </c>
      <c r="B1" s="1222"/>
      <c r="C1" s="1222"/>
      <c r="D1" s="571"/>
      <c r="E1" s="552"/>
      <c r="F1" s="155"/>
    </row>
    <row r="2" spans="1:6" x14ac:dyDescent="0.25">
      <c r="A2" s="1223" t="s">
        <v>21</v>
      </c>
      <c r="B2" s="1224"/>
      <c r="C2" s="1224"/>
      <c r="D2" s="572"/>
      <c r="E2" s="553"/>
      <c r="F2" s="155"/>
    </row>
    <row r="3" spans="1:6" ht="15.75" thickBot="1" x14ac:dyDescent="0.3">
      <c r="A3" s="1225"/>
      <c r="B3" s="1226"/>
      <c r="C3" s="1226"/>
      <c r="D3" s="1226"/>
      <c r="E3" s="1227"/>
    </row>
    <row r="4" spans="1:6" x14ac:dyDescent="0.25">
      <c r="A4" s="1228" t="s">
        <v>21</v>
      </c>
      <c r="B4" s="1229"/>
      <c r="C4" s="1229"/>
      <c r="D4" s="509"/>
      <c r="E4" s="1234" t="s">
        <v>1209</v>
      </c>
    </row>
    <row r="5" spans="1:6" ht="15.75" thickBot="1" x14ac:dyDescent="0.3">
      <c r="A5" s="1231"/>
      <c r="B5" s="1232"/>
      <c r="C5" s="1232"/>
      <c r="D5" s="510"/>
      <c r="E5" s="1278"/>
    </row>
    <row r="6" spans="1:6" ht="15.75" thickBot="1" x14ac:dyDescent="0.3">
      <c r="A6" s="438" t="s">
        <v>1019</v>
      </c>
      <c r="B6" s="650" t="e">
        <f>#REF!</f>
        <v>#REF!</v>
      </c>
      <c r="C6" s="431"/>
      <c r="D6" s="431" t="s">
        <v>2241</v>
      </c>
      <c r="E6" s="433"/>
    </row>
    <row r="7" spans="1:6" ht="54" customHeight="1" x14ac:dyDescent="0.25">
      <c r="A7" s="1602" t="s">
        <v>36</v>
      </c>
      <c r="B7" s="1603" t="s">
        <v>642</v>
      </c>
      <c r="C7" s="13" t="s">
        <v>40</v>
      </c>
      <c r="D7" s="740" t="s">
        <v>1575</v>
      </c>
      <c r="E7" s="1804" t="s">
        <v>43</v>
      </c>
    </row>
    <row r="8" spans="1:6" ht="30" customHeight="1" x14ac:dyDescent="0.25">
      <c r="A8" s="1608"/>
      <c r="B8" s="1623"/>
      <c r="C8" s="2" t="s">
        <v>41</v>
      </c>
      <c r="D8" s="636">
        <f>'Část 4a'!D26</f>
        <v>145839290.19440001</v>
      </c>
      <c r="E8" s="1805"/>
    </row>
    <row r="9" spans="1:6" x14ac:dyDescent="0.25">
      <c r="A9" s="1608"/>
      <c r="B9" s="1623" t="s">
        <v>35</v>
      </c>
      <c r="C9" s="12" t="s">
        <v>39</v>
      </c>
      <c r="D9" s="636">
        <f>'Část 4a'!D28</f>
        <v>2869062821.6460533</v>
      </c>
      <c r="E9" s="1805"/>
    </row>
    <row r="10" spans="1:6" x14ac:dyDescent="0.25">
      <c r="A10" s="1608"/>
      <c r="B10" s="1623"/>
      <c r="C10" s="12" t="s">
        <v>38</v>
      </c>
      <c r="D10" s="636">
        <f>'Část 4a'!D29</f>
        <v>0</v>
      </c>
      <c r="E10" s="1805"/>
    </row>
    <row r="11" spans="1:6" ht="36.75" customHeight="1" thickBot="1" x14ac:dyDescent="0.3">
      <c r="A11" s="1796"/>
      <c r="B11" s="1807"/>
      <c r="C11" s="14" t="s">
        <v>37</v>
      </c>
      <c r="D11" s="636">
        <f>'Část 4a'!D30</f>
        <v>0</v>
      </c>
      <c r="E11" s="1805"/>
    </row>
    <row r="12" spans="1:6" ht="26.25" customHeight="1" thickBot="1" x14ac:dyDescent="0.3">
      <c r="A12" s="1545" t="s">
        <v>34</v>
      </c>
      <c r="B12" s="1546"/>
      <c r="C12" s="1808"/>
      <c r="D12" s="741" t="s">
        <v>1575</v>
      </c>
      <c r="E12" s="1806"/>
    </row>
    <row r="13" spans="1:6" x14ac:dyDescent="0.25">
      <c r="A13" s="11"/>
    </row>
    <row r="14" spans="1:6" x14ac:dyDescent="0.25">
      <c r="A14" s="11"/>
    </row>
    <row r="15" spans="1:6" x14ac:dyDescent="0.25">
      <c r="A15" s="11"/>
    </row>
    <row r="16" spans="1:6" x14ac:dyDescent="0.25">
      <c r="A16" s="11"/>
    </row>
  </sheetData>
  <mergeCells count="10">
    <mergeCell ref="E7:E12"/>
    <mergeCell ref="A1:C1"/>
    <mergeCell ref="A2:C2"/>
    <mergeCell ref="A3:E3"/>
    <mergeCell ref="A4:C5"/>
    <mergeCell ref="E4:E5"/>
    <mergeCell ref="A7:A11"/>
    <mergeCell ref="B7:B8"/>
    <mergeCell ref="B9:B11"/>
    <mergeCell ref="A12:C12"/>
  </mergeCells>
  <phoneticPr fontId="8" type="noConversion"/>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E10"/>
  <sheetViews>
    <sheetView showGridLines="0" zoomScaleNormal="100" zoomScaleSheetLayoutView="100" workbookViewId="0">
      <selection activeCell="D16" sqref="D16:XFD16"/>
    </sheetView>
  </sheetViews>
  <sheetFormatPr defaultRowHeight="15" x14ac:dyDescent="0.25"/>
  <cols>
    <col min="1" max="3" width="38.85546875" customWidth="1"/>
    <col min="4" max="4" width="11.42578125" customWidth="1"/>
  </cols>
  <sheetData>
    <row r="1" spans="1:5" x14ac:dyDescent="0.25">
      <c r="A1" s="1221" t="s">
        <v>672</v>
      </c>
      <c r="B1" s="1222"/>
      <c r="C1" s="1222"/>
      <c r="D1" s="552"/>
      <c r="E1" s="155"/>
    </row>
    <row r="2" spans="1:5" x14ac:dyDescent="0.25">
      <c r="A2" s="1223" t="s">
        <v>22</v>
      </c>
      <c r="B2" s="1224"/>
      <c r="C2" s="1224"/>
      <c r="D2" s="553"/>
      <c r="E2" s="155"/>
    </row>
    <row r="3" spans="1:5" ht="15.75" thickBot="1" x14ac:dyDescent="0.3">
      <c r="A3" s="1225"/>
      <c r="B3" s="1226"/>
      <c r="C3" s="1226"/>
      <c r="D3" s="1227"/>
    </row>
    <row r="4" spans="1:5" ht="17.25" customHeight="1" x14ac:dyDescent="0.25">
      <c r="A4" s="1228" t="s">
        <v>22</v>
      </c>
      <c r="B4" s="1229"/>
      <c r="C4" s="1229"/>
      <c r="D4" s="1234" t="s">
        <v>1209</v>
      </c>
    </row>
    <row r="5" spans="1:5" ht="22.5" customHeight="1" thickBot="1" x14ac:dyDescent="0.3">
      <c r="A5" s="1231"/>
      <c r="B5" s="1232"/>
      <c r="C5" s="1232"/>
      <c r="D5" s="1235"/>
    </row>
    <row r="6" spans="1:5" ht="15.75" thickBot="1" x14ac:dyDescent="0.3">
      <c r="A6" s="438" t="s">
        <v>1019</v>
      </c>
      <c r="B6" s="650" t="e">
        <f>#REF!</f>
        <v>#REF!</v>
      </c>
      <c r="C6" s="431"/>
      <c r="D6" s="443"/>
    </row>
    <row r="7" spans="1:5" ht="15" customHeight="1" x14ac:dyDescent="0.25">
      <c r="A7" s="1626" t="s">
        <v>80</v>
      </c>
      <c r="B7" s="1809"/>
      <c r="C7" s="1628"/>
      <c r="D7" s="1804" t="s">
        <v>33</v>
      </c>
    </row>
    <row r="8" spans="1:5" ht="46.5" customHeight="1" thickBot="1" x14ac:dyDescent="0.3">
      <c r="A8" s="1810" t="s">
        <v>1845</v>
      </c>
      <c r="B8" s="1811"/>
      <c r="C8" s="1812"/>
      <c r="D8" s="1805"/>
    </row>
    <row r="9" spans="1:5" s="6" customFormat="1" ht="48" customHeight="1" x14ac:dyDescent="0.2">
      <c r="A9" s="1064" t="s">
        <v>81</v>
      </c>
      <c r="B9" s="1065" t="s">
        <v>82</v>
      </c>
      <c r="C9" s="1066" t="s">
        <v>83</v>
      </c>
      <c r="D9" s="1804" t="s">
        <v>33</v>
      </c>
    </row>
    <row r="10" spans="1:5" ht="27" thickBot="1" x14ac:dyDescent="0.3">
      <c r="A10" s="913" t="s">
        <v>1846</v>
      </c>
      <c r="B10" s="914" t="s">
        <v>1839</v>
      </c>
      <c r="C10" s="915" t="s">
        <v>1839</v>
      </c>
      <c r="D10" s="1806"/>
    </row>
  </sheetData>
  <dataConsolidate/>
  <mergeCells count="9">
    <mergeCell ref="D9:D10"/>
    <mergeCell ref="A7:C7"/>
    <mergeCell ref="A8:C8"/>
    <mergeCell ref="D7:D8"/>
    <mergeCell ref="A1:C1"/>
    <mergeCell ref="A2:C2"/>
    <mergeCell ref="A3:D3"/>
    <mergeCell ref="A4:C5"/>
    <mergeCell ref="D4:D5"/>
  </mergeCells>
  <phoneticPr fontId="8" type="noConversion"/>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E152"/>
  <sheetViews>
    <sheetView showGridLines="0" zoomScaleNormal="100" zoomScaleSheetLayoutView="100" workbookViewId="0">
      <selection activeCell="B73" sqref="B73:E73"/>
    </sheetView>
  </sheetViews>
  <sheetFormatPr defaultRowHeight="15" outlineLevelRow="1" x14ac:dyDescent="0.25"/>
  <cols>
    <col min="1" max="2" width="45.7109375" customWidth="1"/>
    <col min="3" max="3" width="40.42578125" customWidth="1"/>
    <col min="4" max="4" width="12.7109375" customWidth="1"/>
  </cols>
  <sheetData>
    <row r="1" spans="1:5" x14ac:dyDescent="0.25">
      <c r="A1" s="1221" t="s">
        <v>659</v>
      </c>
      <c r="B1" s="1222"/>
      <c r="C1" s="1222"/>
      <c r="D1" s="552"/>
      <c r="E1" s="155"/>
    </row>
    <row r="2" spans="1:5" x14ac:dyDescent="0.25">
      <c r="A2" s="1223" t="s">
        <v>15</v>
      </c>
      <c r="B2" s="1224"/>
      <c r="C2" s="1224"/>
      <c r="D2" s="553"/>
      <c r="E2" s="155"/>
    </row>
    <row r="3" spans="1:5" ht="15.75" thickBot="1" x14ac:dyDescent="0.3">
      <c r="A3" s="1225"/>
      <c r="B3" s="1226"/>
      <c r="C3" s="1226"/>
      <c r="D3" s="1227"/>
    </row>
    <row r="4" spans="1:5" x14ac:dyDescent="0.25">
      <c r="A4" s="1228" t="s">
        <v>15</v>
      </c>
      <c r="B4" s="1229"/>
      <c r="C4" s="1229"/>
      <c r="D4" s="1234" t="s">
        <v>886</v>
      </c>
    </row>
    <row r="5" spans="1:5" ht="15.75" thickBot="1" x14ac:dyDescent="0.3">
      <c r="A5" s="1276"/>
      <c r="B5" s="1277"/>
      <c r="C5" s="1277"/>
      <c r="D5" s="1278"/>
    </row>
    <row r="6" spans="1:5" ht="15.75" thickBot="1" x14ac:dyDescent="0.3">
      <c r="A6" s="516" t="s">
        <v>1019</v>
      </c>
      <c r="B6" s="633" t="e">
        <f>#REF!</f>
        <v>#REF!</v>
      </c>
      <c r="C6" s="431"/>
      <c r="D6" s="433"/>
    </row>
    <row r="7" spans="1:5" ht="27.75" customHeight="1" thickBot="1" x14ac:dyDescent="0.3">
      <c r="A7" s="102" t="s">
        <v>27</v>
      </c>
      <c r="B7" s="1328" t="s">
        <v>1275</v>
      </c>
      <c r="C7" s="1328"/>
      <c r="D7" s="99" t="s">
        <v>1192</v>
      </c>
    </row>
    <row r="8" spans="1:5" ht="15" customHeight="1" x14ac:dyDescent="0.25">
      <c r="A8" s="1338" t="s">
        <v>192</v>
      </c>
      <c r="B8" s="1339"/>
      <c r="C8" s="1340"/>
      <c r="D8" s="1299" t="s">
        <v>1193</v>
      </c>
    </row>
    <row r="9" spans="1:5" x14ac:dyDescent="0.25">
      <c r="A9" s="1341"/>
      <c r="B9" s="1342"/>
      <c r="C9" s="1343"/>
      <c r="D9" s="1337"/>
    </row>
    <row r="10" spans="1:5" x14ac:dyDescent="0.25">
      <c r="A10" s="1056" t="s">
        <v>30</v>
      </c>
      <c r="B10" s="1332" t="s">
        <v>29</v>
      </c>
      <c r="C10" s="1333"/>
      <c r="D10" s="1337"/>
    </row>
    <row r="11" spans="1:5" x14ac:dyDescent="0.25">
      <c r="A11" s="662" t="str">
        <f>'cast 2 work'!B4</f>
        <v>AB 2 B.V.</v>
      </c>
      <c r="B11" s="1297" t="str">
        <f>'cast 2 work'!E4</f>
        <v>plně zahrnut do účetní i obezřetnostní konsolidace</v>
      </c>
      <c r="C11" s="1298"/>
      <c r="D11" s="1337"/>
    </row>
    <row r="12" spans="1:5" x14ac:dyDescent="0.25">
      <c r="A12" s="662" t="str">
        <f>'cast 2 work'!B5</f>
        <v>AB 4 B.V.</v>
      </c>
      <c r="B12" s="1297" t="str">
        <f>'cast 2 work'!E5</f>
        <v>plně zahrnut do účetní i obezřetnostní konsolidace</v>
      </c>
      <c r="C12" s="1298"/>
      <c r="D12" s="1337"/>
    </row>
    <row r="13" spans="1:5" x14ac:dyDescent="0.25">
      <c r="A13" s="662" t="str">
        <f>'cast 2 work'!B6</f>
        <v>AB 7 B.V.</v>
      </c>
      <c r="B13" s="1297" t="str">
        <f>'cast 2 work'!E6</f>
        <v>plně zahrnut do účetní i obezřetnostní konsolidace</v>
      </c>
      <c r="C13" s="1298"/>
      <c r="D13" s="1337"/>
    </row>
    <row r="14" spans="1:5" x14ac:dyDescent="0.25">
      <c r="A14" s="662" t="str">
        <f>'cast 2 work'!B7</f>
        <v>Air Bank a.s.</v>
      </c>
      <c r="B14" s="1297" t="str">
        <f>'cast 2 work'!E7</f>
        <v>plně zahrnut do účetní i obezřetnostní konsolidace</v>
      </c>
      <c r="C14" s="1298"/>
      <c r="D14" s="1337"/>
    </row>
    <row r="15" spans="1:5" x14ac:dyDescent="0.25">
      <c r="A15" s="662" t="str">
        <f>'cast 2 work'!B8</f>
        <v>Asnova Insurance CJSIC</v>
      </c>
      <c r="B15" s="1297" t="str">
        <f>'cast 2 work'!E8</f>
        <v>plně zahrnut do účetní konsolidace, nezahrnut do obezřetnostní konsolidace, neodečítán od kapitálu</v>
      </c>
      <c r="C15" s="1298"/>
      <c r="D15" s="1337"/>
    </row>
    <row r="16" spans="1:5" x14ac:dyDescent="0.25">
      <c r="A16" s="662" t="str">
        <f>'cast 2 work'!B9</f>
        <v>Astavedo Limited</v>
      </c>
      <c r="B16" s="1297" t="str">
        <f>'cast 2 work'!E9</f>
        <v>nezahrnut ani do účetní ani do obezřetnostní konsolidace, neodečítán od kapitálu</v>
      </c>
      <c r="C16" s="1298"/>
      <c r="D16" s="1337"/>
    </row>
    <row r="17" spans="1:4" x14ac:dyDescent="0.25">
      <c r="A17" s="662" t="str">
        <f>'cast 2 work'!B10</f>
        <v>Autotým, s.r.o.</v>
      </c>
      <c r="B17" s="1297" t="str">
        <f>'cast 2 work'!E10</f>
        <v>nezahrnut ani do účetní ani do obezřetnostní konsolidace, neodečítán od kapitálu</v>
      </c>
      <c r="C17" s="1298"/>
      <c r="D17" s="1337"/>
    </row>
    <row r="18" spans="1:4" x14ac:dyDescent="0.25">
      <c r="A18" s="662" t="str">
        <f>'cast 2 work'!B11</f>
        <v>Bank Home Credit SB JSC</v>
      </c>
      <c r="B18" s="1297" t="str">
        <f>'cast 2 work'!E11</f>
        <v>plně zahrnut do účetní i obezřetnostní konsolidace</v>
      </c>
      <c r="C18" s="1298"/>
      <c r="D18" s="1337"/>
    </row>
    <row r="19" spans="1:4" x14ac:dyDescent="0.25">
      <c r="A19" s="662" t="str">
        <f>'cast 2 work'!B12</f>
        <v>Bonus Center Operations LLC</v>
      </c>
      <c r="B19" s="1297" t="str">
        <f>'cast 2 work'!E12</f>
        <v>plně zahrnut do účetní konsolidace, nezahrnut do obezřetnostní konsolidace, neodečítán od kapitálu</v>
      </c>
      <c r="C19" s="1298"/>
      <c r="D19" s="1337"/>
    </row>
    <row r="20" spans="1:4" ht="15.75" thickBot="1" x14ac:dyDescent="0.3">
      <c r="A20" s="662" t="str">
        <f>'cast 2 work'!B13</f>
        <v>CB Infrastructure Limited</v>
      </c>
      <c r="B20" s="1297" t="str">
        <f>'cast 2 work'!E13</f>
        <v>účetně konsolidován ekvivalenční metodou, nezahrnut do obezřetnostní konsolidace, neodečítán od kapitálu</v>
      </c>
      <c r="C20" s="1298"/>
      <c r="D20" s="1300"/>
    </row>
    <row r="21" spans="1:4" ht="15" customHeight="1" outlineLevel="1" x14ac:dyDescent="0.25">
      <c r="A21" s="662" t="str">
        <f>'cast 2 work'!B14</f>
        <v>CF Commercial Consulting (Beijing) Co., Ltd.</v>
      </c>
      <c r="B21" s="1297" t="str">
        <f>'cast 2 work'!E14</f>
        <v>plně zahrnut do účetní konsolidace, nezahrnut do obezřetnostní konsolidace, neodečítán od kapitálu</v>
      </c>
      <c r="C21" s="1298"/>
      <c r="D21" s="1327" t="s">
        <v>189</v>
      </c>
    </row>
    <row r="22" spans="1:4" ht="15" customHeight="1" outlineLevel="1" x14ac:dyDescent="0.25">
      <c r="A22" s="662" t="str">
        <f>'cast 2 work'!B15</f>
        <v>Enadoco Limited</v>
      </c>
      <c r="B22" s="1297" t="str">
        <f>'cast 2 work'!E15</f>
        <v>nezahrnut ani do účetní ani do obezřetnostní konsolidace, neodečítán od kapitálu</v>
      </c>
      <c r="C22" s="1298"/>
      <c r="D22" s="1327"/>
    </row>
    <row r="23" spans="1:4" ht="15" customHeight="1" outlineLevel="1" x14ac:dyDescent="0.25">
      <c r="A23" s="662" t="str">
        <f>'cast 2 work'!B16</f>
        <v>Equifax Credit Services LLC</v>
      </c>
      <c r="B23" s="1297" t="str">
        <f>'cast 2 work'!E16</f>
        <v>účetně konsolidován ekvivalenční metodou, nezahrnut do obezřetnostní konsolidace, neodečítán od kapitálu</v>
      </c>
      <c r="C23" s="1298"/>
      <c r="D23" s="1327"/>
    </row>
    <row r="24" spans="1:4" ht="15" customHeight="1" outlineLevel="1" x14ac:dyDescent="0.25">
      <c r="A24" s="662" t="str">
        <f>'cast 2 work'!B17</f>
        <v>Favour Ocean Ltd.</v>
      </c>
      <c r="B24" s="1297" t="str">
        <f>'cast 2 work'!E17</f>
        <v>plně zahrnut do účetní i obezřetnostní konsolidace</v>
      </c>
      <c r="C24" s="1298"/>
      <c r="D24" s="1327"/>
    </row>
    <row r="25" spans="1:4" ht="15" customHeight="1" outlineLevel="1" x14ac:dyDescent="0.25">
      <c r="A25" s="662" t="str">
        <f>'cast 2 work'!B18</f>
        <v>Filcommerce Holdings Inc.</v>
      </c>
      <c r="B25" s="1297" t="str">
        <f>'cast 2 work'!E18</f>
        <v>účetně konsolidován ekvivalenční metodou, nezahrnut do obezřetnostní konsolidace, neodečítán od kapitálu</v>
      </c>
      <c r="C25" s="1298"/>
      <c r="D25" s="1327"/>
    </row>
    <row r="26" spans="1:4" ht="15" customHeight="1" outlineLevel="1" x14ac:dyDescent="0.25">
      <c r="A26" s="662" t="str">
        <f>'cast 2 work'!B19</f>
        <v>Financial Innovations LLC</v>
      </c>
      <c r="B26" s="1297" t="str">
        <f>'cast 2 work'!E19</f>
        <v>plně zahrnut do účetní i obezřetnostní konsolidace</v>
      </c>
      <c r="C26" s="1298"/>
      <c r="D26" s="1327"/>
    </row>
    <row r="27" spans="1:4" ht="15" customHeight="1" outlineLevel="1" x14ac:dyDescent="0.25">
      <c r="A27" s="662" t="str">
        <f>'cast 2 work'!B20</f>
        <v>FOTIC Collective Trust</v>
      </c>
      <c r="B27" s="1297" t="str">
        <f>'cast 2 work'!E20</f>
        <v>plně zahrnut do účetní i obezřetnostní konsolidace</v>
      </c>
      <c r="C27" s="1298"/>
      <c r="D27" s="1327"/>
    </row>
    <row r="28" spans="1:4" ht="15" customHeight="1" outlineLevel="1" x14ac:dyDescent="0.25">
      <c r="A28" s="662" t="str">
        <f>'cast 2 work'!B21</f>
        <v>FOTIC-Single Trust</v>
      </c>
      <c r="B28" s="1297" t="str">
        <f>'cast 2 work'!E21</f>
        <v>plně zahrnut do účetní i obezřetnostní konsolidace</v>
      </c>
      <c r="C28" s="1298"/>
      <c r="D28" s="1327"/>
    </row>
    <row r="29" spans="1:4" ht="15" customHeight="1" outlineLevel="1" x14ac:dyDescent="0.25">
      <c r="A29" s="662" t="str">
        <f>'cast 2 work'!B22</f>
        <v>Guangdong Home Credit Number Two Information Consulting Co., Ltd.</v>
      </c>
      <c r="B29" s="1297" t="str">
        <f>'cast 2 work'!E22</f>
        <v>plně zahrnut do účetní i obezřetnostní konsolidace</v>
      </c>
      <c r="C29" s="1298"/>
      <c r="D29" s="1327"/>
    </row>
    <row r="30" spans="1:4" ht="15" customHeight="1" outlineLevel="1" x14ac:dyDescent="0.25">
      <c r="A30" s="662" t="str">
        <f>'cast 2 work'!B23</f>
        <v>HC Asia N.V.</v>
      </c>
      <c r="B30" s="1297" t="str">
        <f>'cast 2 work'!E23</f>
        <v>plně zahrnut do účetní i obezřetnostní konsolidace</v>
      </c>
      <c r="C30" s="1298"/>
      <c r="D30" s="1327"/>
    </row>
    <row r="31" spans="1:4" ht="15" customHeight="1" outlineLevel="1" x14ac:dyDescent="0.25">
      <c r="A31" s="662" t="str">
        <f>'cast 2 work'!B24</f>
        <v>HC Broker, s.r.o.</v>
      </c>
      <c r="B31" s="1297" t="str">
        <f>'cast 2 work'!E24</f>
        <v>nezahrnut ani do účetní ani do obezřetnostní konsolidace, neodečítán od kapitálu</v>
      </c>
      <c r="C31" s="1298"/>
      <c r="D31" s="1327"/>
    </row>
    <row r="32" spans="1:4" ht="15" customHeight="1" outlineLevel="1" x14ac:dyDescent="0.25">
      <c r="A32" s="662" t="str">
        <f>'cast 2 work'!B25</f>
        <v>HC Consumer Finance Philippines, Inc.</v>
      </c>
      <c r="B32" s="1297" t="str">
        <f>'cast 2 work'!E25</f>
        <v>plně zahrnut do účetní i obezřetnostní konsolidace</v>
      </c>
      <c r="C32" s="1298"/>
      <c r="D32" s="1327"/>
    </row>
    <row r="33" spans="1:4" ht="15" customHeight="1" outlineLevel="1" x14ac:dyDescent="0.25">
      <c r="A33" s="662" t="str">
        <f>'cast 2 work'!B26</f>
        <v>HC Insurance Services s.r.o.</v>
      </c>
      <c r="B33" s="1297" t="str">
        <f>'cast 2 work'!E26</f>
        <v>nezahrnut ani do účetní ani do obezřetnostní konsolidace, neodečítán od kapitálu</v>
      </c>
      <c r="C33" s="1298"/>
      <c r="D33" s="1327"/>
    </row>
    <row r="34" spans="1:4" ht="15" customHeight="1" outlineLevel="1" x14ac:dyDescent="0.25">
      <c r="A34" s="662" t="str">
        <f>'cast 2 work'!B27</f>
        <v>HC Kazakhstan JSC</v>
      </c>
      <c r="B34" s="1297" t="str">
        <f>'cast 2 work'!E27</f>
        <v>plně zahrnut do účetní konsolidace, nezahrnut do obezřetnostní konsolidace, neodečítán od kapitálu</v>
      </c>
      <c r="C34" s="1298"/>
      <c r="D34" s="1327"/>
    </row>
    <row r="35" spans="1:4" ht="15" customHeight="1" outlineLevel="1" x14ac:dyDescent="0.25">
      <c r="A35" s="662" t="str">
        <f>'cast 2 work'!B28</f>
        <v>HC Philippines Holdings B.V.</v>
      </c>
      <c r="B35" s="1297" t="str">
        <f>'cast 2 work'!E28</f>
        <v>plně zahrnut do účetní i obezřetnostní konsolidace</v>
      </c>
      <c r="C35" s="1298"/>
      <c r="D35" s="1327"/>
    </row>
    <row r="36" spans="1:4" ht="15" customHeight="1" outlineLevel="1" x14ac:dyDescent="0.25">
      <c r="A36" s="662" t="str">
        <f>'cast 2 work'!B29</f>
        <v>Home Credit a. s.</v>
      </c>
      <c r="B36" s="1297" t="str">
        <f>'cast 2 work'!E29</f>
        <v>plně zahrnut do účetní i obezřetnostní konsolidace</v>
      </c>
      <c r="C36" s="1298"/>
      <c r="D36" s="1327"/>
    </row>
    <row r="37" spans="1:4" ht="15" customHeight="1" outlineLevel="1" x14ac:dyDescent="0.25">
      <c r="A37" s="662" t="str">
        <f>'cast 2 work'!B30</f>
        <v>Home Credit and Finance Bank LLC</v>
      </c>
      <c r="B37" s="1297" t="str">
        <f>'cast 2 work'!E30</f>
        <v>plně zahrnut do účetní i obezřetnostní konsolidace</v>
      </c>
      <c r="C37" s="1298"/>
      <c r="D37" s="1327"/>
    </row>
    <row r="38" spans="1:4" ht="15" customHeight="1" outlineLevel="1" x14ac:dyDescent="0.25">
      <c r="A38" s="662" t="str">
        <f>'cast 2 work'!B31</f>
        <v>Home Credit Asia Limited</v>
      </c>
      <c r="B38" s="1297" t="str">
        <f>'cast 2 work'!E31</f>
        <v>plně zahrnut do účetní i obezřetnostní konsolidace</v>
      </c>
      <c r="C38" s="1298"/>
      <c r="D38" s="1327"/>
    </row>
    <row r="39" spans="1:4" ht="15" customHeight="1" outlineLevel="1" x14ac:dyDescent="0.25">
      <c r="A39" s="662" t="str">
        <f>'cast 2 work'!B32</f>
        <v>Home Credit B.V.</v>
      </c>
      <c r="B39" s="1297" t="str">
        <f>'cast 2 work'!E32</f>
        <v>plně zahrnut do účetní i obezřetnostní konsolidace</v>
      </c>
      <c r="C39" s="1298"/>
      <c r="D39" s="1327"/>
    </row>
    <row r="40" spans="1:4" ht="15" customHeight="1" outlineLevel="1" x14ac:dyDescent="0.25">
      <c r="A40" s="662" t="str">
        <f>'cast 2 work'!B33</f>
        <v>Home Credit Consumer Finance Co. Ltd.</v>
      </c>
      <c r="B40" s="1297" t="str">
        <f>'cast 2 work'!E33</f>
        <v>plně zahrnut do účetní i obezřetnostní konsolidace</v>
      </c>
      <c r="C40" s="1298"/>
      <c r="D40" s="1327"/>
    </row>
    <row r="41" spans="1:4" ht="15" customHeight="1" outlineLevel="1" x14ac:dyDescent="0.25">
      <c r="A41" s="662" t="str">
        <f>'cast 2 work'!B34</f>
        <v>Home Credit Egypt Trade S.A.E.</v>
      </c>
      <c r="B41" s="1297" t="str">
        <f>'cast 2 work'!E34</f>
        <v>nezahrnut ani do účetní ani do obezřetnostní konsolidace, neodečítán od kapitálu</v>
      </c>
      <c r="C41" s="1298"/>
      <c r="D41" s="1327"/>
    </row>
    <row r="42" spans="1:4" ht="15" customHeight="1" outlineLevel="1" x14ac:dyDescent="0.25">
      <c r="A42" s="662" t="str">
        <f>'cast 2 work'!B35</f>
        <v>Home Credit India B. V.</v>
      </c>
      <c r="B42" s="1297" t="str">
        <f>'cast 2 work'!E35</f>
        <v>plně zahrnut do účetní i obezřetnostní konsolidace</v>
      </c>
      <c r="C42" s="1298"/>
      <c r="D42" s="1327"/>
    </row>
    <row r="43" spans="1:4" ht="15" customHeight="1" outlineLevel="1" x14ac:dyDescent="0.25">
      <c r="A43" s="662" t="str">
        <f>'cast 2 work'!B36</f>
        <v>HOME CREDIT INDIA FINANCE PRIVATE Ltd.</v>
      </c>
      <c r="B43" s="1297" t="str">
        <f>'cast 2 work'!E36</f>
        <v>plně zahrnut do účetní i obezřetnostní konsolidace</v>
      </c>
      <c r="C43" s="1298"/>
      <c r="D43" s="1327"/>
    </row>
    <row r="44" spans="1:4" ht="15" customHeight="1" outlineLevel="1" x14ac:dyDescent="0.25">
      <c r="A44" s="662" t="str">
        <f>'cast 2 work'!B37</f>
        <v>Home Credit Indonesia B.V.</v>
      </c>
      <c r="B44" s="1297" t="str">
        <f>'cast 2 work'!E37</f>
        <v>plně zahrnut do účetní i obezřetnostní konsolidace</v>
      </c>
      <c r="C44" s="1298"/>
      <c r="D44" s="1327"/>
    </row>
    <row r="45" spans="1:4" ht="15" customHeight="1" outlineLevel="1" x14ac:dyDescent="0.25">
      <c r="A45" s="662" t="str">
        <f>'cast 2 work'!B38</f>
        <v>Home Credit Indonesia PT.</v>
      </c>
      <c r="B45" s="1297" t="str">
        <f>'cast 2 work'!E38</f>
        <v>plně zahrnut do účetní i obezřetnostní konsolidace</v>
      </c>
      <c r="C45" s="1298"/>
      <c r="D45" s="1327"/>
    </row>
    <row r="46" spans="1:4" ht="15" customHeight="1" outlineLevel="1" x14ac:dyDescent="0.25">
      <c r="A46" s="662" t="str">
        <f>'cast 2 work'!B39</f>
        <v>Home Credit Insurance LLC</v>
      </c>
      <c r="B46" s="1297" t="str">
        <f>'cast 2 work'!E39</f>
        <v>plně zahrnut do účetní konsolidace, nezahrnut do obezřetnostní konsolidace, neodečítán od kapitálu</v>
      </c>
      <c r="C46" s="1298"/>
      <c r="D46" s="1327"/>
    </row>
    <row r="47" spans="1:4" ht="15" customHeight="1" outlineLevel="1" x14ac:dyDescent="0.25">
      <c r="A47" s="662" t="str">
        <f>'cast 2 work'!B40</f>
        <v>Home Credit International a.s.</v>
      </c>
      <c r="B47" s="1297" t="str">
        <f>'cast 2 work'!E40</f>
        <v>plně zahrnut do účetní i obezřetnostní konsolidace</v>
      </c>
      <c r="C47" s="1298"/>
      <c r="D47" s="1327"/>
    </row>
    <row r="48" spans="1:4" ht="15" customHeight="1" outlineLevel="1" x14ac:dyDescent="0.25">
      <c r="A48" s="662" t="str">
        <f>'cast 2 work'!B41</f>
        <v>Home Credit Lab N.V.</v>
      </c>
      <c r="B48" s="1297" t="str">
        <f>'cast 2 work'!E41</f>
        <v>plně zahrnut do účetní konsolidace, nezahrnut do obezřetnostní konsolidace, neodečítán od kapitálu</v>
      </c>
      <c r="C48" s="1298"/>
      <c r="D48" s="1327"/>
    </row>
    <row r="49" spans="1:4" ht="15" customHeight="1" outlineLevel="1" x14ac:dyDescent="0.25">
      <c r="A49" s="662" t="str">
        <f>'cast 2 work'!B42</f>
        <v>Home Credit Online LLC</v>
      </c>
      <c r="B49" s="1297" t="str">
        <f>'cast 2 work'!E42</f>
        <v>nezahrnut ani do účetní ani do obezřetnostní konsolidace, neodečítán od kapitálu</v>
      </c>
      <c r="C49" s="1298"/>
      <c r="D49" s="1327"/>
    </row>
    <row r="50" spans="1:4" ht="15" customHeight="1" outlineLevel="1" x14ac:dyDescent="0.25">
      <c r="A50" s="662" t="str">
        <f>'cast 2 work'!B43</f>
        <v>Home Credit Slovakia a.s.</v>
      </c>
      <c r="B50" s="1297" t="str">
        <f>'cast 2 work'!E43</f>
        <v>plně zahrnut do účetní i obezřetnostní konsolidace</v>
      </c>
      <c r="C50" s="1298"/>
      <c r="D50" s="1327"/>
    </row>
    <row r="51" spans="1:4" ht="15" customHeight="1" outlineLevel="1" x14ac:dyDescent="0.25">
      <c r="A51" s="662" t="str">
        <f>'cast 2 work'!B44</f>
        <v>HOME CREDIT US Holding, LLC</v>
      </c>
      <c r="B51" s="1297" t="str">
        <f>'cast 2 work'!E44</f>
        <v>plně zahrnut do účetní i obezřetnostní konsolidace</v>
      </c>
      <c r="C51" s="1298"/>
      <c r="D51" s="1327"/>
    </row>
    <row r="52" spans="1:4" ht="15" customHeight="1" outlineLevel="1" x14ac:dyDescent="0.25">
      <c r="A52" s="662" t="str">
        <f>'cast 2 work'!B45</f>
        <v>HOME CREDIT US, LLC</v>
      </c>
      <c r="B52" s="1297" t="str">
        <f>'cast 2 work'!E45</f>
        <v>plně zahrnut do účetní konsolidace, nezahrnut do obezřetnostní konsolidace, neodečítán od kapitálu</v>
      </c>
      <c r="C52" s="1298"/>
      <c r="D52" s="1327"/>
    </row>
    <row r="53" spans="1:4" ht="15" customHeight="1" outlineLevel="1" x14ac:dyDescent="0.25">
      <c r="A53" s="662" t="str">
        <f>'cast 2 work'!B46</f>
        <v>Home Credit Vietnam Finance Company Limited</v>
      </c>
      <c r="B53" s="1297" t="str">
        <f>'cast 2 work'!E46</f>
        <v>plně zahrnut do účetní i obezřetnostní konsolidace</v>
      </c>
      <c r="C53" s="1298"/>
      <c r="D53" s="1327"/>
    </row>
    <row r="54" spans="1:4" ht="15" customHeight="1" outlineLevel="1" x14ac:dyDescent="0.25">
      <c r="A54" s="662" t="str">
        <f>'cast 2 work'!B47</f>
        <v>HOMER SOFTWARE HOUSE LLC</v>
      </c>
      <c r="B54" s="1297" t="str">
        <f>'cast 2 work'!E47</f>
        <v>plně zahrnut do účetní konsolidace, nezahrnut do obezřetnostní konsolidace, neodečítán od kapitálu</v>
      </c>
      <c r="C54" s="1298"/>
      <c r="D54" s="1327"/>
    </row>
    <row r="55" spans="1:4" ht="15" customHeight="1" outlineLevel="1" x14ac:dyDescent="0.25">
      <c r="A55" s="662" t="str">
        <f>'cast 2 work'!B48</f>
        <v>MCC Kupi ne kopi LLC</v>
      </c>
      <c r="B55" s="1297" t="str">
        <f>'cast 2 work'!E48</f>
        <v>plně zahrnut do účetní konsolidace, nezahrnut do obezřetnostní konsolidace, neodečítán od kapitálu</v>
      </c>
      <c r="C55" s="1298"/>
      <c r="D55" s="1327"/>
    </row>
    <row r="56" spans="1:4" ht="15" customHeight="1" outlineLevel="1" x14ac:dyDescent="0.25">
      <c r="A56" s="662" t="str">
        <f>'cast 2 work'!B49</f>
        <v>Non-banking Credit and Financial Organization Home Credit OJSC</v>
      </c>
      <c r="B56" s="1297" t="str">
        <f>'cast 2 work'!E49</f>
        <v>plně zahrnut do účetní i obezřetnostní konsolidace</v>
      </c>
      <c r="C56" s="1298"/>
      <c r="D56" s="1327"/>
    </row>
    <row r="57" spans="1:4" ht="15" customHeight="1" outlineLevel="1" x14ac:dyDescent="0.25">
      <c r="A57" s="662" t="str">
        <f>'cast 2 work'!B50</f>
        <v>PPF banka, a.s.</v>
      </c>
      <c r="B57" s="1297" t="str">
        <f>'cast 2 work'!E50</f>
        <v>plně zahrnut do účetní i obezřetnostní konsolidace</v>
      </c>
      <c r="C57" s="1298"/>
      <c r="D57" s="1327"/>
    </row>
    <row r="58" spans="1:4" ht="15" customHeight="1" outlineLevel="1" x14ac:dyDescent="0.25">
      <c r="A58" s="662" t="str">
        <f>'cast 2 work'!B51</f>
        <v>PPF Co3 B.V.</v>
      </c>
      <c r="B58" s="1297" t="str">
        <f>'cast 2 work'!E51</f>
        <v>plně zahrnut do účetní i obezřetnostní konsolidace</v>
      </c>
      <c r="C58" s="1298"/>
      <c r="D58" s="1327"/>
    </row>
    <row r="59" spans="1:4" ht="15" customHeight="1" outlineLevel="1" x14ac:dyDescent="0.25">
      <c r="A59" s="662" t="str">
        <f>'cast 2 work'!B52</f>
        <v>PPF Financial Consulting s.r.o.</v>
      </c>
      <c r="B59" s="1297" t="str">
        <f>'cast 2 work'!E52</f>
        <v>nezahrnut ani do účetní ani do obezřetnostní konsolidace, neodečítán od kapitálu</v>
      </c>
      <c r="C59" s="1298"/>
      <c r="D59" s="1327"/>
    </row>
    <row r="60" spans="1:4" ht="15" customHeight="1" outlineLevel="1" x14ac:dyDescent="0.25">
      <c r="A60" s="662" t="str">
        <f>'cast 2 work'!B53</f>
        <v>PPF Financial Holdings B.V.</v>
      </c>
      <c r="B60" s="1297" t="str">
        <f>'cast 2 work'!E53</f>
        <v>plně zahrnut do účetní i obezřetnostní konsolidace</v>
      </c>
      <c r="C60" s="1298"/>
      <c r="D60" s="1327"/>
    </row>
    <row r="61" spans="1:4" ht="15" customHeight="1" outlineLevel="1" x14ac:dyDescent="0.25">
      <c r="A61" s="662" t="str">
        <f>'cast 2 work'!B54</f>
        <v>REDLIONE Ltd.</v>
      </c>
      <c r="B61" s="1297" t="str">
        <f>'cast 2 work'!E54</f>
        <v>plně zahrnut do účetní konsolidace, nezahrnut do obezřetnostní konsolidace, neodečítán od kapitálu</v>
      </c>
      <c r="C61" s="1298"/>
      <c r="D61" s="1327"/>
    </row>
    <row r="62" spans="1:4" ht="15" customHeight="1" outlineLevel="1" x14ac:dyDescent="0.25">
      <c r="A62" s="662" t="str">
        <f>'cast 2 work'!B55</f>
        <v>Rhaskos Finance Limited</v>
      </c>
      <c r="B62" s="1297" t="str">
        <f>'cast 2 work'!E55</f>
        <v>nezahrnut ani do účetní ani do obezřetnostní konsolidace, neodečítán od kapitálu</v>
      </c>
      <c r="C62" s="1298"/>
      <c r="D62" s="1327"/>
    </row>
    <row r="63" spans="1:4" ht="15" customHeight="1" outlineLevel="1" x14ac:dyDescent="0.25">
      <c r="A63" s="662" t="str">
        <f>'cast 2 work'!B56</f>
        <v>Ruconfin B.V.</v>
      </c>
      <c r="B63" s="1297" t="str">
        <f>'cast 2 work'!E56</f>
        <v>plně zahrnut do účetní i obezřetnostní konsolidace</v>
      </c>
      <c r="C63" s="1298"/>
      <c r="D63" s="1327"/>
    </row>
    <row r="64" spans="1:4" ht="15" customHeight="1" outlineLevel="1" x14ac:dyDescent="0.25">
      <c r="A64" s="662" t="str">
        <f>'cast 2 work'!B57</f>
        <v>Saint World Ltd.</v>
      </c>
      <c r="B64" s="1297" t="str">
        <f>'cast 2 work'!E57</f>
        <v>nezahrnut ani do účetní ani do obezřetnostní konsolidace, neodečítán od kapitálu</v>
      </c>
      <c r="C64" s="1298"/>
      <c r="D64" s="1327"/>
    </row>
    <row r="65" spans="1:4" ht="15" customHeight="1" outlineLevel="1" x14ac:dyDescent="0.25">
      <c r="A65" s="662" t="str">
        <f>'cast 2 work'!B58</f>
        <v>Septus Holding Limited</v>
      </c>
      <c r="B65" s="1297" t="str">
        <f>'cast 2 work'!E58</f>
        <v>nezahrnut ani do účetní ani do obezřetnostní konsolidace, neodečítán od kapitálu</v>
      </c>
      <c r="C65" s="1298"/>
      <c r="D65" s="1327"/>
    </row>
    <row r="66" spans="1:4" ht="15" customHeight="1" outlineLevel="1" x14ac:dyDescent="0.25">
      <c r="A66" s="662" t="str">
        <f>'cast 2 work'!B59</f>
        <v>Shenzen Home Credit Financial Services Co., Ltd.</v>
      </c>
      <c r="B66" s="1297" t="str">
        <f>'cast 2 work'!E59</f>
        <v>plně zahrnut do účetní i obezřetnostní konsolidace</v>
      </c>
      <c r="C66" s="1298"/>
      <c r="D66" s="1327"/>
    </row>
    <row r="67" spans="1:4" ht="15" customHeight="1" outlineLevel="1" x14ac:dyDescent="0.25">
      <c r="A67" s="662" t="str">
        <f>'cast 2 work'!B60</f>
        <v>Shenzhen Home Credit Number One Consulting Co., Ltd.</v>
      </c>
      <c r="B67" s="1297" t="str">
        <f>'cast 2 work'!E60</f>
        <v>plně zahrnut do účetní i obezřetnostní konsolidace</v>
      </c>
      <c r="C67" s="1298"/>
      <c r="D67" s="1327"/>
    </row>
    <row r="68" spans="1:4" ht="15" customHeight="1" outlineLevel="1" x14ac:dyDescent="0.25">
      <c r="A68" s="662" t="str">
        <f>'cast 2 work'!B61</f>
        <v>Sichuan Home Credit Financing Guarantee Co., Ltd.</v>
      </c>
      <c r="B68" s="1297" t="str">
        <f>'cast 2 work'!E61</f>
        <v>plně zahrnut do účetní i obezřetnostní konsolidace</v>
      </c>
      <c r="C68" s="1298"/>
      <c r="D68" s="1327"/>
    </row>
    <row r="69" spans="1:4" ht="15" customHeight="1" outlineLevel="1" x14ac:dyDescent="0.25">
      <c r="A69" s="662" t="str">
        <f>'cast 2 work'!B62</f>
        <v>Společnost pro informační databáze, a.s.</v>
      </c>
      <c r="B69" s="1297" t="str">
        <f>'cast 2 work'!E62</f>
        <v>účetně konsolidován ekvivalenční metodou, nezahrnut do obezřetnostní konsolidace, neodečítán od kapitálu</v>
      </c>
      <c r="C69" s="1298"/>
      <c r="D69" s="1327"/>
    </row>
    <row r="70" spans="1:4" ht="15" customHeight="1" outlineLevel="1" x14ac:dyDescent="0.25">
      <c r="A70" s="662" t="str">
        <f>'cast 2 work'!B63</f>
        <v>Sylander Capital Limited</v>
      </c>
      <c r="B70" s="1297" t="str">
        <f>'cast 2 work'!E63</f>
        <v>nezahrnut ani do účetní ani do obezřetnostní konsolidace, neodečítán od kapitálu</v>
      </c>
      <c r="C70" s="1298"/>
      <c r="D70" s="1327"/>
    </row>
    <row r="71" spans="1:4" ht="15" customHeight="1" outlineLevel="1" x14ac:dyDescent="0.25">
      <c r="A71" s="662" t="str">
        <f>'cast 2 work'!B64</f>
        <v>SZI-Single Trust</v>
      </c>
      <c r="B71" s="1297" t="str">
        <f>'cast 2 work'!E64</f>
        <v>plně zahrnut do účetní i obezřetnostní konsolidace</v>
      </c>
      <c r="C71" s="1298"/>
      <c r="D71" s="1327"/>
    </row>
    <row r="72" spans="1:4" ht="15" customHeight="1" outlineLevel="1" x14ac:dyDescent="0.25">
      <c r="A72" s="662" t="str">
        <f>'cast 2 work'!B65</f>
        <v>Talpa Estero Limited</v>
      </c>
      <c r="B72" s="1297" t="str">
        <f>'cast 2 work'!E65</f>
        <v>nezahrnut ani do účetní ani do obezřetnostní konsolidace, neodečítán od kapitálu</v>
      </c>
      <c r="C72" s="1298"/>
      <c r="D72" s="1327"/>
    </row>
    <row r="73" spans="1:4" ht="15" customHeight="1" outlineLevel="1" x14ac:dyDescent="0.25">
      <c r="A73" s="662" t="str">
        <f>'cast 2 work'!B66</f>
        <v>Zonky, s.r.o.</v>
      </c>
      <c r="B73" s="1297" t="str">
        <f>'cast 2 work'!E66</f>
        <v>plně zahrnut do účetní konsolidace, nezahrnut do obezřetnostní konsolidace, neodečítán od kapitálu</v>
      </c>
      <c r="C73" s="1298"/>
      <c r="D73" s="1327"/>
    </row>
    <row r="74" spans="1:4" ht="15" customHeight="1" outlineLevel="1" x14ac:dyDescent="0.25">
      <c r="A74" s="662"/>
      <c r="B74" s="655"/>
      <c r="C74" s="656"/>
      <c r="D74" s="1327"/>
    </row>
    <row r="75" spans="1:4" ht="15" customHeight="1" outlineLevel="1" thickBot="1" x14ac:dyDescent="0.3">
      <c r="A75" s="662"/>
      <c r="B75" s="655"/>
      <c r="C75" s="656"/>
      <c r="D75" s="1327"/>
    </row>
    <row r="76" spans="1:4" ht="18.75" customHeight="1" x14ac:dyDescent="0.25">
      <c r="A76" s="1334" t="s">
        <v>28</v>
      </c>
      <c r="B76" s="1335"/>
      <c r="C76" s="1336"/>
      <c r="D76" s="1344" t="s">
        <v>1194</v>
      </c>
    </row>
    <row r="77" spans="1:4" ht="15" customHeight="1" x14ac:dyDescent="0.25">
      <c r="A77" s="1321" t="s">
        <v>31</v>
      </c>
      <c r="B77" s="1322"/>
      <c r="C77" s="1323"/>
      <c r="D77" s="1345"/>
    </row>
    <row r="78" spans="1:4" x14ac:dyDescent="0.25">
      <c r="A78" s="1329"/>
      <c r="B78" s="1330"/>
      <c r="C78" s="1331"/>
      <c r="D78" s="1345"/>
    </row>
    <row r="79" spans="1:4" x14ac:dyDescent="0.25">
      <c r="A79" s="1321"/>
      <c r="B79" s="1322"/>
      <c r="C79" s="1323"/>
      <c r="D79" s="1345"/>
    </row>
    <row r="80" spans="1:4" x14ac:dyDescent="0.25">
      <c r="A80" s="1321"/>
      <c r="B80" s="1322"/>
      <c r="C80" s="1323"/>
      <c r="D80" s="1345"/>
    </row>
    <row r="81" spans="1:4" x14ac:dyDescent="0.25">
      <c r="A81" s="1321"/>
      <c r="B81" s="1322"/>
      <c r="C81" s="1323"/>
      <c r="D81" s="1345"/>
    </row>
    <row r="82" spans="1:4" x14ac:dyDescent="0.25">
      <c r="A82" s="1321"/>
      <c r="B82" s="1322"/>
      <c r="C82" s="1323"/>
      <c r="D82" s="1345"/>
    </row>
    <row r="83" spans="1:4" x14ac:dyDescent="0.25">
      <c r="A83" s="1321"/>
      <c r="B83" s="1322"/>
      <c r="C83" s="1323"/>
      <c r="D83" s="1345"/>
    </row>
    <row r="84" spans="1:4" x14ac:dyDescent="0.25">
      <c r="A84" s="1321"/>
      <c r="B84" s="1322"/>
      <c r="C84" s="1323"/>
      <c r="D84" s="1345"/>
    </row>
    <row r="85" spans="1:4" x14ac:dyDescent="0.25">
      <c r="A85" s="1321"/>
      <c r="B85" s="1322"/>
      <c r="C85" s="1323"/>
      <c r="D85" s="1345"/>
    </row>
    <row r="86" spans="1:4" x14ac:dyDescent="0.25">
      <c r="A86" s="1321"/>
      <c r="B86" s="1322"/>
      <c r="C86" s="1323"/>
      <c r="D86" s="1345"/>
    </row>
    <row r="87" spans="1:4" ht="15.75" thickBot="1" x14ac:dyDescent="0.3">
      <c r="A87" s="1321"/>
      <c r="B87" s="1322"/>
      <c r="C87" s="1323"/>
      <c r="D87" s="1345"/>
    </row>
    <row r="88" spans="1:4" ht="15" hidden="1" customHeight="1" outlineLevel="1" x14ac:dyDescent="0.25">
      <c r="A88" s="1321"/>
      <c r="B88" s="1322"/>
      <c r="C88" s="1323"/>
      <c r="D88" s="103"/>
    </row>
    <row r="89" spans="1:4" ht="15" hidden="1" customHeight="1" outlineLevel="1" x14ac:dyDescent="0.25">
      <c r="A89" s="1321"/>
      <c r="B89" s="1322"/>
      <c r="C89" s="1323"/>
      <c r="D89" s="103"/>
    </row>
    <row r="90" spans="1:4" ht="15" hidden="1" customHeight="1" outlineLevel="1" x14ac:dyDescent="0.25">
      <c r="A90" s="1321"/>
      <c r="B90" s="1322"/>
      <c r="C90" s="1323"/>
      <c r="D90" s="103"/>
    </row>
    <row r="91" spans="1:4" ht="15" hidden="1" customHeight="1" outlineLevel="1" x14ac:dyDescent="0.25">
      <c r="A91" s="1321"/>
      <c r="B91" s="1322"/>
      <c r="C91" s="1323"/>
      <c r="D91" s="103"/>
    </row>
    <row r="92" spans="1:4" ht="15" hidden="1" customHeight="1" outlineLevel="1" x14ac:dyDescent="0.25">
      <c r="A92" s="1321"/>
      <c r="B92" s="1322"/>
      <c r="C92" s="1323"/>
      <c r="D92" s="103"/>
    </row>
    <row r="93" spans="1:4" ht="15" hidden="1" customHeight="1" outlineLevel="1" x14ac:dyDescent="0.25">
      <c r="A93" s="1321"/>
      <c r="B93" s="1322"/>
      <c r="C93" s="1323"/>
      <c r="D93" s="103"/>
    </row>
    <row r="94" spans="1:4" ht="15" hidden="1" customHeight="1" outlineLevel="1" x14ac:dyDescent="0.25">
      <c r="A94" s="1321"/>
      <c r="B94" s="1322"/>
      <c r="C94" s="1323"/>
      <c r="D94" s="103"/>
    </row>
    <row r="95" spans="1:4" ht="15" hidden="1" customHeight="1" outlineLevel="1" x14ac:dyDescent="0.25">
      <c r="A95" s="1321"/>
      <c r="B95" s="1322"/>
      <c r="C95" s="1323"/>
      <c r="D95" s="103"/>
    </row>
    <row r="96" spans="1:4" ht="15" hidden="1" customHeight="1" outlineLevel="1" x14ac:dyDescent="0.25">
      <c r="A96" s="1321"/>
      <c r="B96" s="1322"/>
      <c r="C96" s="1323"/>
      <c r="D96" s="103"/>
    </row>
    <row r="97" spans="1:4" ht="15" hidden="1" customHeight="1" outlineLevel="1" x14ac:dyDescent="0.25">
      <c r="A97" s="1321"/>
      <c r="B97" s="1322"/>
      <c r="C97" s="1323"/>
      <c r="D97" s="103"/>
    </row>
    <row r="98" spans="1:4" ht="15" hidden="1" customHeight="1" outlineLevel="1" x14ac:dyDescent="0.25">
      <c r="A98" s="1321"/>
      <c r="B98" s="1322"/>
      <c r="C98" s="1323"/>
      <c r="D98" s="103"/>
    </row>
    <row r="99" spans="1:4" ht="15" hidden="1" customHeight="1" outlineLevel="1" x14ac:dyDescent="0.25">
      <c r="A99" s="1321"/>
      <c r="B99" s="1322"/>
      <c r="C99" s="1323"/>
      <c r="D99" s="103"/>
    </row>
    <row r="100" spans="1:4" ht="15" hidden="1" customHeight="1" outlineLevel="1" x14ac:dyDescent="0.25">
      <c r="A100" s="1321"/>
      <c r="B100" s="1322"/>
      <c r="C100" s="1323"/>
      <c r="D100" s="103"/>
    </row>
    <row r="101" spans="1:4" ht="15" hidden="1" customHeight="1" outlineLevel="1" x14ac:dyDescent="0.25">
      <c r="A101" s="1321"/>
      <c r="B101" s="1322"/>
      <c r="C101" s="1323"/>
      <c r="D101" s="103"/>
    </row>
    <row r="102" spans="1:4" ht="15" hidden="1" customHeight="1" outlineLevel="1" x14ac:dyDescent="0.25">
      <c r="A102" s="1321"/>
      <c r="B102" s="1322"/>
      <c r="C102" s="1323"/>
      <c r="D102" s="103"/>
    </row>
    <row r="103" spans="1:4" ht="15" hidden="1" customHeight="1" outlineLevel="1" x14ac:dyDescent="0.25">
      <c r="A103" s="1321"/>
      <c r="B103" s="1322"/>
      <c r="C103" s="1323"/>
      <c r="D103" s="103"/>
    </row>
    <row r="104" spans="1:4" ht="15" hidden="1" customHeight="1" outlineLevel="1" x14ac:dyDescent="0.25">
      <c r="A104" s="1321"/>
      <c r="B104" s="1322"/>
      <c r="C104" s="1323"/>
      <c r="D104" s="103"/>
    </row>
    <row r="105" spans="1:4" ht="15" hidden="1" customHeight="1" outlineLevel="1" x14ac:dyDescent="0.25">
      <c r="A105" s="1321"/>
      <c r="B105" s="1322"/>
      <c r="C105" s="1323"/>
      <c r="D105" s="103"/>
    </row>
    <row r="106" spans="1:4" ht="15" hidden="1" customHeight="1" outlineLevel="1" x14ac:dyDescent="0.25">
      <c r="A106" s="1321"/>
      <c r="B106" s="1322"/>
      <c r="C106" s="1323"/>
      <c r="D106" s="103"/>
    </row>
    <row r="107" spans="1:4" ht="15" hidden="1" customHeight="1" outlineLevel="1" x14ac:dyDescent="0.25">
      <c r="A107" s="1321"/>
      <c r="B107" s="1322"/>
      <c r="C107" s="1323"/>
      <c r="D107" s="103"/>
    </row>
    <row r="108" spans="1:4" ht="15" hidden="1" customHeight="1" outlineLevel="1" x14ac:dyDescent="0.25">
      <c r="A108" s="1321"/>
      <c r="B108" s="1322"/>
      <c r="C108" s="1323"/>
      <c r="D108" s="103"/>
    </row>
    <row r="109" spans="1:4" ht="15" hidden="1" customHeight="1" outlineLevel="1" x14ac:dyDescent="0.25">
      <c r="A109" s="1321"/>
      <c r="B109" s="1322"/>
      <c r="C109" s="1323"/>
      <c r="D109" s="103"/>
    </row>
    <row r="110" spans="1:4" ht="15" hidden="1" customHeight="1" outlineLevel="1" x14ac:dyDescent="0.25">
      <c r="A110" s="1321"/>
      <c r="B110" s="1322"/>
      <c r="C110" s="1323"/>
      <c r="D110" s="103"/>
    </row>
    <row r="111" spans="1:4" ht="15" hidden="1" customHeight="1" outlineLevel="1" x14ac:dyDescent="0.25">
      <c r="A111" s="1321"/>
      <c r="B111" s="1322"/>
      <c r="C111" s="1323"/>
      <c r="D111" s="103"/>
    </row>
    <row r="112" spans="1:4" ht="15" hidden="1" customHeight="1" outlineLevel="1" x14ac:dyDescent="0.25">
      <c r="A112" s="1321"/>
      <c r="B112" s="1322"/>
      <c r="C112" s="1323"/>
      <c r="D112" s="103"/>
    </row>
    <row r="113" spans="1:4" ht="15" hidden="1" customHeight="1" outlineLevel="1" x14ac:dyDescent="0.25">
      <c r="A113" s="1321"/>
      <c r="B113" s="1322"/>
      <c r="C113" s="1323"/>
      <c r="D113" s="103"/>
    </row>
    <row r="114" spans="1:4" ht="15" hidden="1" customHeight="1" outlineLevel="1" x14ac:dyDescent="0.25">
      <c r="A114" s="1321"/>
      <c r="B114" s="1322"/>
      <c r="C114" s="1323"/>
      <c r="D114" s="103"/>
    </row>
    <row r="115" spans="1:4" ht="15" hidden="1" customHeight="1" outlineLevel="1" x14ac:dyDescent="0.25">
      <c r="A115" s="1321"/>
      <c r="B115" s="1322"/>
      <c r="C115" s="1323"/>
      <c r="D115" s="103"/>
    </row>
    <row r="116" spans="1:4" ht="15" hidden="1" customHeight="1" outlineLevel="1" x14ac:dyDescent="0.25">
      <c r="A116" s="1321"/>
      <c r="B116" s="1322"/>
      <c r="C116" s="1323"/>
      <c r="D116" s="103"/>
    </row>
    <row r="117" spans="1:4" ht="15" hidden="1" customHeight="1" outlineLevel="1" x14ac:dyDescent="0.25">
      <c r="A117" s="1321"/>
      <c r="B117" s="1322"/>
      <c r="C117" s="1323"/>
      <c r="D117" s="103"/>
    </row>
    <row r="118" spans="1:4" ht="15" hidden="1" customHeight="1" outlineLevel="1" x14ac:dyDescent="0.25">
      <c r="A118" s="1321"/>
      <c r="B118" s="1322"/>
      <c r="C118" s="1323"/>
      <c r="D118" s="103"/>
    </row>
    <row r="119" spans="1:4" ht="15" hidden="1" customHeight="1" outlineLevel="1" x14ac:dyDescent="0.25">
      <c r="A119" s="1321"/>
      <c r="B119" s="1322"/>
      <c r="C119" s="1323"/>
      <c r="D119" s="103"/>
    </row>
    <row r="120" spans="1:4" ht="15" hidden="1" customHeight="1" outlineLevel="1" x14ac:dyDescent="0.25">
      <c r="A120" s="1321"/>
      <c r="B120" s="1322"/>
      <c r="C120" s="1323"/>
      <c r="D120" s="103"/>
    </row>
    <row r="121" spans="1:4" ht="15" hidden="1" customHeight="1" outlineLevel="1" x14ac:dyDescent="0.25">
      <c r="A121" s="1321"/>
      <c r="B121" s="1322"/>
      <c r="C121" s="1323"/>
      <c r="D121" s="103"/>
    </row>
    <row r="122" spans="1:4" ht="15" hidden="1" customHeight="1" outlineLevel="1" x14ac:dyDescent="0.25">
      <c r="A122" s="1321"/>
      <c r="B122" s="1322"/>
      <c r="C122" s="1323"/>
      <c r="D122" s="103"/>
    </row>
    <row r="123" spans="1:4" ht="15" hidden="1" customHeight="1" outlineLevel="1" x14ac:dyDescent="0.25">
      <c r="A123" s="1321"/>
      <c r="B123" s="1322"/>
      <c r="C123" s="1323"/>
      <c r="D123" s="103"/>
    </row>
    <row r="124" spans="1:4" ht="15" hidden="1" customHeight="1" outlineLevel="1" x14ac:dyDescent="0.25">
      <c r="A124" s="1321"/>
      <c r="B124" s="1322"/>
      <c r="C124" s="1323"/>
      <c r="D124" s="103"/>
    </row>
    <row r="125" spans="1:4" ht="15" hidden="1" customHeight="1" outlineLevel="1" x14ac:dyDescent="0.25">
      <c r="A125" s="1321"/>
      <c r="B125" s="1322"/>
      <c r="C125" s="1323"/>
      <c r="D125" s="103"/>
    </row>
    <row r="126" spans="1:4" ht="15" hidden="1" customHeight="1" outlineLevel="1" x14ac:dyDescent="0.25">
      <c r="A126" s="1321"/>
      <c r="B126" s="1322"/>
      <c r="C126" s="1323"/>
      <c r="D126" s="104"/>
    </row>
    <row r="127" spans="1:4" ht="15" hidden="1" customHeight="1" outlineLevel="1" x14ac:dyDescent="0.25">
      <c r="A127" s="1321"/>
      <c r="B127" s="1322"/>
      <c r="C127" s="1323"/>
      <c r="D127" s="104"/>
    </row>
    <row r="128" spans="1:4" ht="15.75" hidden="1" customHeight="1" outlineLevel="1" thickBot="1" x14ac:dyDescent="0.3">
      <c r="A128" s="1324"/>
      <c r="B128" s="1325"/>
      <c r="C128" s="1326"/>
      <c r="D128" s="105"/>
    </row>
    <row r="129" spans="1:4" ht="30" customHeight="1" collapsed="1" x14ac:dyDescent="0.25">
      <c r="A129" s="1315" t="s">
        <v>191</v>
      </c>
      <c r="B129" s="1316"/>
      <c r="C129" s="1317"/>
      <c r="D129" s="1299" t="s">
        <v>1195</v>
      </c>
    </row>
    <row r="130" spans="1:4" ht="15.75" thickBot="1" x14ac:dyDescent="0.3">
      <c r="A130" s="1318" t="s">
        <v>2189</v>
      </c>
      <c r="B130" s="1319"/>
      <c r="C130" s="1320"/>
      <c r="D130" s="1300"/>
    </row>
    <row r="131" spans="1:4" ht="15" hidden="1" customHeight="1" outlineLevel="1" x14ac:dyDescent="0.25">
      <c r="A131" s="1304"/>
      <c r="B131" s="1305"/>
      <c r="C131" s="1306"/>
      <c r="D131" s="106"/>
    </row>
    <row r="132" spans="1:4" ht="15" hidden="1" customHeight="1" outlineLevel="1" x14ac:dyDescent="0.25">
      <c r="A132" s="1304"/>
      <c r="B132" s="1305"/>
      <c r="C132" s="1306"/>
      <c r="D132" s="106"/>
    </row>
    <row r="133" spans="1:4" ht="15" hidden="1" customHeight="1" outlineLevel="1" x14ac:dyDescent="0.25">
      <c r="A133" s="1304"/>
      <c r="B133" s="1305"/>
      <c r="C133" s="1306"/>
      <c r="D133" s="106"/>
    </row>
    <row r="134" spans="1:4" ht="15" hidden="1" customHeight="1" outlineLevel="1" x14ac:dyDescent="0.25">
      <c r="A134" s="1304"/>
      <c r="B134" s="1305"/>
      <c r="C134" s="1306"/>
      <c r="D134" s="106"/>
    </row>
    <row r="135" spans="1:4" ht="15" hidden="1" customHeight="1" outlineLevel="1" x14ac:dyDescent="0.25">
      <c r="A135" s="1304"/>
      <c r="B135" s="1305"/>
      <c r="C135" s="1306"/>
      <c r="D135" s="106"/>
    </row>
    <row r="136" spans="1:4" ht="15" hidden="1" customHeight="1" outlineLevel="1" x14ac:dyDescent="0.25">
      <c r="A136" s="1304"/>
      <c r="B136" s="1305"/>
      <c r="C136" s="1306"/>
      <c r="D136" s="106"/>
    </row>
    <row r="137" spans="1:4" ht="15" hidden="1" customHeight="1" outlineLevel="1" x14ac:dyDescent="0.25">
      <c r="A137" s="1304"/>
      <c r="B137" s="1305"/>
      <c r="C137" s="1306"/>
      <c r="D137" s="106"/>
    </row>
    <row r="138" spans="1:4" ht="15" hidden="1" customHeight="1" outlineLevel="1" x14ac:dyDescent="0.25">
      <c r="A138" s="1304"/>
      <c r="B138" s="1305"/>
      <c r="C138" s="1306"/>
      <c r="D138" s="106"/>
    </row>
    <row r="139" spans="1:4" ht="15.75" hidden="1" customHeight="1" outlineLevel="1" thickBot="1" x14ac:dyDescent="0.3">
      <c r="A139" s="1312"/>
      <c r="B139" s="1313"/>
      <c r="C139" s="1314"/>
      <c r="D139" s="107"/>
    </row>
    <row r="140" spans="1:4" ht="15" customHeight="1" collapsed="1" x14ac:dyDescent="0.25">
      <c r="A140" s="1315" t="s">
        <v>32</v>
      </c>
      <c r="B140" s="1316"/>
      <c r="C140" s="1317"/>
      <c r="D140" s="1299" t="s">
        <v>1196</v>
      </c>
    </row>
    <row r="141" spans="1:4" ht="15.75" thickBot="1" x14ac:dyDescent="0.3">
      <c r="A141" s="1307"/>
      <c r="B141" s="1308"/>
      <c r="C141" s="1309"/>
      <c r="D141" s="1300"/>
    </row>
    <row r="142" spans="1:4" ht="15" hidden="1" customHeight="1" outlineLevel="1" x14ac:dyDescent="0.25">
      <c r="A142" s="1301"/>
      <c r="B142" s="1302"/>
      <c r="C142" s="1303"/>
      <c r="D142" s="1310"/>
    </row>
    <row r="143" spans="1:4" ht="15" hidden="1" customHeight="1" outlineLevel="1" x14ac:dyDescent="0.25">
      <c r="A143" s="1304"/>
      <c r="B143" s="1305"/>
      <c r="C143" s="1306"/>
      <c r="D143" s="1310"/>
    </row>
    <row r="144" spans="1:4" ht="15" hidden="1" customHeight="1" outlineLevel="1" x14ac:dyDescent="0.25">
      <c r="A144" s="1304"/>
      <c r="B144" s="1305"/>
      <c r="C144" s="1306"/>
      <c r="D144" s="1310"/>
    </row>
    <row r="145" spans="1:4" ht="15" hidden="1" customHeight="1" outlineLevel="1" x14ac:dyDescent="0.25">
      <c r="A145" s="1304"/>
      <c r="B145" s="1305"/>
      <c r="C145" s="1306"/>
      <c r="D145" s="1310"/>
    </row>
    <row r="146" spans="1:4" ht="15" hidden="1" customHeight="1" outlineLevel="1" x14ac:dyDescent="0.25">
      <c r="A146" s="1304"/>
      <c r="B146" s="1305"/>
      <c r="C146" s="1306"/>
      <c r="D146" s="1310"/>
    </row>
    <row r="147" spans="1:4" ht="15" hidden="1" customHeight="1" outlineLevel="1" x14ac:dyDescent="0.25">
      <c r="A147" s="1304"/>
      <c r="B147" s="1305"/>
      <c r="C147" s="1306"/>
      <c r="D147" s="1310"/>
    </row>
    <row r="148" spans="1:4" ht="15" hidden="1" customHeight="1" outlineLevel="1" x14ac:dyDescent="0.25">
      <c r="A148" s="1304"/>
      <c r="B148" s="1305"/>
      <c r="C148" s="1306"/>
      <c r="D148" s="1310"/>
    </row>
    <row r="149" spans="1:4" ht="15" hidden="1" customHeight="1" outlineLevel="1" x14ac:dyDescent="0.25">
      <c r="A149" s="1304"/>
      <c r="B149" s="1305"/>
      <c r="C149" s="1306"/>
      <c r="D149" s="1310"/>
    </row>
    <row r="150" spans="1:4" ht="15" hidden="1" customHeight="1" outlineLevel="1" x14ac:dyDescent="0.25">
      <c r="A150" s="1304"/>
      <c r="B150" s="1305"/>
      <c r="C150" s="1306"/>
      <c r="D150" s="1310"/>
    </row>
    <row r="151" spans="1:4" ht="15.75" hidden="1" customHeight="1" outlineLevel="1" thickBot="1" x14ac:dyDescent="0.3">
      <c r="A151" s="1307"/>
      <c r="B151" s="1308"/>
      <c r="C151" s="1309"/>
      <c r="D151" s="1311"/>
    </row>
    <row r="152" spans="1:4" collapsed="1" x14ac:dyDescent="0.25"/>
  </sheetData>
  <mergeCells count="153">
    <mergeCell ref="A1:C1"/>
    <mergeCell ref="A2:C2"/>
    <mergeCell ref="A3:D3"/>
    <mergeCell ref="A4:C5"/>
    <mergeCell ref="D4:D5"/>
    <mergeCell ref="B20:C20"/>
    <mergeCell ref="B7:C7"/>
    <mergeCell ref="A77:C77"/>
    <mergeCell ref="A78:C78"/>
    <mergeCell ref="B10:C10"/>
    <mergeCell ref="B11:C11"/>
    <mergeCell ref="B12:C12"/>
    <mergeCell ref="B13:C13"/>
    <mergeCell ref="B14:C14"/>
    <mergeCell ref="B15:C15"/>
    <mergeCell ref="B16:C16"/>
    <mergeCell ref="B17:C17"/>
    <mergeCell ref="B18:C18"/>
    <mergeCell ref="B19:C19"/>
    <mergeCell ref="A76:C76"/>
    <mergeCell ref="B21:C21"/>
    <mergeCell ref="D8:D20"/>
    <mergeCell ref="A8:C9"/>
    <mergeCell ref="D76:D87"/>
    <mergeCell ref="A81:C81"/>
    <mergeCell ref="A79:C79"/>
    <mergeCell ref="A80:C80"/>
    <mergeCell ref="D21:D75"/>
    <mergeCell ref="A91:C91"/>
    <mergeCell ref="A92:C92"/>
    <mergeCell ref="A82:C82"/>
    <mergeCell ref="A83:C83"/>
    <mergeCell ref="A84:C84"/>
    <mergeCell ref="A85:C85"/>
    <mergeCell ref="A86:C86"/>
    <mergeCell ref="A89:C89"/>
    <mergeCell ref="A90:C90"/>
    <mergeCell ref="B22:C22"/>
    <mergeCell ref="B23:C23"/>
    <mergeCell ref="B24:C24"/>
    <mergeCell ref="B25:C25"/>
    <mergeCell ref="B26:C26"/>
    <mergeCell ref="B27:C27"/>
    <mergeCell ref="B28:C28"/>
    <mergeCell ref="B29:C29"/>
    <mergeCell ref="B30:C30"/>
    <mergeCell ref="B31:C31"/>
    <mergeCell ref="B51:C51"/>
    <mergeCell ref="A93:C93"/>
    <mergeCell ref="A107:C107"/>
    <mergeCell ref="A118:C118"/>
    <mergeCell ref="A87:C87"/>
    <mergeCell ref="A88:C88"/>
    <mergeCell ref="A96:C96"/>
    <mergeCell ref="A124:C124"/>
    <mergeCell ref="A125:C125"/>
    <mergeCell ref="A126:C126"/>
    <mergeCell ref="A122:C122"/>
    <mergeCell ref="A123:C123"/>
    <mergeCell ref="A112:C112"/>
    <mergeCell ref="A113:C113"/>
    <mergeCell ref="A114:C114"/>
    <mergeCell ref="A115:C115"/>
    <mergeCell ref="A116:C116"/>
    <mergeCell ref="A117:C117"/>
    <mergeCell ref="A94:C94"/>
    <mergeCell ref="A95:C95"/>
    <mergeCell ref="A127:C127"/>
    <mergeCell ref="A128:C128"/>
    <mergeCell ref="A119:C119"/>
    <mergeCell ref="A106:C106"/>
    <mergeCell ref="A97:C97"/>
    <mergeCell ref="A98:C98"/>
    <mergeCell ref="A111:C111"/>
    <mergeCell ref="A100:C100"/>
    <mergeCell ref="A99:C99"/>
    <mergeCell ref="A105:C105"/>
    <mergeCell ref="A101:C101"/>
    <mergeCell ref="A102:C102"/>
    <mergeCell ref="A103:C103"/>
    <mergeCell ref="A104:C104"/>
    <mergeCell ref="A108:C108"/>
    <mergeCell ref="A109:C109"/>
    <mergeCell ref="A110:C110"/>
    <mergeCell ref="A121:C121"/>
    <mergeCell ref="A120:C120"/>
    <mergeCell ref="A139:C139"/>
    <mergeCell ref="A129:C129"/>
    <mergeCell ref="A130:C130"/>
    <mergeCell ref="A131:C131"/>
    <mergeCell ref="A132:C132"/>
    <mergeCell ref="A140:C140"/>
    <mergeCell ref="A141:C141"/>
    <mergeCell ref="A133:C133"/>
    <mergeCell ref="A134:C134"/>
    <mergeCell ref="A151:C151"/>
    <mergeCell ref="D142:D151"/>
    <mergeCell ref="A145:C145"/>
    <mergeCell ref="A146:C146"/>
    <mergeCell ref="A147:C147"/>
    <mergeCell ref="A148:C148"/>
    <mergeCell ref="A149:C149"/>
    <mergeCell ref="A150:C150"/>
    <mergeCell ref="A144:C144"/>
    <mergeCell ref="A143:C143"/>
    <mergeCell ref="D129:D130"/>
    <mergeCell ref="A142:C142"/>
    <mergeCell ref="D140:D141"/>
    <mergeCell ref="A135:C135"/>
    <mergeCell ref="A136:C136"/>
    <mergeCell ref="A137:C137"/>
    <mergeCell ref="A138:C138"/>
    <mergeCell ref="B32:C32"/>
    <mergeCell ref="B33:C33"/>
    <mergeCell ref="B34:C34"/>
    <mergeCell ref="B35:C35"/>
    <mergeCell ref="B36:C36"/>
    <mergeCell ref="B58:C58"/>
    <mergeCell ref="B59:C59"/>
    <mergeCell ref="B60:C60"/>
    <mergeCell ref="B61:C61"/>
    <mergeCell ref="B62:C62"/>
    <mergeCell ref="B63:C63"/>
    <mergeCell ref="B64:C64"/>
    <mergeCell ref="B65:C65"/>
    <mergeCell ref="B37:C37"/>
    <mergeCell ref="B38:C38"/>
    <mergeCell ref="B39:C39"/>
    <mergeCell ref="B40:C40"/>
    <mergeCell ref="B71:C71"/>
    <mergeCell ref="B72:C72"/>
    <mergeCell ref="B73:C73"/>
    <mergeCell ref="B66:C66"/>
    <mergeCell ref="B67:C67"/>
    <mergeCell ref="B68:C68"/>
    <mergeCell ref="B69:C69"/>
    <mergeCell ref="B70:C70"/>
    <mergeCell ref="B41:C41"/>
    <mergeCell ref="B42:C42"/>
    <mergeCell ref="B43:C43"/>
    <mergeCell ref="B44:C44"/>
    <mergeCell ref="B45:C45"/>
    <mergeCell ref="B46:C46"/>
    <mergeCell ref="B47:C47"/>
    <mergeCell ref="B48:C48"/>
    <mergeCell ref="B49:C49"/>
    <mergeCell ref="B50:C50"/>
    <mergeCell ref="B53:C53"/>
    <mergeCell ref="B54:C54"/>
    <mergeCell ref="B52:C52"/>
    <mergeCell ref="B55:C55"/>
    <mergeCell ref="B56:C56"/>
    <mergeCell ref="B57:C57"/>
  </mergeCells>
  <phoneticPr fontId="8" type="noConversion"/>
  <pageMargins left="0.7" right="0.7" top="0.78740157499999996" bottom="0.78740157499999996"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H104"/>
  <sheetViews>
    <sheetView showGridLines="0" zoomScaleNormal="100" zoomScaleSheetLayoutView="100" workbookViewId="0">
      <selection activeCell="D16" sqref="D16:XFD16"/>
    </sheetView>
  </sheetViews>
  <sheetFormatPr defaultRowHeight="12.75" outlineLevelRow="1" x14ac:dyDescent="0.2"/>
  <cols>
    <col min="1" max="3" width="39.28515625" style="872" customWidth="1"/>
    <col min="4" max="4" width="11.28515625" style="872" customWidth="1"/>
    <col min="5" max="16384" width="9.140625" style="872"/>
  </cols>
  <sheetData>
    <row r="1" spans="1:5" x14ac:dyDescent="0.2">
      <c r="A1" s="1825" t="s">
        <v>673</v>
      </c>
      <c r="B1" s="1826"/>
      <c r="C1" s="1826"/>
      <c r="D1" s="849"/>
      <c r="E1" s="871"/>
    </row>
    <row r="2" spans="1:5" x14ac:dyDescent="0.2">
      <c r="A2" s="1827" t="s">
        <v>23</v>
      </c>
      <c r="B2" s="1828"/>
      <c r="C2" s="1828"/>
      <c r="D2" s="850"/>
      <c r="E2" s="871"/>
    </row>
    <row r="3" spans="1:5" ht="13.5" thickBot="1" x14ac:dyDescent="0.25">
      <c r="A3" s="1829"/>
      <c r="B3" s="1830"/>
      <c r="C3" s="1830"/>
      <c r="D3" s="1831"/>
    </row>
    <row r="4" spans="1:5" x14ac:dyDescent="0.2">
      <c r="A4" s="1832" t="s">
        <v>23</v>
      </c>
      <c r="B4" s="1833"/>
      <c r="C4" s="1833"/>
      <c r="D4" s="1836" t="s">
        <v>1209</v>
      </c>
    </row>
    <row r="5" spans="1:5" ht="22.5" customHeight="1" thickBot="1" x14ac:dyDescent="0.25">
      <c r="A5" s="1834"/>
      <c r="B5" s="1835"/>
      <c r="C5" s="1835"/>
      <c r="D5" s="1837"/>
    </row>
    <row r="6" spans="1:5" ht="13.5" thickBot="1" x14ac:dyDescent="0.25">
      <c r="A6" s="851" t="s">
        <v>1019</v>
      </c>
      <c r="B6" s="852" t="e">
        <f>#REF!</f>
        <v>#REF!</v>
      </c>
      <c r="C6" s="853"/>
      <c r="D6" s="854"/>
    </row>
    <row r="7" spans="1:5" ht="15" customHeight="1" x14ac:dyDescent="0.2">
      <c r="A7" s="1591" t="s">
        <v>79</v>
      </c>
      <c r="B7" s="1592"/>
      <c r="C7" s="1593"/>
      <c r="D7" s="1855" t="s">
        <v>1093</v>
      </c>
    </row>
    <row r="8" spans="1:5" ht="32.25" customHeight="1" x14ac:dyDescent="0.2">
      <c r="A8" s="1813" t="s">
        <v>1804</v>
      </c>
      <c r="B8" s="1814"/>
      <c r="C8" s="1815"/>
      <c r="D8" s="1839"/>
    </row>
    <row r="9" spans="1:5" x14ac:dyDescent="0.2">
      <c r="A9" s="1816"/>
      <c r="B9" s="1817"/>
      <c r="C9" s="1818"/>
      <c r="D9" s="1839"/>
    </row>
    <row r="10" spans="1:5" ht="15" customHeight="1" x14ac:dyDescent="0.2">
      <c r="A10" s="1816"/>
      <c r="B10" s="1817"/>
      <c r="C10" s="1818"/>
      <c r="D10" s="1839"/>
    </row>
    <row r="11" spans="1:5" x14ac:dyDescent="0.2">
      <c r="A11" s="1816"/>
      <c r="B11" s="1817"/>
      <c r="C11" s="1818"/>
      <c r="D11" s="1839"/>
    </row>
    <row r="12" spans="1:5" ht="15" customHeight="1" thickBot="1" x14ac:dyDescent="0.25">
      <c r="A12" s="1819"/>
      <c r="B12" s="1820"/>
      <c r="C12" s="1821"/>
      <c r="D12" s="1839"/>
    </row>
    <row r="13" spans="1:5" ht="13.5" hidden="1" outlineLevel="1" thickBot="1" x14ac:dyDescent="0.25">
      <c r="A13" s="855"/>
      <c r="B13" s="856"/>
      <c r="C13" s="857"/>
      <c r="D13" s="1839"/>
    </row>
    <row r="14" spans="1:5" ht="15" hidden="1" customHeight="1" outlineLevel="1" x14ac:dyDescent="0.2">
      <c r="A14" s="873"/>
      <c r="B14" s="874"/>
      <c r="C14" s="875"/>
      <c r="D14" s="1839"/>
    </row>
    <row r="15" spans="1:5" ht="13.5" hidden="1" outlineLevel="1" thickBot="1" x14ac:dyDescent="0.25">
      <c r="A15" s="855"/>
      <c r="B15" s="856"/>
      <c r="C15" s="857"/>
      <c r="D15" s="1839"/>
    </row>
    <row r="16" spans="1:5" ht="13.5" hidden="1" outlineLevel="1" thickBot="1" x14ac:dyDescent="0.25">
      <c r="A16" s="855"/>
      <c r="B16" s="856"/>
      <c r="C16" s="857"/>
      <c r="D16" s="1839"/>
    </row>
    <row r="17" spans="1:4" ht="13.5" hidden="1" outlineLevel="1" thickBot="1" x14ac:dyDescent="0.25">
      <c r="A17" s="855"/>
      <c r="B17" s="856"/>
      <c r="C17" s="857"/>
      <c r="D17" s="1839"/>
    </row>
    <row r="18" spans="1:4" ht="13.5" hidden="1" outlineLevel="1" thickBot="1" x14ac:dyDescent="0.25">
      <c r="A18" s="855"/>
      <c r="B18" s="856"/>
      <c r="C18" s="857"/>
      <c r="D18" s="1839"/>
    </row>
    <row r="19" spans="1:4" ht="13.5" hidden="1" outlineLevel="1" thickBot="1" x14ac:dyDescent="0.25">
      <c r="A19" s="855"/>
      <c r="B19" s="856"/>
      <c r="C19" s="857"/>
      <c r="D19" s="1839"/>
    </row>
    <row r="20" spans="1:4" ht="13.5" hidden="1" outlineLevel="1" thickBot="1" x14ac:dyDescent="0.25">
      <c r="A20" s="855"/>
      <c r="B20" s="856"/>
      <c r="C20" s="857"/>
      <c r="D20" s="1839"/>
    </row>
    <row r="21" spans="1:4" ht="13.5" hidden="1" outlineLevel="1" thickBot="1" x14ac:dyDescent="0.25">
      <c r="A21" s="855"/>
      <c r="B21" s="856"/>
      <c r="C21" s="857"/>
      <c r="D21" s="1839"/>
    </row>
    <row r="22" spans="1:4" ht="13.5" hidden="1" outlineLevel="1" thickBot="1" x14ac:dyDescent="0.25">
      <c r="A22" s="855"/>
      <c r="B22" s="856"/>
      <c r="C22" s="857"/>
      <c r="D22" s="1839"/>
    </row>
    <row r="23" spans="1:4" ht="13.5" hidden="1" outlineLevel="1" thickBot="1" x14ac:dyDescent="0.25">
      <c r="A23" s="855"/>
      <c r="B23" s="856"/>
      <c r="C23" s="857"/>
      <c r="D23" s="1839"/>
    </row>
    <row r="24" spans="1:4" ht="13.5" hidden="1" outlineLevel="1" thickBot="1" x14ac:dyDescent="0.25">
      <c r="A24" s="855"/>
      <c r="B24" s="856"/>
      <c r="C24" s="857"/>
      <c r="D24" s="1839"/>
    </row>
    <row r="25" spans="1:4" ht="13.5" hidden="1" outlineLevel="1" thickBot="1" x14ac:dyDescent="0.25">
      <c r="A25" s="855"/>
      <c r="B25" s="856"/>
      <c r="C25" s="857"/>
      <c r="D25" s="1839"/>
    </row>
    <row r="26" spans="1:4" ht="13.5" hidden="1" outlineLevel="1" thickBot="1" x14ac:dyDescent="0.25">
      <c r="A26" s="855"/>
      <c r="B26" s="856"/>
      <c r="C26" s="857"/>
      <c r="D26" s="1839"/>
    </row>
    <row r="27" spans="1:4" ht="13.5" hidden="1" outlineLevel="1" thickBot="1" x14ac:dyDescent="0.25">
      <c r="A27" s="858"/>
      <c r="B27" s="859"/>
      <c r="C27" s="860"/>
      <c r="D27" s="1839"/>
    </row>
    <row r="28" spans="1:4" ht="30" customHeight="1" collapsed="1" x14ac:dyDescent="0.2">
      <c r="A28" s="1840" t="s">
        <v>818</v>
      </c>
      <c r="B28" s="1841"/>
      <c r="C28" s="1841"/>
      <c r="D28" s="1855" t="s">
        <v>1093</v>
      </c>
    </row>
    <row r="29" spans="1:4" ht="15" customHeight="1" x14ac:dyDescent="0.2">
      <c r="A29" s="1813" t="s">
        <v>1805</v>
      </c>
      <c r="B29" s="1814"/>
      <c r="C29" s="1815"/>
      <c r="D29" s="1839"/>
    </row>
    <row r="30" spans="1:4" ht="26.25" customHeight="1" x14ac:dyDescent="0.2">
      <c r="A30" s="1816"/>
      <c r="B30" s="1817"/>
      <c r="C30" s="1818"/>
      <c r="D30" s="1839"/>
    </row>
    <row r="31" spans="1:4" x14ac:dyDescent="0.2">
      <c r="A31" s="1816"/>
      <c r="B31" s="1817"/>
      <c r="C31" s="1818"/>
      <c r="D31" s="1839"/>
    </row>
    <row r="32" spans="1:4" x14ac:dyDescent="0.2">
      <c r="A32" s="1816"/>
      <c r="B32" s="1817"/>
      <c r="C32" s="1818"/>
      <c r="D32" s="1839"/>
    </row>
    <row r="33" spans="1:8" ht="13.5" thickBot="1" x14ac:dyDescent="0.25">
      <c r="A33" s="1819"/>
      <c r="B33" s="1820"/>
      <c r="C33" s="1821"/>
      <c r="D33" s="1839"/>
    </row>
    <row r="34" spans="1:8" ht="13.5" hidden="1" outlineLevel="1" thickBot="1" x14ac:dyDescent="0.25">
      <c r="A34" s="855"/>
      <c r="B34" s="856"/>
      <c r="C34" s="857"/>
      <c r="D34" s="1839"/>
    </row>
    <row r="35" spans="1:8" ht="13.5" hidden="1" outlineLevel="1" thickBot="1" x14ac:dyDescent="0.25">
      <c r="A35" s="855"/>
      <c r="B35" s="856"/>
      <c r="C35" s="857"/>
      <c r="D35" s="1839"/>
    </row>
    <row r="36" spans="1:8" ht="13.5" hidden="1" outlineLevel="1" thickBot="1" x14ac:dyDescent="0.25">
      <c r="A36" s="855"/>
      <c r="B36" s="856"/>
      <c r="C36" s="857"/>
      <c r="D36" s="1839"/>
    </row>
    <row r="37" spans="1:8" ht="13.5" hidden="1" outlineLevel="1" thickBot="1" x14ac:dyDescent="0.25">
      <c r="A37" s="855"/>
      <c r="B37" s="856"/>
      <c r="C37" s="857"/>
      <c r="D37" s="1839"/>
    </row>
    <row r="38" spans="1:8" ht="13.5" hidden="1" outlineLevel="1" thickBot="1" x14ac:dyDescent="0.25">
      <c r="A38" s="855"/>
      <c r="B38" s="856"/>
      <c r="C38" s="857"/>
      <c r="D38" s="1839"/>
    </row>
    <row r="39" spans="1:8" ht="15" hidden="1" customHeight="1" outlineLevel="1" x14ac:dyDescent="0.2">
      <c r="A39" s="873"/>
      <c r="B39" s="856"/>
      <c r="C39" s="857"/>
      <c r="D39" s="1839"/>
    </row>
    <row r="40" spans="1:8" ht="13.5" hidden="1" outlineLevel="1" thickBot="1" x14ac:dyDescent="0.25">
      <c r="A40" s="855"/>
      <c r="B40" s="856"/>
      <c r="C40" s="857"/>
      <c r="D40" s="1839"/>
    </row>
    <row r="41" spans="1:8" ht="13.5" hidden="1" outlineLevel="1" thickBot="1" x14ac:dyDescent="0.25">
      <c r="A41" s="855"/>
      <c r="B41" s="856"/>
      <c r="C41" s="857"/>
      <c r="D41" s="1839"/>
    </row>
    <row r="42" spans="1:8" ht="13.5" hidden="1" outlineLevel="1" thickBot="1" x14ac:dyDescent="0.25">
      <c r="A42" s="855"/>
      <c r="B42" s="856"/>
      <c r="C42" s="857"/>
      <c r="D42" s="1839"/>
    </row>
    <row r="43" spans="1:8" ht="13.5" hidden="1" outlineLevel="1" thickBot="1" x14ac:dyDescent="0.25">
      <c r="A43" s="861"/>
      <c r="B43" s="862"/>
      <c r="C43" s="863"/>
      <c r="D43" s="1370"/>
    </row>
    <row r="44" spans="1:8" ht="50.25" customHeight="1" collapsed="1" thickBot="1" x14ac:dyDescent="0.25">
      <c r="A44" s="848" t="s">
        <v>1800</v>
      </c>
      <c r="B44" s="848" t="s">
        <v>2039</v>
      </c>
      <c r="C44" s="970" t="s">
        <v>67</v>
      </c>
      <c r="D44" s="1856" t="s">
        <v>1094</v>
      </c>
    </row>
    <row r="45" spans="1:8" ht="26.25" customHeight="1" x14ac:dyDescent="0.25">
      <c r="A45" s="876" t="s">
        <v>1230</v>
      </c>
      <c r="B45" s="964">
        <f>VLOOKUP(A45,'FIKIFE80-priprava'!C:Y,23,0)</f>
        <v>65444.862000000001</v>
      </c>
      <c r="C45" s="1822" t="s">
        <v>1801</v>
      </c>
      <c r="D45" s="1839"/>
      <c r="G45"/>
      <c r="H45"/>
    </row>
    <row r="46" spans="1:8" ht="15" customHeight="1" x14ac:dyDescent="0.2">
      <c r="A46" s="876" t="s">
        <v>1231</v>
      </c>
      <c r="B46" s="964">
        <f>VLOOKUP(A46,'FIKIFE80-priprava'!C:Y,23,0)</f>
        <v>1134.8820000000001</v>
      </c>
      <c r="C46" s="1823"/>
      <c r="D46" s="1839"/>
    </row>
    <row r="47" spans="1:8" ht="15" customHeight="1" x14ac:dyDescent="0.2">
      <c r="A47" s="876" t="s">
        <v>1232</v>
      </c>
      <c r="B47" s="964">
        <f>VLOOKUP(A47,'FIKIFE80-priprava'!C:Y,23,0)</f>
        <v>41585.319000000003</v>
      </c>
      <c r="C47" s="1823"/>
      <c r="D47" s="1839"/>
    </row>
    <row r="48" spans="1:8" ht="15" customHeight="1" x14ac:dyDescent="0.2">
      <c r="A48" s="876" t="s">
        <v>1235</v>
      </c>
      <c r="B48" s="964">
        <f>VLOOKUP(A48,'FIKIFE80-priprava'!C:Y,23,0)</f>
        <v>85386.36</v>
      </c>
      <c r="C48" s="1823"/>
      <c r="D48" s="1839"/>
    </row>
    <row r="49" spans="1:4" ht="15" customHeight="1" x14ac:dyDescent="0.2">
      <c r="A49" s="872" t="s">
        <v>1236</v>
      </c>
      <c r="B49" s="964">
        <f>VLOOKUP(A49,'FIKIFE80-priprava'!C:Y,23,0)</f>
        <v>27021</v>
      </c>
      <c r="C49" s="1823"/>
      <c r="D49" s="1839"/>
    </row>
    <row r="50" spans="1:4" ht="15" customHeight="1" x14ac:dyDescent="0.2">
      <c r="A50" s="876" t="s">
        <v>1237</v>
      </c>
      <c r="B50" s="964">
        <f>VLOOKUP(A50,'FIKIFE80-priprava'!C:Y,23,0)</f>
        <v>13699.647000000001</v>
      </c>
      <c r="C50" s="1823"/>
      <c r="D50" s="1839"/>
    </row>
    <row r="51" spans="1:4" ht="15" customHeight="1" x14ac:dyDescent="0.2">
      <c r="A51" s="876" t="s">
        <v>1238</v>
      </c>
      <c r="B51" s="964">
        <f>VLOOKUP(A51,'FIKIFE80-priprava'!C:Y,23,0)</f>
        <v>7312.0590979782282</v>
      </c>
      <c r="C51" s="1823"/>
      <c r="D51" s="1839"/>
    </row>
    <row r="52" spans="1:4" ht="15" customHeight="1" outlineLevel="1" x14ac:dyDescent="0.2">
      <c r="A52" s="876" t="s">
        <v>1240</v>
      </c>
      <c r="B52" s="964">
        <f>VLOOKUP(A52,'FIKIFE80-priprava'!C:Y,23,0)</f>
        <v>8619.6990000000005</v>
      </c>
      <c r="C52" s="1823"/>
      <c r="D52" s="1839"/>
    </row>
    <row r="53" spans="1:4" ht="15" customHeight="1" outlineLevel="1" x14ac:dyDescent="0.2">
      <c r="A53" s="876" t="s">
        <v>1246</v>
      </c>
      <c r="B53" s="964">
        <f>VLOOKUP(A53,'FIKIFE80-priprava'!C:Y,23,0)</f>
        <v>189.14699999999999</v>
      </c>
      <c r="C53" s="1823"/>
      <c r="D53" s="1839"/>
    </row>
    <row r="54" spans="1:4" ht="15" customHeight="1" outlineLevel="1" x14ac:dyDescent="0.2">
      <c r="A54" s="876" t="s">
        <v>1248</v>
      </c>
      <c r="B54" s="964">
        <f>VLOOKUP(A54,'FIKIFE80-priprava'!C:Y,23,0)</f>
        <v>21211.485000000001</v>
      </c>
      <c r="C54" s="1823"/>
      <c r="D54" s="1839"/>
    </row>
    <row r="55" spans="1:4" ht="15" customHeight="1" outlineLevel="1" x14ac:dyDescent="0.2">
      <c r="A55" s="876" t="s">
        <v>1249</v>
      </c>
      <c r="B55" s="964">
        <f>VLOOKUP(A55,'FIKIFE80-priprava'!C:Y,23,0)</f>
        <v>75929.010000000009</v>
      </c>
      <c r="C55" s="1823"/>
      <c r="D55" s="1839"/>
    </row>
    <row r="56" spans="1:4" ht="15" customHeight="1" outlineLevel="1" x14ac:dyDescent="0.2">
      <c r="A56" s="876" t="s">
        <v>1256</v>
      </c>
      <c r="B56" s="964">
        <f>VLOOKUP(A56,'FIKIFE80-priprava'!C:Y,23,0)</f>
        <v>4134.2129999999997</v>
      </c>
      <c r="C56" s="1823"/>
      <c r="D56" s="1839"/>
    </row>
    <row r="57" spans="1:4" ht="15" customHeight="1" outlineLevel="1" x14ac:dyDescent="0.2">
      <c r="A57" s="864" t="s">
        <v>1261</v>
      </c>
      <c r="B57" s="964">
        <f>VLOOKUP(A57,'FIKIFE80-priprava'!C:Y,23,0)</f>
        <v>278316.3</v>
      </c>
      <c r="C57" s="1823"/>
      <c r="D57" s="1839"/>
    </row>
    <row r="58" spans="1:4" ht="15" customHeight="1" outlineLevel="1" x14ac:dyDescent="0.2">
      <c r="A58" s="876" t="s">
        <v>1263</v>
      </c>
      <c r="B58" s="964">
        <f>VLOOKUP(A58,'FIKIFE80-priprava'!C:Y,23,0)</f>
        <v>199387.959</v>
      </c>
      <c r="C58" s="1823"/>
      <c r="D58" s="1839"/>
    </row>
    <row r="59" spans="1:4" ht="15" customHeight="1" outlineLevel="1" x14ac:dyDescent="0.2">
      <c r="A59" s="876" t="s">
        <v>1264</v>
      </c>
      <c r="B59" s="964">
        <f>VLOOKUP(A59,'FIKIFE80-priprava'!C:Y,23,0)</f>
        <v>189.14699999999999</v>
      </c>
      <c r="C59" s="1823"/>
      <c r="D59" s="1839"/>
    </row>
    <row r="60" spans="1:4" ht="15" customHeight="1" outlineLevel="1" x14ac:dyDescent="0.2">
      <c r="A60" s="876" t="s">
        <v>1267</v>
      </c>
      <c r="B60" s="964">
        <f>VLOOKUP(A60,'FIKIFE80-priprava'!C:Y,23,0)</f>
        <v>24670.173000000003</v>
      </c>
      <c r="C60" s="1823"/>
      <c r="D60" s="1839"/>
    </row>
    <row r="61" spans="1:4" ht="15" customHeight="1" outlineLevel="1" x14ac:dyDescent="0.2">
      <c r="A61" s="876" t="s">
        <v>1269</v>
      </c>
      <c r="B61" s="964">
        <f>VLOOKUP(A61,'FIKIFE80-priprava'!C:Y,23,0)</f>
        <v>862267.13100000005</v>
      </c>
      <c r="C61" s="1823"/>
      <c r="D61" s="1839"/>
    </row>
    <row r="62" spans="1:4" ht="15" customHeight="1" outlineLevel="1" x14ac:dyDescent="0.2">
      <c r="A62" s="876" t="s">
        <v>1270</v>
      </c>
      <c r="B62" s="964">
        <f>VLOOKUP(A62,'FIKIFE80-priprava'!C:Y,23,0)</f>
        <v>54285.188999999998</v>
      </c>
      <c r="C62" s="1823"/>
      <c r="D62" s="1839"/>
    </row>
    <row r="63" spans="1:4" ht="15" customHeight="1" outlineLevel="1" x14ac:dyDescent="0.2">
      <c r="A63" s="876" t="s">
        <v>1274</v>
      </c>
      <c r="B63" s="964">
        <f>VLOOKUP(A63,'FIKIFE80-priprava'!C:Y,23,0)</f>
        <v>5000.1850481125093</v>
      </c>
      <c r="C63" s="1823"/>
      <c r="D63" s="1839"/>
    </row>
    <row r="64" spans="1:4" ht="15" customHeight="1" outlineLevel="1" x14ac:dyDescent="0.2">
      <c r="A64" s="876" t="s">
        <v>1276</v>
      </c>
      <c r="B64" s="964">
        <f>VLOOKUP(A64,'FIKIFE80-priprava'!C:Y,23,0)</f>
        <v>2471745.9750000001</v>
      </c>
      <c r="C64" s="1823"/>
      <c r="D64" s="1839"/>
    </row>
    <row r="65" spans="1:6" ht="15" customHeight="1" outlineLevel="1" x14ac:dyDescent="0.2">
      <c r="A65" s="876" t="s">
        <v>1277</v>
      </c>
      <c r="B65" s="964">
        <f>VLOOKUP(A65,'FIKIFE80-priprava'!C:Y,23,0)</f>
        <v>13699.647000000001</v>
      </c>
      <c r="C65" s="1823"/>
      <c r="D65" s="1839"/>
    </row>
    <row r="66" spans="1:6" ht="15" customHeight="1" outlineLevel="1" x14ac:dyDescent="0.2">
      <c r="A66" s="876" t="s">
        <v>1279</v>
      </c>
      <c r="B66" s="964">
        <f>VLOOKUP(A66,'FIKIFE80-priprava'!C:Y,23,0)</f>
        <v>17158.334999999999</v>
      </c>
      <c r="C66" s="1823"/>
      <c r="D66" s="1839"/>
    </row>
    <row r="67" spans="1:6" ht="15" customHeight="1" outlineLevel="1" x14ac:dyDescent="0.2">
      <c r="A67" s="876" t="s">
        <v>1280</v>
      </c>
      <c r="B67" s="964">
        <f>VLOOKUP(A67,'FIKIFE80-priprava'!C:Y,23,0)</f>
        <v>13726.668</v>
      </c>
      <c r="C67" s="1823"/>
      <c r="D67" s="1839"/>
    </row>
    <row r="68" spans="1:6" ht="15" customHeight="1" outlineLevel="1" x14ac:dyDescent="0.2">
      <c r="A68" s="876" t="s">
        <v>1285</v>
      </c>
      <c r="B68" s="964">
        <f>VLOOKUP(A68,'FIKIFE80-priprava'!C:Y,23,0)</f>
        <v>13726.668</v>
      </c>
      <c r="C68" s="1823"/>
      <c r="D68" s="1839"/>
    </row>
    <row r="69" spans="1:6" ht="15" customHeight="1" outlineLevel="1" x14ac:dyDescent="0.2">
      <c r="A69" s="963" t="s">
        <v>1287</v>
      </c>
      <c r="B69" s="964">
        <f>VLOOKUP(A69,'FIKIFE80-priprava'!C:Y,23,0)</f>
        <v>13726.668</v>
      </c>
      <c r="C69" s="1823"/>
      <c r="D69" s="1839"/>
    </row>
    <row r="70" spans="1:6" ht="15.75" customHeight="1" outlineLevel="1" thickBot="1" x14ac:dyDescent="0.25">
      <c r="A70" s="877" t="s">
        <v>1288</v>
      </c>
      <c r="B70" s="964">
        <f>VLOOKUP(A70,'FIKIFE80-priprava'!C:Y,23,0)</f>
        <v>74686.044000000009</v>
      </c>
      <c r="C70" s="1824"/>
      <c r="D70" s="1370"/>
    </row>
    <row r="71" spans="1:6" ht="13.5" customHeight="1" thickBot="1" x14ac:dyDescent="0.25">
      <c r="A71" s="1842" t="s">
        <v>70</v>
      </c>
      <c r="B71" s="1843"/>
      <c r="C71" s="1844"/>
      <c r="D71" s="1859" t="s">
        <v>1095</v>
      </c>
      <c r="E71" s="865"/>
      <c r="F71" s="865"/>
    </row>
    <row r="72" spans="1:6" ht="15.75" customHeight="1" thickBot="1" x14ac:dyDescent="0.25">
      <c r="A72" s="1067" t="s">
        <v>1800</v>
      </c>
      <c r="B72" s="866" t="s">
        <v>1803</v>
      </c>
      <c r="C72" s="866"/>
      <c r="D72" s="1860"/>
    </row>
    <row r="73" spans="1:6" ht="15" customHeight="1" x14ac:dyDescent="0.2">
      <c r="A73" s="876" t="s">
        <v>1230</v>
      </c>
      <c r="B73" s="867">
        <f>VLOOKUP(A73,'FIKIFE80-priprava'!C:H,6,0)</f>
        <v>0.88619999999999999</v>
      </c>
      <c r="C73" s="868"/>
      <c r="D73" s="1860"/>
    </row>
    <row r="74" spans="1:6" ht="15" customHeight="1" x14ac:dyDescent="0.2">
      <c r="A74" s="876" t="s">
        <v>1231</v>
      </c>
      <c r="B74" s="869">
        <f>VLOOKUP(A74,'FIKIFE80-priprava'!C:H,6,0)</f>
        <v>0.88619999999999999</v>
      </c>
      <c r="C74" s="870"/>
      <c r="D74" s="1860"/>
    </row>
    <row r="75" spans="1:6" ht="15" customHeight="1" x14ac:dyDescent="0.2">
      <c r="A75" s="876" t="s">
        <v>1232</v>
      </c>
      <c r="B75" s="869">
        <f>VLOOKUP(A75,'FIKIFE80-priprava'!C:H,6,0)</f>
        <v>0.88619999999999999</v>
      </c>
      <c r="C75" s="870"/>
      <c r="D75" s="1860"/>
    </row>
    <row r="76" spans="1:6" ht="15" customHeight="1" x14ac:dyDescent="0.2">
      <c r="A76" s="876" t="s">
        <v>1235</v>
      </c>
      <c r="B76" s="869">
        <f>VLOOKUP(A76,'FIKIFE80-priprava'!C:H,6,0)</f>
        <v>0.39150000000000001</v>
      </c>
      <c r="C76" s="870"/>
      <c r="D76" s="1860"/>
    </row>
    <row r="77" spans="1:6" ht="12.75" customHeight="1" outlineLevel="1" x14ac:dyDescent="0.2">
      <c r="A77" s="872" t="s">
        <v>1236</v>
      </c>
      <c r="B77" s="869">
        <f>VLOOKUP(A77,'FIKIFE80-priprava'!C:H,6,0)</f>
        <v>0.88619999999999999</v>
      </c>
      <c r="C77" s="870"/>
      <c r="D77" s="1860"/>
    </row>
    <row r="78" spans="1:6" ht="15" customHeight="1" outlineLevel="1" x14ac:dyDescent="0.2">
      <c r="A78" s="876" t="s">
        <v>1237</v>
      </c>
      <c r="B78" s="869">
        <f>VLOOKUP(A78,'FIKIFE80-priprava'!C:H,6,0)</f>
        <v>0.88619999999999999</v>
      </c>
      <c r="C78" s="870"/>
      <c r="D78" s="1860"/>
    </row>
    <row r="79" spans="1:6" ht="15" customHeight="1" outlineLevel="1" x14ac:dyDescent="0.2">
      <c r="A79" s="876" t="s">
        <v>1238</v>
      </c>
      <c r="B79" s="869">
        <f>VLOOKUP(A79,'FIKIFE80-priprava'!C:H,6,0)</f>
        <v>0.22159999999999999</v>
      </c>
      <c r="C79" s="870"/>
      <c r="D79" s="1860"/>
    </row>
    <row r="80" spans="1:6" ht="15" customHeight="1" outlineLevel="1" x14ac:dyDescent="0.2">
      <c r="A80" s="876" t="s">
        <v>1240</v>
      </c>
      <c r="B80" s="869">
        <f>VLOOKUP(A80,'FIKIFE80-priprava'!C:H,6,0)</f>
        <v>0.35449999999999998</v>
      </c>
      <c r="C80" s="870"/>
      <c r="D80" s="1860"/>
    </row>
    <row r="81" spans="1:4" ht="15" customHeight="1" outlineLevel="1" x14ac:dyDescent="0.2">
      <c r="A81" s="876" t="s">
        <v>1246</v>
      </c>
      <c r="B81" s="869">
        <f>VLOOKUP(A81,'FIKIFE80-priprava'!C:H,6,0)</f>
        <v>0.88619999999999999</v>
      </c>
      <c r="C81" s="870"/>
      <c r="D81" s="1860"/>
    </row>
    <row r="82" spans="1:4" ht="15" customHeight="1" outlineLevel="1" x14ac:dyDescent="0.2">
      <c r="A82" s="876" t="s">
        <v>1248</v>
      </c>
      <c r="B82" s="869">
        <f>VLOOKUP(A82,'FIKIFE80-priprava'!C:H,6,0)</f>
        <v>0.88619999999999999</v>
      </c>
      <c r="C82" s="870"/>
      <c r="D82" s="1860"/>
    </row>
    <row r="83" spans="1:4" ht="15" customHeight="1" outlineLevel="1" x14ac:dyDescent="0.2">
      <c r="A83" s="876" t="s">
        <v>1249</v>
      </c>
      <c r="B83" s="869">
        <f>VLOOKUP(A83,'FIKIFE80-priprava'!C:H,6,0)</f>
        <v>0.88619999999999999</v>
      </c>
      <c r="C83" s="870"/>
      <c r="D83" s="1860"/>
    </row>
    <row r="84" spans="1:4" ht="15" customHeight="1" outlineLevel="1" x14ac:dyDescent="0.2">
      <c r="A84" s="876" t="s">
        <v>1256</v>
      </c>
      <c r="B84" s="869">
        <f>VLOOKUP(A84,'FIKIFE80-priprava'!C:H,6,0)</f>
        <v>0.88619999999999999</v>
      </c>
      <c r="C84" s="870"/>
      <c r="D84" s="1860"/>
    </row>
    <row r="85" spans="1:4" ht="15" customHeight="1" outlineLevel="1" x14ac:dyDescent="0.2">
      <c r="A85" s="864" t="s">
        <v>1261</v>
      </c>
      <c r="B85" s="869">
        <f>VLOOKUP(A85,'FIKIFE80-priprava'!C:H,6,0)</f>
        <v>0.88619999999999999</v>
      </c>
      <c r="C85" s="870"/>
      <c r="D85" s="1860"/>
    </row>
    <row r="86" spans="1:4" ht="15" customHeight="1" outlineLevel="1" x14ac:dyDescent="0.2">
      <c r="A86" s="876" t="s">
        <v>1263</v>
      </c>
      <c r="B86" s="869">
        <f>VLOOKUP(A86,'FIKIFE80-priprava'!C:H,6,0)</f>
        <v>0.88619999999999999</v>
      </c>
      <c r="C86" s="870"/>
      <c r="D86" s="1860"/>
    </row>
    <row r="87" spans="1:4" ht="15" customHeight="1" outlineLevel="1" x14ac:dyDescent="0.2">
      <c r="A87" s="876" t="s">
        <v>1264</v>
      </c>
      <c r="B87" s="869">
        <f>VLOOKUP(A87,'FIKIFE80-priprava'!C:H,6,0)</f>
        <v>0.88619999999999999</v>
      </c>
      <c r="C87" s="870"/>
      <c r="D87" s="1860"/>
    </row>
    <row r="88" spans="1:4" ht="15" customHeight="1" outlineLevel="1" x14ac:dyDescent="0.2">
      <c r="A88" s="876" t="s">
        <v>1267</v>
      </c>
      <c r="B88" s="869">
        <f>VLOOKUP(A88,'FIKIFE80-priprava'!C:H,6,0)</f>
        <v>0.44400000000000001</v>
      </c>
      <c r="C88" s="870"/>
      <c r="D88" s="1860"/>
    </row>
    <row r="89" spans="1:4" ht="15" customHeight="1" outlineLevel="1" x14ac:dyDescent="0.2">
      <c r="A89" s="876" t="s">
        <v>1269</v>
      </c>
      <c r="B89" s="869">
        <f>VLOOKUP(A89,'FIKIFE80-priprava'!C:H,6,0)</f>
        <v>0.88619999999999999</v>
      </c>
      <c r="C89" s="870"/>
      <c r="D89" s="1860"/>
    </row>
    <row r="90" spans="1:4" ht="15" customHeight="1" outlineLevel="1" x14ac:dyDescent="0.2">
      <c r="A90" s="876" t="s">
        <v>1270</v>
      </c>
      <c r="B90" s="869">
        <f>VLOOKUP(A90,'FIKIFE80-priprava'!C:H,6,0)</f>
        <v>0.88619999999999999</v>
      </c>
      <c r="C90" s="870"/>
      <c r="D90" s="1860"/>
    </row>
    <row r="91" spans="1:4" ht="15" customHeight="1" outlineLevel="1" x14ac:dyDescent="0.2">
      <c r="A91" s="876" t="s">
        <v>1274</v>
      </c>
      <c r="B91" s="878">
        <f>VLOOKUP(A91,'FIKIFE80-priprava'!C:H,6,0)</f>
        <v>0.92959999999999998</v>
      </c>
      <c r="C91" s="879"/>
      <c r="D91" s="1860"/>
    </row>
    <row r="92" spans="1:4" ht="15" customHeight="1" outlineLevel="1" x14ac:dyDescent="0.2">
      <c r="A92" s="876" t="s">
        <v>1276</v>
      </c>
      <c r="B92" s="878">
        <f>VLOOKUP(A92,'FIKIFE80-priprava'!C:H,6,0)</f>
        <v>0.88619999999999999</v>
      </c>
      <c r="C92" s="879"/>
      <c r="D92" s="1860"/>
    </row>
    <row r="93" spans="1:4" ht="15" customHeight="1" outlineLevel="1" x14ac:dyDescent="0.2">
      <c r="A93" s="876" t="s">
        <v>1277</v>
      </c>
      <c r="B93" s="878">
        <f>VLOOKUP(A93,'FIKIFE80-priprava'!C:H,6,0)</f>
        <v>0.88619999999999999</v>
      </c>
      <c r="C93" s="879"/>
      <c r="D93" s="1860"/>
    </row>
    <row r="94" spans="1:4" ht="18.75" customHeight="1" outlineLevel="1" x14ac:dyDescent="0.2">
      <c r="A94" s="876" t="s">
        <v>1279</v>
      </c>
      <c r="B94" s="878">
        <f>VLOOKUP(A94,'FIKIFE80-priprava'!C:H,6,0)</f>
        <v>0.88619999999999999</v>
      </c>
      <c r="C94" s="879"/>
      <c r="D94" s="1860"/>
    </row>
    <row r="95" spans="1:4" ht="15" customHeight="1" outlineLevel="1" x14ac:dyDescent="0.2">
      <c r="A95" s="876" t="s">
        <v>1280</v>
      </c>
      <c r="B95" s="878">
        <f>VLOOKUP(A95,'FIKIFE80-priprava'!C:H,6,0)</f>
        <v>0.88619999999999999</v>
      </c>
      <c r="C95" s="879"/>
      <c r="D95" s="1860"/>
    </row>
    <row r="96" spans="1:4" ht="15" customHeight="1" outlineLevel="1" x14ac:dyDescent="0.2">
      <c r="A96" s="876" t="s">
        <v>1285</v>
      </c>
      <c r="B96" s="869">
        <f>VLOOKUP(A96,'FIKIFE80-priprava'!C:H,6,0)</f>
        <v>0.88619999999999999</v>
      </c>
      <c r="C96" s="870"/>
      <c r="D96" s="1860"/>
    </row>
    <row r="97" spans="1:4" ht="15" customHeight="1" outlineLevel="1" x14ac:dyDescent="0.2">
      <c r="A97" s="963" t="s">
        <v>1287</v>
      </c>
      <c r="B97" s="878">
        <f>VLOOKUP(A97,'FIKIFE80-priprava'!C:H,6,0)</f>
        <v>0.88619999999999999</v>
      </c>
      <c r="C97" s="880"/>
      <c r="D97" s="1860"/>
    </row>
    <row r="98" spans="1:4" ht="15.75" customHeight="1" outlineLevel="1" thickBot="1" x14ac:dyDescent="0.25">
      <c r="A98" s="877" t="s">
        <v>1288</v>
      </c>
      <c r="B98" s="881">
        <f>VLOOKUP(A98,'FIKIFE80-priprava'!C:H,6,0)</f>
        <v>0.88619999999999999</v>
      </c>
      <c r="C98" s="882"/>
      <c r="D98" s="1861"/>
    </row>
    <row r="99" spans="1:4" x14ac:dyDescent="0.2">
      <c r="A99" s="1857" t="s">
        <v>69</v>
      </c>
      <c r="B99" s="1858"/>
      <c r="C99" s="883">
        <v>0</v>
      </c>
      <c r="D99" s="1855" t="s">
        <v>1095</v>
      </c>
    </row>
    <row r="100" spans="1:4" x14ac:dyDescent="0.2">
      <c r="A100" s="1849" t="s">
        <v>819</v>
      </c>
      <c r="B100" s="1850"/>
      <c r="C100" s="884">
        <v>0</v>
      </c>
      <c r="D100" s="1839"/>
    </row>
    <row r="101" spans="1:4" ht="13.5" thickBot="1" x14ac:dyDescent="0.25">
      <c r="A101" s="1851" t="s">
        <v>68</v>
      </c>
      <c r="B101" s="1852"/>
      <c r="C101" s="885">
        <v>0</v>
      </c>
      <c r="D101" s="1370"/>
    </row>
    <row r="102" spans="1:4" x14ac:dyDescent="0.2">
      <c r="A102" s="1845" t="s">
        <v>71</v>
      </c>
      <c r="B102" s="1846"/>
      <c r="C102" s="886">
        <v>0</v>
      </c>
      <c r="D102" s="1838" t="s">
        <v>1096</v>
      </c>
    </row>
    <row r="103" spans="1:4" x14ac:dyDescent="0.2">
      <c r="A103" s="1853" t="s">
        <v>72</v>
      </c>
      <c r="B103" s="1854"/>
      <c r="C103" s="884">
        <v>0</v>
      </c>
      <c r="D103" s="1839"/>
    </row>
    <row r="104" spans="1:4" ht="13.5" thickBot="1" x14ac:dyDescent="0.25">
      <c r="A104" s="1847" t="s">
        <v>73</v>
      </c>
      <c r="B104" s="1848"/>
      <c r="C104" s="887">
        <v>0</v>
      </c>
      <c r="D104" s="1370"/>
    </row>
  </sheetData>
  <sortState ref="A46:A70">
    <sortCondition ref="A45"/>
  </sortState>
  <mergeCells count="23">
    <mergeCell ref="D102:D104"/>
    <mergeCell ref="A7:C7"/>
    <mergeCell ref="A28:C28"/>
    <mergeCell ref="A71:C71"/>
    <mergeCell ref="A102:B102"/>
    <mergeCell ref="A104:B104"/>
    <mergeCell ref="A100:B100"/>
    <mergeCell ref="A101:B101"/>
    <mergeCell ref="A103:B103"/>
    <mergeCell ref="D7:D27"/>
    <mergeCell ref="D28:D43"/>
    <mergeCell ref="D44:D70"/>
    <mergeCell ref="A99:B99"/>
    <mergeCell ref="D99:D101"/>
    <mergeCell ref="D71:D98"/>
    <mergeCell ref="A29:C33"/>
    <mergeCell ref="A8:C12"/>
    <mergeCell ref="C45:C70"/>
    <mergeCell ref="A1:C1"/>
    <mergeCell ref="A2:C2"/>
    <mergeCell ref="A3:D3"/>
    <mergeCell ref="A4:C5"/>
    <mergeCell ref="D4:D5"/>
  </mergeCells>
  <phoneticPr fontId="8" type="noConversion"/>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9" filterMode="1"/>
  <dimension ref="A1:AE74"/>
  <sheetViews>
    <sheetView zoomScale="85" zoomScaleNormal="85" workbookViewId="0">
      <pane xSplit="4" topLeftCell="I1" activePane="topRight" state="frozen"/>
      <selection activeCell="D16" sqref="D16:XFD16"/>
      <selection pane="topRight" activeCell="D16" sqref="D16:XFD16"/>
    </sheetView>
  </sheetViews>
  <sheetFormatPr defaultRowHeight="15" x14ac:dyDescent="0.25"/>
  <cols>
    <col min="1" max="1" width="16" style="65" customWidth="1"/>
    <col min="2" max="2" width="13.28515625" style="65" customWidth="1"/>
    <col min="3" max="3" width="35.85546875" style="65" customWidth="1"/>
    <col min="4" max="4" width="22.140625" style="65" customWidth="1"/>
    <col min="5" max="5" width="24" style="65" bestFit="1" customWidth="1"/>
    <col min="6" max="6" width="10.85546875" style="65" customWidth="1"/>
    <col min="7" max="7" width="14.5703125" style="65" customWidth="1"/>
    <col min="8" max="8" width="10.28515625" style="65" customWidth="1"/>
    <col min="9" max="9" width="29.42578125" style="65" customWidth="1"/>
    <col min="10" max="10" width="10.28515625" customWidth="1"/>
    <col min="11" max="11" width="14.5703125" customWidth="1"/>
    <col min="12" max="13" width="11.7109375" customWidth="1"/>
    <col min="14" max="14" width="12.140625" customWidth="1"/>
    <col min="15" max="15" width="12.85546875" customWidth="1"/>
    <col min="16" max="16" width="7.5703125" customWidth="1"/>
    <col min="17" max="17" width="12.42578125" customWidth="1"/>
    <col min="20" max="20" width="13.42578125" customWidth="1"/>
    <col min="21" max="21" width="11" customWidth="1"/>
    <col min="22" max="22" width="13.85546875" customWidth="1"/>
    <col min="23" max="23" width="12.140625" bestFit="1" customWidth="1"/>
    <col min="24" max="24" width="10.85546875" customWidth="1"/>
    <col min="25" max="25" width="11.85546875" bestFit="1" customWidth="1"/>
    <col min="26" max="30" width="17.28515625" customWidth="1"/>
    <col min="31" max="31" width="22.28515625" bestFit="1" customWidth="1"/>
  </cols>
  <sheetData>
    <row r="1" spans="1:31" s="142" customFormat="1" ht="45" x14ac:dyDescent="0.25">
      <c r="A1" s="940" t="s">
        <v>1866</v>
      </c>
      <c r="B1" s="940" t="s">
        <v>1867</v>
      </c>
      <c r="C1" s="940" t="s">
        <v>1789</v>
      </c>
      <c r="D1" s="940" t="s">
        <v>1868</v>
      </c>
      <c r="E1" s="941" t="s">
        <v>1869</v>
      </c>
      <c r="F1" s="940" t="s">
        <v>1870</v>
      </c>
      <c r="G1" s="940" t="s">
        <v>1871</v>
      </c>
      <c r="H1" s="940" t="s">
        <v>1872</v>
      </c>
      <c r="I1" s="940" t="s">
        <v>1873</v>
      </c>
      <c r="J1" s="942" t="s">
        <v>1874</v>
      </c>
      <c r="K1" s="943" t="s">
        <v>1875</v>
      </c>
      <c r="L1" s="943" t="s">
        <v>1876</v>
      </c>
      <c r="M1" s="943" t="s">
        <v>1877</v>
      </c>
      <c r="N1" s="943" t="s">
        <v>1878</v>
      </c>
      <c r="O1" s="943" t="s">
        <v>1879</v>
      </c>
      <c r="P1" s="943" t="s">
        <v>1880</v>
      </c>
      <c r="Q1" s="944" t="s">
        <v>1881</v>
      </c>
      <c r="R1" s="944" t="s">
        <v>1880</v>
      </c>
      <c r="S1" s="945" t="s">
        <v>1882</v>
      </c>
      <c r="T1" s="943" t="s">
        <v>1883</v>
      </c>
      <c r="U1" s="943" t="s">
        <v>1884</v>
      </c>
      <c r="V1" s="943" t="s">
        <v>1885</v>
      </c>
      <c r="W1" s="943" t="s">
        <v>1886</v>
      </c>
      <c r="X1" s="943" t="s">
        <v>1879</v>
      </c>
      <c r="Y1" s="944" t="s">
        <v>1887</v>
      </c>
      <c r="AA1" s="945" t="s">
        <v>1888</v>
      </c>
      <c r="AB1" s="946" t="s">
        <v>1889</v>
      </c>
      <c r="AC1" s="947" t="s">
        <v>1890</v>
      </c>
      <c r="AD1" s="945" t="s">
        <v>1891</v>
      </c>
      <c r="AE1" s="945" t="s">
        <v>1892</v>
      </c>
    </row>
    <row r="2" spans="1:31" hidden="1" x14ac:dyDescent="0.25">
      <c r="A2" s="157" t="s">
        <v>1893</v>
      </c>
      <c r="B2" s="157" t="s">
        <v>1894</v>
      </c>
      <c r="C2" s="157" t="s">
        <v>1226</v>
      </c>
      <c r="D2" s="157" t="s">
        <v>1895</v>
      </c>
      <c r="E2" s="157">
        <v>57279667</v>
      </c>
      <c r="F2" s="157" t="s">
        <v>77</v>
      </c>
      <c r="G2" s="948">
        <v>1</v>
      </c>
      <c r="H2" s="948">
        <v>0.88619999999999999</v>
      </c>
      <c r="I2" s="157" t="s">
        <v>1896</v>
      </c>
      <c r="J2" s="949">
        <v>1</v>
      </c>
      <c r="K2" s="950">
        <v>-800</v>
      </c>
      <c r="L2" s="950">
        <v>-305</v>
      </c>
      <c r="M2" s="950">
        <v>243579</v>
      </c>
      <c r="N2" s="950">
        <v>519</v>
      </c>
      <c r="O2" s="950">
        <v>0</v>
      </c>
      <c r="P2" s="950" t="s">
        <v>77</v>
      </c>
      <c r="Q2" s="950">
        <v>10166</v>
      </c>
      <c r="R2" t="s">
        <v>77</v>
      </c>
      <c r="S2" t="s">
        <v>1471</v>
      </c>
      <c r="T2" s="950">
        <v>21616.799999999999</v>
      </c>
      <c r="U2" s="950">
        <v>8241.4050000000007</v>
      </c>
      <c r="V2" s="950">
        <v>6581748.159</v>
      </c>
      <c r="W2" s="950">
        <v>-14030.7954396887</v>
      </c>
      <c r="X2" s="950">
        <v>0</v>
      </c>
      <c r="Y2" s="950">
        <v>274695.48600000003</v>
      </c>
      <c r="AA2" t="s">
        <v>1897</v>
      </c>
      <c r="AB2">
        <v>64</v>
      </c>
      <c r="AC2" t="s">
        <v>1898</v>
      </c>
      <c r="AD2">
        <v>10</v>
      </c>
      <c r="AE2" t="s">
        <v>1575</v>
      </c>
    </row>
    <row r="3" spans="1:31" hidden="1" x14ac:dyDescent="0.25">
      <c r="A3" s="157" t="s">
        <v>1893</v>
      </c>
      <c r="B3" s="157" t="s">
        <v>1899</v>
      </c>
      <c r="C3" s="157" t="s">
        <v>1227</v>
      </c>
      <c r="D3" s="157" t="s">
        <v>1895</v>
      </c>
      <c r="E3" s="157">
        <v>34186049</v>
      </c>
      <c r="F3" s="157" t="s">
        <v>1850</v>
      </c>
      <c r="G3" s="948">
        <v>1</v>
      </c>
      <c r="H3" s="948">
        <v>0.88619999999999999</v>
      </c>
      <c r="I3" s="157" t="s">
        <v>1896</v>
      </c>
      <c r="J3" s="949">
        <v>1</v>
      </c>
      <c r="K3" s="950">
        <v>-18</v>
      </c>
      <c r="L3" s="950">
        <v>-9331</v>
      </c>
      <c r="M3" s="950">
        <v>462061</v>
      </c>
      <c r="N3" s="950">
        <v>-4017</v>
      </c>
      <c r="O3" s="950">
        <v>0</v>
      </c>
      <c r="P3" s="950" t="s">
        <v>77</v>
      </c>
      <c r="Q3" s="950">
        <v>2494</v>
      </c>
      <c r="R3" t="s">
        <v>77</v>
      </c>
      <c r="S3" t="s">
        <v>1471</v>
      </c>
      <c r="T3" s="950">
        <v>486.37800000000004</v>
      </c>
      <c r="U3" s="950">
        <v>252132.951</v>
      </c>
      <c r="V3" s="950">
        <v>12485350.280999999</v>
      </c>
      <c r="W3" s="950">
        <v>108596.73464591427</v>
      </c>
      <c r="X3" s="950">
        <v>0</v>
      </c>
      <c r="Y3" s="950">
        <v>67390.373999999996</v>
      </c>
      <c r="AA3" t="s">
        <v>1897</v>
      </c>
      <c r="AB3">
        <v>64</v>
      </c>
      <c r="AC3" t="s">
        <v>1898</v>
      </c>
      <c r="AD3">
        <v>10</v>
      </c>
      <c r="AE3" t="s">
        <v>1575</v>
      </c>
    </row>
    <row r="4" spans="1:31" hidden="1" x14ac:dyDescent="0.25">
      <c r="A4" s="157" t="s">
        <v>1893</v>
      </c>
      <c r="B4" s="157" t="s">
        <v>1900</v>
      </c>
      <c r="C4" s="157" t="s">
        <v>1228</v>
      </c>
      <c r="D4" s="157" t="s">
        <v>1895</v>
      </c>
      <c r="E4" s="157">
        <v>57279241</v>
      </c>
      <c r="F4" s="157" t="s">
        <v>1856</v>
      </c>
      <c r="G4" s="948">
        <v>1</v>
      </c>
      <c r="H4" s="948">
        <v>0.88619999999999999</v>
      </c>
      <c r="I4" s="157" t="s">
        <v>1896</v>
      </c>
      <c r="J4" s="949">
        <v>1</v>
      </c>
      <c r="K4" s="950">
        <v>-374</v>
      </c>
      <c r="L4" s="950">
        <v>-4421</v>
      </c>
      <c r="M4" s="950">
        <v>9583</v>
      </c>
      <c r="N4" s="950">
        <v>-1704</v>
      </c>
      <c r="O4" s="950">
        <v>0</v>
      </c>
      <c r="P4" s="950" t="s">
        <v>77</v>
      </c>
      <c r="Q4" s="950">
        <v>566</v>
      </c>
      <c r="R4" t="s">
        <v>77</v>
      </c>
      <c r="S4" t="s">
        <v>1471</v>
      </c>
      <c r="T4" s="950">
        <v>10105.854000000001</v>
      </c>
      <c r="U4" s="950">
        <v>119459.841</v>
      </c>
      <c r="V4" s="950">
        <v>258942.24300000002</v>
      </c>
      <c r="W4" s="950">
        <v>46066.42664591434</v>
      </c>
      <c r="X4" s="950">
        <v>0</v>
      </c>
      <c r="Y4" s="950">
        <v>15293.886</v>
      </c>
      <c r="AA4" t="s">
        <v>1897</v>
      </c>
      <c r="AB4">
        <v>64</v>
      </c>
      <c r="AC4" t="s">
        <v>1898</v>
      </c>
      <c r="AD4">
        <v>10</v>
      </c>
      <c r="AE4" t="s">
        <v>1575</v>
      </c>
    </row>
    <row r="5" spans="1:31" hidden="1" x14ac:dyDescent="0.25">
      <c r="A5" s="157" t="s">
        <v>1893</v>
      </c>
      <c r="B5" s="157" t="s">
        <v>1896</v>
      </c>
      <c r="C5" s="157" t="s">
        <v>1229</v>
      </c>
      <c r="D5" s="157" t="s">
        <v>1901</v>
      </c>
      <c r="E5" s="157">
        <v>29045371</v>
      </c>
      <c r="F5" s="157" t="s">
        <v>1850</v>
      </c>
      <c r="G5" s="948">
        <v>1</v>
      </c>
      <c r="H5" s="948">
        <v>0.88619999999999999</v>
      </c>
      <c r="I5" s="157" t="s">
        <v>1902</v>
      </c>
      <c r="J5" s="949">
        <v>1</v>
      </c>
      <c r="K5" s="950">
        <v>-18505</v>
      </c>
      <c r="L5" s="950">
        <v>-202307</v>
      </c>
      <c r="M5" s="950">
        <v>3214434</v>
      </c>
      <c r="N5" s="950">
        <v>-10943</v>
      </c>
      <c r="O5" s="950">
        <v>0</v>
      </c>
      <c r="P5" s="950" t="s">
        <v>77</v>
      </c>
      <c r="Q5" s="950">
        <v>183548</v>
      </c>
      <c r="R5" t="s">
        <v>77</v>
      </c>
      <c r="S5" t="s">
        <v>1021</v>
      </c>
      <c r="T5" s="950">
        <v>500023.60500000004</v>
      </c>
      <c r="U5" s="950">
        <v>5466537.4470000006</v>
      </c>
      <c r="V5" s="950">
        <v>86857221.114000008</v>
      </c>
      <c r="W5" s="950">
        <v>295836.2129027234</v>
      </c>
      <c r="X5" s="950">
        <v>0</v>
      </c>
      <c r="Y5" s="950">
        <v>4959650.5080000004</v>
      </c>
      <c r="AA5" t="s">
        <v>1903</v>
      </c>
      <c r="AB5" t="s">
        <v>1904</v>
      </c>
      <c r="AC5" t="s">
        <v>1898</v>
      </c>
      <c r="AD5">
        <v>10</v>
      </c>
      <c r="AE5" t="s">
        <v>2040</v>
      </c>
    </row>
    <row r="6" spans="1:31" x14ac:dyDescent="0.25">
      <c r="A6" s="157" t="s">
        <v>1893</v>
      </c>
      <c r="B6" s="157" t="s">
        <v>1905</v>
      </c>
      <c r="C6" s="157" t="s">
        <v>1236</v>
      </c>
      <c r="D6" s="157" t="s">
        <v>1906</v>
      </c>
      <c r="E6" s="951" t="s">
        <v>1907</v>
      </c>
      <c r="F6" s="157" t="s">
        <v>1854</v>
      </c>
      <c r="G6" s="948">
        <v>1</v>
      </c>
      <c r="H6" s="948">
        <v>0.88619999999999999</v>
      </c>
      <c r="I6" s="157" t="s">
        <v>1902</v>
      </c>
      <c r="J6" s="949">
        <v>0</v>
      </c>
      <c r="K6" s="950">
        <v>-19752</v>
      </c>
      <c r="L6" s="950">
        <v>-2527</v>
      </c>
      <c r="M6" s="950">
        <v>2553</v>
      </c>
      <c r="N6" s="950">
        <v>34</v>
      </c>
      <c r="O6" s="950">
        <v>0</v>
      </c>
      <c r="P6" s="950" t="s">
        <v>77</v>
      </c>
      <c r="Q6" s="950">
        <v>1000</v>
      </c>
      <c r="R6" t="s">
        <v>77</v>
      </c>
      <c r="S6" t="s">
        <v>1404</v>
      </c>
      <c r="T6" s="950">
        <v>533718.79200000002</v>
      </c>
      <c r="U6" s="950">
        <v>68282.066999999995</v>
      </c>
      <c r="V6" s="950">
        <v>68984.612999999998</v>
      </c>
      <c r="W6" s="950">
        <v>-919.16578988326739</v>
      </c>
      <c r="X6" s="950">
        <v>0</v>
      </c>
      <c r="Y6" s="950">
        <v>27021</v>
      </c>
      <c r="AA6" t="s">
        <v>1908</v>
      </c>
      <c r="AB6" t="s">
        <v>1909</v>
      </c>
      <c r="AC6" t="s">
        <v>1898</v>
      </c>
      <c r="AD6">
        <v>10</v>
      </c>
      <c r="AE6" t="s">
        <v>1575</v>
      </c>
    </row>
    <row r="7" spans="1:31" hidden="1" x14ac:dyDescent="0.25">
      <c r="A7" s="157" t="s">
        <v>1893</v>
      </c>
      <c r="B7" s="157" t="s">
        <v>1910</v>
      </c>
      <c r="C7" s="157" t="s">
        <v>1251</v>
      </c>
      <c r="D7" s="157" t="s">
        <v>1901</v>
      </c>
      <c r="E7" s="157">
        <v>26978636</v>
      </c>
      <c r="F7" s="157" t="s">
        <v>1850</v>
      </c>
      <c r="G7" s="948">
        <v>1</v>
      </c>
      <c r="H7" s="948">
        <v>0.88619999999999999</v>
      </c>
      <c r="I7" s="157" t="s">
        <v>1902</v>
      </c>
      <c r="J7" s="949">
        <v>1</v>
      </c>
      <c r="K7" s="950">
        <v>-11102</v>
      </c>
      <c r="L7" s="950">
        <v>-42000</v>
      </c>
      <c r="M7" s="950">
        <v>117618</v>
      </c>
      <c r="N7" s="950">
        <v>-4950</v>
      </c>
      <c r="O7" s="950">
        <v>0</v>
      </c>
      <c r="P7" s="950" t="s">
        <v>77</v>
      </c>
      <c r="Q7" s="950">
        <v>233037</v>
      </c>
      <c r="R7" t="s">
        <v>77</v>
      </c>
      <c r="S7" t="s">
        <v>1021</v>
      </c>
      <c r="T7" s="950">
        <v>299987.14199999999</v>
      </c>
      <c r="U7" s="950">
        <v>1134882</v>
      </c>
      <c r="V7" s="950">
        <v>3178155.9780000001</v>
      </c>
      <c r="W7" s="950">
        <v>133819.72529182862</v>
      </c>
      <c r="X7" s="950">
        <v>0</v>
      </c>
      <c r="Y7" s="950">
        <v>6296892.7769999998</v>
      </c>
      <c r="AA7" t="s">
        <v>1897</v>
      </c>
      <c r="AB7" t="s">
        <v>1904</v>
      </c>
      <c r="AC7" t="s">
        <v>1898</v>
      </c>
      <c r="AD7">
        <v>10</v>
      </c>
      <c r="AE7">
        <v>0</v>
      </c>
    </row>
    <row r="8" spans="1:31" hidden="1" x14ac:dyDescent="0.25">
      <c r="A8" s="157" t="s">
        <v>1893</v>
      </c>
      <c r="B8" s="157" t="s">
        <v>1911</v>
      </c>
      <c r="C8" s="157" t="s">
        <v>1233</v>
      </c>
      <c r="D8" s="157" t="s">
        <v>1912</v>
      </c>
      <c r="E8" s="157" t="s">
        <v>1913</v>
      </c>
      <c r="F8" s="157" t="s">
        <v>1914</v>
      </c>
      <c r="G8" s="948">
        <v>1</v>
      </c>
      <c r="H8" s="948">
        <v>0.88619999999999999</v>
      </c>
      <c r="I8" s="157" t="s">
        <v>1915</v>
      </c>
      <c r="J8" s="949">
        <v>1</v>
      </c>
      <c r="K8" s="950">
        <v>-14756</v>
      </c>
      <c r="L8" s="950">
        <v>-102695</v>
      </c>
      <c r="M8" s="950">
        <v>406882</v>
      </c>
      <c r="N8" s="950">
        <v>-45772</v>
      </c>
      <c r="O8" s="950">
        <v>2964</v>
      </c>
      <c r="P8" s="950" t="s">
        <v>77</v>
      </c>
      <c r="Q8" s="950">
        <v>27621</v>
      </c>
      <c r="R8" t="s">
        <v>77</v>
      </c>
      <c r="S8" t="s">
        <v>1457</v>
      </c>
      <c r="T8" s="950">
        <v>398721.87599999999</v>
      </c>
      <c r="U8" s="950">
        <v>2774921.5950000002</v>
      </c>
      <c r="V8" s="950">
        <v>10994358.522</v>
      </c>
      <c r="W8" s="950">
        <v>1237413.4274863799</v>
      </c>
      <c r="X8" s="950">
        <v>80090.244000000006</v>
      </c>
      <c r="Y8" s="950">
        <v>746347.04099999997</v>
      </c>
      <c r="AA8" t="s">
        <v>1903</v>
      </c>
      <c r="AB8" t="s">
        <v>1904</v>
      </c>
      <c r="AC8" t="s">
        <v>1898</v>
      </c>
      <c r="AD8">
        <v>10</v>
      </c>
      <c r="AE8">
        <v>0</v>
      </c>
    </row>
    <row r="9" spans="1:31" hidden="1" x14ac:dyDescent="0.25">
      <c r="A9" s="157" t="s">
        <v>1893</v>
      </c>
      <c r="B9" s="157" t="s">
        <v>1902</v>
      </c>
      <c r="C9" s="157" t="s">
        <v>1254</v>
      </c>
      <c r="D9" s="157" t="s">
        <v>1895</v>
      </c>
      <c r="E9" s="157">
        <v>34126597</v>
      </c>
      <c r="F9" s="157" t="s">
        <v>77</v>
      </c>
      <c r="G9" s="948">
        <v>0.88619999999999999</v>
      </c>
      <c r="H9" s="948">
        <v>0.88619999999999999</v>
      </c>
      <c r="I9" s="157" t="s">
        <v>1916</v>
      </c>
      <c r="J9" s="949">
        <v>1</v>
      </c>
      <c r="K9" s="950">
        <v>-659020</v>
      </c>
      <c r="L9" s="950">
        <v>-1529966</v>
      </c>
      <c r="M9" s="950">
        <v>2335109</v>
      </c>
      <c r="N9" s="950">
        <v>-82122</v>
      </c>
      <c r="O9" s="950">
        <v>0</v>
      </c>
      <c r="P9" s="950" t="s">
        <v>77</v>
      </c>
      <c r="Q9" s="950">
        <v>1051152</v>
      </c>
      <c r="R9" t="s">
        <v>77</v>
      </c>
      <c r="S9" t="s">
        <v>1471</v>
      </c>
      <c r="T9" s="950">
        <v>17807379.420000002</v>
      </c>
      <c r="U9" s="950">
        <v>41341211.285999998</v>
      </c>
      <c r="V9" s="950">
        <v>63096980.289000005</v>
      </c>
      <c r="W9" s="950">
        <v>2220109.7940233438</v>
      </c>
      <c r="X9" s="950">
        <v>0</v>
      </c>
      <c r="Y9" s="950">
        <v>28403178.192000002</v>
      </c>
      <c r="AA9" t="s">
        <v>1897</v>
      </c>
      <c r="AB9" t="s">
        <v>1904</v>
      </c>
      <c r="AC9" t="s">
        <v>1898</v>
      </c>
      <c r="AD9">
        <v>10</v>
      </c>
      <c r="AE9" t="s">
        <v>2041</v>
      </c>
    </row>
    <row r="10" spans="1:31" hidden="1" x14ac:dyDescent="0.25">
      <c r="A10" s="157" t="s">
        <v>1893</v>
      </c>
      <c r="B10" s="157" t="s">
        <v>1917</v>
      </c>
      <c r="C10" s="157" t="s">
        <v>1271</v>
      </c>
      <c r="D10" s="157" t="s">
        <v>1918</v>
      </c>
      <c r="E10" s="157">
        <v>807000056</v>
      </c>
      <c r="F10" s="157" t="s">
        <v>1919</v>
      </c>
      <c r="G10" s="948">
        <v>1</v>
      </c>
      <c r="H10" s="948">
        <v>0.88619999999999999</v>
      </c>
      <c r="I10" s="157" t="s">
        <v>1920</v>
      </c>
      <c r="J10" s="949">
        <v>1</v>
      </c>
      <c r="K10" s="950">
        <v>-21115</v>
      </c>
      <c r="L10" s="950">
        <v>-5513</v>
      </c>
      <c r="M10" s="950">
        <v>29206</v>
      </c>
      <c r="N10" s="950">
        <v>7581</v>
      </c>
      <c r="O10" s="950">
        <v>0</v>
      </c>
      <c r="P10" s="950" t="s">
        <v>77</v>
      </c>
      <c r="Q10" s="950">
        <v>28905</v>
      </c>
      <c r="R10" t="s">
        <v>77</v>
      </c>
      <c r="S10" t="s">
        <v>1398</v>
      </c>
      <c r="T10" s="950">
        <v>570548.41500000004</v>
      </c>
      <c r="U10" s="950">
        <v>148966.77300000002</v>
      </c>
      <c r="V10" s="950">
        <v>789175.326</v>
      </c>
      <c r="W10" s="950">
        <v>-204946.93685603089</v>
      </c>
      <c r="X10" s="950">
        <v>0</v>
      </c>
      <c r="Y10" s="950">
        <v>781042.005</v>
      </c>
      <c r="AA10" t="s">
        <v>1897</v>
      </c>
      <c r="AB10" t="s">
        <v>1904</v>
      </c>
      <c r="AC10" t="s">
        <v>1898</v>
      </c>
      <c r="AD10">
        <v>10</v>
      </c>
      <c r="AE10">
        <v>0</v>
      </c>
    </row>
    <row r="11" spans="1:31" hidden="1" x14ac:dyDescent="0.25">
      <c r="A11" s="157" t="s">
        <v>1893</v>
      </c>
      <c r="B11" s="157" t="s">
        <v>1921</v>
      </c>
      <c r="C11" s="157" t="s">
        <v>1255</v>
      </c>
      <c r="D11" s="157" t="s">
        <v>1906</v>
      </c>
      <c r="E11" s="952" t="s">
        <v>1922</v>
      </c>
      <c r="F11" s="157" t="s">
        <v>1854</v>
      </c>
      <c r="G11" s="948">
        <v>1</v>
      </c>
      <c r="H11" s="948">
        <v>0.88619999999999999</v>
      </c>
      <c r="I11" s="157" t="s">
        <v>1902</v>
      </c>
      <c r="J11" s="949">
        <v>1</v>
      </c>
      <c r="K11" s="950">
        <v>-450806</v>
      </c>
      <c r="L11" s="950">
        <v>-629891</v>
      </c>
      <c r="M11" s="950">
        <v>6478322</v>
      </c>
      <c r="N11" s="950">
        <v>-125122</v>
      </c>
      <c r="O11" s="950">
        <v>0</v>
      </c>
      <c r="P11" s="950" t="s">
        <v>77</v>
      </c>
      <c r="Q11" s="950">
        <v>490383</v>
      </c>
      <c r="R11" t="s">
        <v>77</v>
      </c>
      <c r="S11" t="s">
        <v>1404</v>
      </c>
      <c r="T11" s="950">
        <v>12181228.926000001</v>
      </c>
      <c r="U11" s="950">
        <v>17020284.710999999</v>
      </c>
      <c r="V11" s="950">
        <v>175050738.76199999</v>
      </c>
      <c r="W11" s="950">
        <v>3382584.1753462995</v>
      </c>
      <c r="X11" s="950">
        <v>0</v>
      </c>
      <c r="Y11" s="950">
        <v>13250639.043</v>
      </c>
      <c r="AA11" t="s">
        <v>1897</v>
      </c>
      <c r="AB11" t="s">
        <v>1904</v>
      </c>
      <c r="AC11" t="s">
        <v>1898</v>
      </c>
      <c r="AD11">
        <v>10</v>
      </c>
      <c r="AE11">
        <v>0</v>
      </c>
    </row>
    <row r="12" spans="1:31" hidden="1" x14ac:dyDescent="0.25">
      <c r="A12" s="157" t="s">
        <v>1893</v>
      </c>
      <c r="B12" s="157" t="s">
        <v>1915</v>
      </c>
      <c r="C12" s="157" t="s">
        <v>1252</v>
      </c>
      <c r="D12" s="157" t="s">
        <v>1923</v>
      </c>
      <c r="E12" s="953" t="s">
        <v>1924</v>
      </c>
      <c r="F12" s="157" t="s">
        <v>1856</v>
      </c>
      <c r="G12" s="948">
        <v>1</v>
      </c>
      <c r="H12" s="948">
        <v>0.88619999999999999</v>
      </c>
      <c r="I12" s="157" t="s">
        <v>1920</v>
      </c>
      <c r="J12" s="949">
        <v>1</v>
      </c>
      <c r="K12" s="950">
        <v>-68518</v>
      </c>
      <c r="L12" s="950">
        <v>-606557</v>
      </c>
      <c r="M12" s="950">
        <v>3317655</v>
      </c>
      <c r="N12" s="950">
        <v>-93052</v>
      </c>
      <c r="O12" s="950">
        <v>0</v>
      </c>
      <c r="P12" s="950" t="s">
        <v>77</v>
      </c>
      <c r="Q12" s="950">
        <v>457293</v>
      </c>
      <c r="R12" t="s">
        <v>77</v>
      </c>
      <c r="S12" t="s">
        <v>1488</v>
      </c>
      <c r="T12" s="950">
        <v>1851424.878</v>
      </c>
      <c r="U12" s="950">
        <v>16389776.697000001</v>
      </c>
      <c r="V12" s="950">
        <v>89646355.754999995</v>
      </c>
      <c r="W12" s="950">
        <v>2515594.5611828766</v>
      </c>
      <c r="X12" s="950">
        <v>0</v>
      </c>
      <c r="Y12" s="950">
        <v>12356514.153000001</v>
      </c>
      <c r="AA12" t="s">
        <v>1903</v>
      </c>
      <c r="AB12" t="s">
        <v>1904</v>
      </c>
      <c r="AC12" t="s">
        <v>1898</v>
      </c>
      <c r="AD12">
        <v>10</v>
      </c>
      <c r="AE12">
        <v>0</v>
      </c>
    </row>
    <row r="13" spans="1:31" hidden="1" x14ac:dyDescent="0.25">
      <c r="A13" s="157" t="s">
        <v>1893</v>
      </c>
      <c r="B13" s="157" t="s">
        <v>1925</v>
      </c>
      <c r="C13" s="157" t="s">
        <v>1262</v>
      </c>
      <c r="D13" s="157" t="s">
        <v>1901</v>
      </c>
      <c r="E13" s="157">
        <v>60192666</v>
      </c>
      <c r="F13" s="157" t="s">
        <v>1850</v>
      </c>
      <c r="G13" s="948">
        <v>1</v>
      </c>
      <c r="H13" s="948">
        <v>0.88619999999999999</v>
      </c>
      <c r="I13" s="157" t="s">
        <v>1902</v>
      </c>
      <c r="J13" s="949">
        <v>1</v>
      </c>
      <c r="K13" s="950">
        <v>-5921</v>
      </c>
      <c r="L13" s="950">
        <v>-22000</v>
      </c>
      <c r="M13" s="950">
        <v>120360</v>
      </c>
      <c r="N13" s="950">
        <v>-2703</v>
      </c>
      <c r="O13" s="950">
        <v>0</v>
      </c>
      <c r="P13" s="950" t="s">
        <v>77</v>
      </c>
      <c r="Q13" s="950">
        <v>10685</v>
      </c>
      <c r="R13" t="s">
        <v>77</v>
      </c>
      <c r="S13" t="s">
        <v>1021</v>
      </c>
      <c r="T13" s="950">
        <v>159991.34100000001</v>
      </c>
      <c r="U13" s="950">
        <v>594462</v>
      </c>
      <c r="V13" s="950">
        <v>3252247.56</v>
      </c>
      <c r="W13" s="950">
        <v>73073.680295719751</v>
      </c>
      <c r="X13" s="950">
        <v>0</v>
      </c>
      <c r="Y13" s="950">
        <v>288719.38500000001</v>
      </c>
      <c r="AA13" t="s">
        <v>1908</v>
      </c>
      <c r="AB13" t="s">
        <v>1926</v>
      </c>
      <c r="AC13" t="s">
        <v>1898</v>
      </c>
      <c r="AD13">
        <v>10</v>
      </c>
      <c r="AE13" t="s">
        <v>1575</v>
      </c>
    </row>
    <row r="14" spans="1:31" x14ac:dyDescent="0.25">
      <c r="A14" s="157" t="s">
        <v>1893</v>
      </c>
      <c r="B14" s="157" t="s">
        <v>1927</v>
      </c>
      <c r="C14" s="157" t="s">
        <v>1261</v>
      </c>
      <c r="D14" s="157" t="s">
        <v>1923</v>
      </c>
      <c r="E14" s="953" t="s">
        <v>1928</v>
      </c>
      <c r="F14" s="157" t="s">
        <v>1856</v>
      </c>
      <c r="G14" s="948">
        <v>1</v>
      </c>
      <c r="H14" s="948">
        <v>0.88619999999999999</v>
      </c>
      <c r="I14" s="157" t="s">
        <v>1902</v>
      </c>
      <c r="J14" s="949">
        <v>0</v>
      </c>
      <c r="K14" s="950">
        <v>-1866</v>
      </c>
      <c r="L14" s="950">
        <v>-22054</v>
      </c>
      <c r="M14" s="950">
        <v>55635</v>
      </c>
      <c r="N14" s="950">
        <v>-4665</v>
      </c>
      <c r="O14" s="950">
        <v>0</v>
      </c>
      <c r="P14" s="950" t="s">
        <v>77</v>
      </c>
      <c r="Q14" s="950">
        <v>10300</v>
      </c>
      <c r="R14" t="s">
        <v>77</v>
      </c>
      <c r="S14" t="s">
        <v>1488</v>
      </c>
      <c r="T14" s="950">
        <v>50421.186000000002</v>
      </c>
      <c r="U14" s="950">
        <v>595921.13399999996</v>
      </c>
      <c r="V14" s="950">
        <v>1503313.335</v>
      </c>
      <c r="W14" s="950">
        <v>126114.95322957184</v>
      </c>
      <c r="X14" s="950">
        <v>0</v>
      </c>
      <c r="Y14" s="950">
        <v>278316.3</v>
      </c>
      <c r="AA14" t="s">
        <v>1897</v>
      </c>
      <c r="AB14" t="s">
        <v>1929</v>
      </c>
      <c r="AC14" t="s">
        <v>1898</v>
      </c>
      <c r="AD14">
        <v>10</v>
      </c>
      <c r="AE14">
        <v>0</v>
      </c>
    </row>
    <row r="15" spans="1:31" x14ac:dyDescent="0.25">
      <c r="A15" s="157" t="s">
        <v>1893</v>
      </c>
      <c r="B15" s="157" t="s">
        <v>1930</v>
      </c>
      <c r="C15" s="157" t="s">
        <v>1263</v>
      </c>
      <c r="D15" s="157" t="s">
        <v>1895</v>
      </c>
      <c r="E15" s="157">
        <v>52695689</v>
      </c>
      <c r="F15" s="157" t="s">
        <v>77</v>
      </c>
      <c r="G15" s="948">
        <v>1</v>
      </c>
      <c r="H15" s="948">
        <v>0.88619999999999999</v>
      </c>
      <c r="I15" s="157" t="s">
        <v>1902</v>
      </c>
      <c r="J15" s="949">
        <v>0</v>
      </c>
      <c r="K15" s="950">
        <v>-45</v>
      </c>
      <c r="L15" s="950">
        <v>-7392</v>
      </c>
      <c r="M15" s="950">
        <v>7395</v>
      </c>
      <c r="N15" s="950">
        <v>-9</v>
      </c>
      <c r="O15" s="950">
        <v>0</v>
      </c>
      <c r="P15" s="950" t="s">
        <v>77</v>
      </c>
      <c r="Q15" s="950">
        <v>7379</v>
      </c>
      <c r="R15" t="s">
        <v>77</v>
      </c>
      <c r="S15" t="s">
        <v>1471</v>
      </c>
      <c r="T15" s="950">
        <v>1215.9449999999999</v>
      </c>
      <c r="U15" s="950">
        <v>199739.23200000002</v>
      </c>
      <c r="V15" s="950">
        <v>199820.29500000001</v>
      </c>
      <c r="W15" s="950">
        <v>243.30859143968843</v>
      </c>
      <c r="X15" s="950">
        <v>0</v>
      </c>
      <c r="Y15" s="950">
        <v>199387.959</v>
      </c>
      <c r="AA15" t="s">
        <v>1897</v>
      </c>
      <c r="AB15" t="s">
        <v>1904</v>
      </c>
      <c r="AC15" t="s">
        <v>1898</v>
      </c>
      <c r="AD15">
        <v>10</v>
      </c>
      <c r="AE15" t="s">
        <v>1575</v>
      </c>
    </row>
    <row r="16" spans="1:31" hidden="1" x14ac:dyDescent="0.25">
      <c r="A16" s="157" t="s">
        <v>1893</v>
      </c>
      <c r="B16" s="157" t="s">
        <v>1931</v>
      </c>
      <c r="C16" s="157" t="s">
        <v>1265</v>
      </c>
      <c r="D16" s="157" t="s">
        <v>1932</v>
      </c>
      <c r="E16" s="157">
        <v>36234176</v>
      </c>
      <c r="F16" s="157" t="s">
        <v>77</v>
      </c>
      <c r="G16" s="948">
        <v>1</v>
      </c>
      <c r="H16" s="948">
        <v>0.88619999999999999</v>
      </c>
      <c r="I16" s="157" t="s">
        <v>1902</v>
      </c>
      <c r="J16" s="949">
        <v>1</v>
      </c>
      <c r="K16" s="950">
        <v>-18821</v>
      </c>
      <c r="L16" s="950">
        <v>-22878</v>
      </c>
      <c r="M16" s="950">
        <v>83171</v>
      </c>
      <c r="N16" s="950">
        <v>1890</v>
      </c>
      <c r="O16" s="950">
        <v>0</v>
      </c>
      <c r="P16" s="950" t="s">
        <v>77</v>
      </c>
      <c r="Q16" s="950">
        <v>56439</v>
      </c>
      <c r="R16" t="s">
        <v>77</v>
      </c>
      <c r="S16" t="s">
        <v>1496</v>
      </c>
      <c r="T16" s="950">
        <v>508562.24100000004</v>
      </c>
      <c r="U16" s="950">
        <v>618186.43799999997</v>
      </c>
      <c r="V16" s="950">
        <v>2247363.591</v>
      </c>
      <c r="W16" s="950">
        <v>-51094.80420233457</v>
      </c>
      <c r="X16" s="950">
        <v>0</v>
      </c>
      <c r="Y16" s="950">
        <v>1525038.219</v>
      </c>
      <c r="AA16" t="s">
        <v>1897</v>
      </c>
      <c r="AB16" t="s">
        <v>1904</v>
      </c>
      <c r="AC16" t="s">
        <v>1898</v>
      </c>
      <c r="AD16">
        <v>10</v>
      </c>
      <c r="AE16">
        <v>0</v>
      </c>
    </row>
    <row r="17" spans="1:31" x14ac:dyDescent="0.25">
      <c r="A17" s="157" t="s">
        <v>1893</v>
      </c>
      <c r="B17" s="157" t="s">
        <v>1933</v>
      </c>
      <c r="C17" s="157" t="s">
        <v>1267</v>
      </c>
      <c r="D17" s="157" t="s">
        <v>1934</v>
      </c>
      <c r="E17" s="157">
        <v>5482663</v>
      </c>
      <c r="F17" s="157" t="s">
        <v>78</v>
      </c>
      <c r="G17" s="948">
        <v>0.501</v>
      </c>
      <c r="H17" s="948">
        <v>0.44400000000000001</v>
      </c>
      <c r="I17" s="157" t="s">
        <v>1935</v>
      </c>
      <c r="J17" s="949">
        <v>0</v>
      </c>
      <c r="K17" s="950">
        <v>-9008</v>
      </c>
      <c r="L17" s="950">
        <v>-5176</v>
      </c>
      <c r="M17" s="950">
        <v>30868</v>
      </c>
      <c r="N17" s="950">
        <v>-975</v>
      </c>
      <c r="O17" s="950">
        <v>0</v>
      </c>
      <c r="P17" s="950" t="s">
        <v>77</v>
      </c>
      <c r="Q17" s="950">
        <v>913</v>
      </c>
      <c r="R17" t="s">
        <v>77</v>
      </c>
      <c r="S17" t="s">
        <v>1502</v>
      </c>
      <c r="T17" s="950">
        <v>243405.16800000001</v>
      </c>
      <c r="U17" s="950">
        <v>139860.696</v>
      </c>
      <c r="V17" s="950">
        <v>834084.228</v>
      </c>
      <c r="W17" s="950">
        <v>26358.43073929958</v>
      </c>
      <c r="X17" s="950">
        <v>0</v>
      </c>
      <c r="Y17" s="950">
        <v>24670.173000000003</v>
      </c>
      <c r="AA17" t="s">
        <v>1908</v>
      </c>
      <c r="AB17" t="s">
        <v>1936</v>
      </c>
      <c r="AC17" t="s">
        <v>1898</v>
      </c>
      <c r="AD17">
        <v>10</v>
      </c>
      <c r="AE17" t="s">
        <v>1575</v>
      </c>
    </row>
    <row r="18" spans="1:31" hidden="1" x14ac:dyDescent="0.25">
      <c r="A18" s="157" t="s">
        <v>1893</v>
      </c>
      <c r="B18" s="157" t="s">
        <v>1935</v>
      </c>
      <c r="C18" s="157" t="s">
        <v>1266</v>
      </c>
      <c r="D18" s="157" t="s">
        <v>1934</v>
      </c>
      <c r="E18" s="157">
        <v>5467913</v>
      </c>
      <c r="F18" s="157" t="s">
        <v>78</v>
      </c>
      <c r="G18" s="948">
        <v>1</v>
      </c>
      <c r="H18" s="948">
        <v>0.88619999999999999</v>
      </c>
      <c r="I18" s="157" t="s">
        <v>1902</v>
      </c>
      <c r="J18" s="949">
        <v>1</v>
      </c>
      <c r="K18" s="950">
        <v>-24695</v>
      </c>
      <c r="L18" s="950">
        <v>-1600</v>
      </c>
      <c r="M18" s="950">
        <v>6388</v>
      </c>
      <c r="N18" s="950">
        <v>11030</v>
      </c>
      <c r="O18" s="950">
        <v>0</v>
      </c>
      <c r="P18" s="950" t="s">
        <v>77</v>
      </c>
      <c r="Q18" s="950">
        <v>23036</v>
      </c>
      <c r="R18" t="s">
        <v>77</v>
      </c>
      <c r="S18" t="s">
        <v>1502</v>
      </c>
      <c r="T18" s="950">
        <v>667283.59499999997</v>
      </c>
      <c r="U18" s="950">
        <v>43233.599999999999</v>
      </c>
      <c r="V18" s="950">
        <v>172610.14800000002</v>
      </c>
      <c r="W18" s="950">
        <v>-298188.19595330703</v>
      </c>
      <c r="X18" s="950">
        <v>0</v>
      </c>
      <c r="Y18" s="950">
        <v>622455.75600000005</v>
      </c>
      <c r="AA18" t="s">
        <v>1897</v>
      </c>
      <c r="AB18" t="s">
        <v>1904</v>
      </c>
      <c r="AC18" t="s">
        <v>1898</v>
      </c>
      <c r="AD18">
        <v>10</v>
      </c>
      <c r="AE18" t="s">
        <v>1575</v>
      </c>
    </row>
    <row r="19" spans="1:31" x14ac:dyDescent="0.25">
      <c r="A19" s="157" t="s">
        <v>1893</v>
      </c>
      <c r="B19" s="157" t="s">
        <v>1937</v>
      </c>
      <c r="C19" s="157" t="s">
        <v>1269</v>
      </c>
      <c r="D19" s="157" t="s">
        <v>1938</v>
      </c>
      <c r="E19" s="157">
        <v>35364346</v>
      </c>
      <c r="F19" s="157" t="s">
        <v>1939</v>
      </c>
      <c r="G19" s="948">
        <v>1</v>
      </c>
      <c r="H19" s="948">
        <v>0.88619999999999999</v>
      </c>
      <c r="I19" s="157" t="s">
        <v>1940</v>
      </c>
      <c r="J19" s="949">
        <v>0</v>
      </c>
      <c r="K19" s="950">
        <v>-10725</v>
      </c>
      <c r="L19" s="950">
        <v>-549</v>
      </c>
      <c r="M19" s="950">
        <v>648</v>
      </c>
      <c r="N19" s="950">
        <v>103</v>
      </c>
      <c r="O19" s="950">
        <v>0</v>
      </c>
      <c r="P19" s="950" t="s">
        <v>77</v>
      </c>
      <c r="Q19" s="950">
        <v>31911</v>
      </c>
      <c r="R19" t="s">
        <v>77</v>
      </c>
      <c r="S19" t="s">
        <v>1500</v>
      </c>
      <c r="T19" s="950">
        <v>289800.22500000003</v>
      </c>
      <c r="U19" s="950">
        <v>14834.529</v>
      </c>
      <c r="V19" s="950">
        <v>17509.608</v>
      </c>
      <c r="W19" s="950">
        <v>-2784.5316575875454</v>
      </c>
      <c r="X19" s="950">
        <v>0</v>
      </c>
      <c r="Y19" s="950">
        <v>862267.13100000005</v>
      </c>
      <c r="AA19" t="s">
        <v>1908</v>
      </c>
      <c r="AB19" t="s">
        <v>1926</v>
      </c>
      <c r="AC19" t="s">
        <v>1898</v>
      </c>
      <c r="AD19">
        <v>10</v>
      </c>
      <c r="AE19">
        <v>0</v>
      </c>
    </row>
    <row r="20" spans="1:31" x14ac:dyDescent="0.25">
      <c r="A20" s="157" t="s">
        <v>1893</v>
      </c>
      <c r="B20" s="157" t="s">
        <v>1941</v>
      </c>
      <c r="C20" s="157" t="s">
        <v>1230</v>
      </c>
      <c r="D20" s="157" t="s">
        <v>1918</v>
      </c>
      <c r="E20" s="157">
        <v>806000245</v>
      </c>
      <c r="F20" s="157" t="s">
        <v>1919</v>
      </c>
      <c r="G20" s="948">
        <v>1</v>
      </c>
      <c r="H20" s="948">
        <v>0.88619999999999999</v>
      </c>
      <c r="I20" s="157" t="s">
        <v>1942</v>
      </c>
      <c r="J20" s="949">
        <v>0</v>
      </c>
      <c r="K20" s="950">
        <v>-4350</v>
      </c>
      <c r="L20" s="950">
        <v>-5895</v>
      </c>
      <c r="M20" s="950">
        <v>7658</v>
      </c>
      <c r="N20" s="950">
        <v>-2639</v>
      </c>
      <c r="O20" s="950">
        <v>0</v>
      </c>
      <c r="P20" s="950" t="s">
        <v>77</v>
      </c>
      <c r="Q20" s="950">
        <v>2422</v>
      </c>
      <c r="R20" t="s">
        <v>77</v>
      </c>
      <c r="S20" t="s">
        <v>1398</v>
      </c>
      <c r="T20" s="950">
        <v>117541.35</v>
      </c>
      <c r="U20" s="950">
        <v>159288.79500000001</v>
      </c>
      <c r="V20" s="950">
        <v>206926.818</v>
      </c>
      <c r="W20" s="950">
        <v>71343.485867704192</v>
      </c>
      <c r="X20" s="950">
        <v>0</v>
      </c>
      <c r="Y20" s="950">
        <v>65444.862000000001</v>
      </c>
      <c r="AA20" t="s">
        <v>1897</v>
      </c>
      <c r="AB20" t="s">
        <v>1929</v>
      </c>
      <c r="AC20" t="s">
        <v>1898</v>
      </c>
      <c r="AD20">
        <v>10</v>
      </c>
      <c r="AE20">
        <v>0</v>
      </c>
    </row>
    <row r="21" spans="1:31" x14ac:dyDescent="0.25">
      <c r="A21" s="157" t="s">
        <v>1893</v>
      </c>
      <c r="B21" s="157" t="s">
        <v>1943</v>
      </c>
      <c r="C21" s="157" t="s">
        <v>1270</v>
      </c>
      <c r="D21" s="157" t="s">
        <v>1923</v>
      </c>
      <c r="E21" s="953" t="s">
        <v>1944</v>
      </c>
      <c r="F21" s="157" t="s">
        <v>1856</v>
      </c>
      <c r="G21" s="948">
        <v>1</v>
      </c>
      <c r="H21" s="948">
        <v>0.88619999999999999</v>
      </c>
      <c r="I21" s="157" t="s">
        <v>1902</v>
      </c>
      <c r="J21" s="949">
        <v>0</v>
      </c>
      <c r="K21" s="950">
        <v>-1610</v>
      </c>
      <c r="L21" s="950">
        <v>-1212</v>
      </c>
      <c r="M21" s="950">
        <v>10153</v>
      </c>
      <c r="N21" s="950">
        <v>255</v>
      </c>
      <c r="O21" s="950">
        <v>0</v>
      </c>
      <c r="P21" s="950" t="s">
        <v>77</v>
      </c>
      <c r="Q21" s="950">
        <v>2009</v>
      </c>
      <c r="R21" t="s">
        <v>77</v>
      </c>
      <c r="S21" t="s">
        <v>1488</v>
      </c>
      <c r="T21" s="950">
        <v>43503.81</v>
      </c>
      <c r="U21" s="950">
        <v>32749.452000000001</v>
      </c>
      <c r="V21" s="950">
        <v>274344.21299999999</v>
      </c>
      <c r="W21" s="950">
        <v>-6893.7434241245055</v>
      </c>
      <c r="X21" s="950">
        <v>0</v>
      </c>
      <c r="Y21" s="950">
        <v>54285.188999999998</v>
      </c>
      <c r="AA21" t="s">
        <v>1897</v>
      </c>
      <c r="AB21" t="s">
        <v>1904</v>
      </c>
      <c r="AC21" t="s">
        <v>1898</v>
      </c>
      <c r="AD21">
        <v>10</v>
      </c>
      <c r="AE21" t="s">
        <v>1575</v>
      </c>
    </row>
    <row r="22" spans="1:31" x14ac:dyDescent="0.25">
      <c r="A22" s="157" t="s">
        <v>1893</v>
      </c>
      <c r="B22" s="157" t="s">
        <v>1945</v>
      </c>
      <c r="C22" s="157" t="s">
        <v>1276</v>
      </c>
      <c r="D22" s="157" t="s">
        <v>1946</v>
      </c>
      <c r="E22" s="157" t="s">
        <v>1947</v>
      </c>
      <c r="F22" s="157" t="s">
        <v>77</v>
      </c>
      <c r="G22" s="948">
        <v>1</v>
      </c>
      <c r="H22" s="948">
        <v>0.88619999999999999</v>
      </c>
      <c r="I22" s="157" t="s">
        <v>1902</v>
      </c>
      <c r="J22" s="949">
        <v>0</v>
      </c>
      <c r="K22" s="950">
        <v>-14</v>
      </c>
      <c r="L22" s="950">
        <v>-2149</v>
      </c>
      <c r="M22" s="950">
        <v>2157</v>
      </c>
      <c r="N22" s="950">
        <v>12</v>
      </c>
      <c r="O22" s="950">
        <v>0</v>
      </c>
      <c r="P22" s="950" t="s">
        <v>77</v>
      </c>
      <c r="Q22" s="950">
        <v>91475</v>
      </c>
      <c r="R22" t="s">
        <v>77</v>
      </c>
      <c r="S22" t="s">
        <v>1406</v>
      </c>
      <c r="T22" s="950">
        <v>378.29399999999998</v>
      </c>
      <c r="U22" s="950">
        <v>58068.129000000001</v>
      </c>
      <c r="V22" s="950">
        <v>58284.296999999999</v>
      </c>
      <c r="W22" s="950">
        <v>-324.4114552529179</v>
      </c>
      <c r="X22" s="950">
        <v>0</v>
      </c>
      <c r="Y22" s="950">
        <v>2471745.9750000001</v>
      </c>
      <c r="AA22" t="s">
        <v>1897</v>
      </c>
      <c r="AB22" t="s">
        <v>1904</v>
      </c>
      <c r="AC22" t="s">
        <v>1898</v>
      </c>
      <c r="AD22">
        <v>10</v>
      </c>
      <c r="AE22">
        <v>0</v>
      </c>
    </row>
    <row r="23" spans="1:31" hidden="1" x14ac:dyDescent="0.25">
      <c r="A23" s="157" t="s">
        <v>1893</v>
      </c>
      <c r="B23" s="157" t="s">
        <v>1948</v>
      </c>
      <c r="C23" s="157" t="s">
        <v>1268</v>
      </c>
      <c r="D23" s="157" t="s">
        <v>1949</v>
      </c>
      <c r="E23" s="157">
        <v>307672788</v>
      </c>
      <c r="F23" s="157" t="s">
        <v>1950</v>
      </c>
      <c r="G23" s="948">
        <v>1</v>
      </c>
      <c r="H23" s="948">
        <v>0.88619999999999999</v>
      </c>
      <c r="I23" s="157" t="s">
        <v>1902</v>
      </c>
      <c r="J23" s="949">
        <v>1</v>
      </c>
      <c r="K23" s="950">
        <v>-23709</v>
      </c>
      <c r="L23" s="950">
        <v>-116879</v>
      </c>
      <c r="M23" s="950">
        <v>514751</v>
      </c>
      <c r="N23" s="950">
        <v>-46289</v>
      </c>
      <c r="O23" s="950">
        <v>0</v>
      </c>
      <c r="P23" s="950" t="s">
        <v>77</v>
      </c>
      <c r="Q23" s="950">
        <v>70000</v>
      </c>
      <c r="R23" t="s">
        <v>77</v>
      </c>
      <c r="S23" t="s">
        <v>1506</v>
      </c>
      <c r="T23" s="950">
        <v>640640.88899999997</v>
      </c>
      <c r="U23" s="950">
        <v>3158187.4590000003</v>
      </c>
      <c r="V23" s="950">
        <v>13909086.771</v>
      </c>
      <c r="W23" s="950">
        <v>1251390.154350193</v>
      </c>
      <c r="X23" s="950">
        <v>0</v>
      </c>
      <c r="Y23" s="950">
        <v>1891470</v>
      </c>
      <c r="AA23" t="s">
        <v>1897</v>
      </c>
      <c r="AB23" t="s">
        <v>1904</v>
      </c>
      <c r="AC23" t="s">
        <v>1898</v>
      </c>
      <c r="AD23">
        <v>10</v>
      </c>
      <c r="AE23">
        <v>0</v>
      </c>
    </row>
    <row r="24" spans="1:31" x14ac:dyDescent="0.25">
      <c r="A24" s="157" t="s">
        <v>1893</v>
      </c>
      <c r="B24" s="157" t="s">
        <v>1951</v>
      </c>
      <c r="C24" s="157" t="s">
        <v>1288</v>
      </c>
      <c r="D24" s="157" t="s">
        <v>1901</v>
      </c>
      <c r="E24" s="157">
        <v>3570967</v>
      </c>
      <c r="F24" s="157" t="s">
        <v>1850</v>
      </c>
      <c r="G24" s="948">
        <v>1</v>
      </c>
      <c r="H24" s="948">
        <v>0.88619999999999999</v>
      </c>
      <c r="I24" s="157" t="s">
        <v>1930</v>
      </c>
      <c r="J24" s="949">
        <v>0</v>
      </c>
      <c r="K24" s="950">
        <v>-37</v>
      </c>
      <c r="L24" s="950">
        <v>-145</v>
      </c>
      <c r="M24" s="950">
        <v>3255</v>
      </c>
      <c r="N24" s="950">
        <v>2296</v>
      </c>
      <c r="O24" s="950">
        <v>0</v>
      </c>
      <c r="P24" s="950" t="s">
        <v>77</v>
      </c>
      <c r="Q24" s="950">
        <v>2764</v>
      </c>
      <c r="R24" t="s">
        <v>77</v>
      </c>
      <c r="S24" t="s">
        <v>1021</v>
      </c>
      <c r="T24" s="950">
        <v>999.77700000000004</v>
      </c>
      <c r="U24" s="950">
        <v>3918.0450000000001</v>
      </c>
      <c r="V24" s="950">
        <v>87953.354999999996</v>
      </c>
      <c r="W24" s="950">
        <v>-62070.725105058293</v>
      </c>
      <c r="X24" s="950">
        <v>0</v>
      </c>
      <c r="Y24" s="950">
        <v>74686.044000000009</v>
      </c>
      <c r="AA24" t="s">
        <v>1897</v>
      </c>
      <c r="AB24" t="s">
        <v>1904</v>
      </c>
      <c r="AC24" t="s">
        <v>1898</v>
      </c>
      <c r="AD24">
        <v>10</v>
      </c>
      <c r="AE24">
        <v>0</v>
      </c>
    </row>
    <row r="25" spans="1:31" hidden="1" x14ac:dyDescent="0.25">
      <c r="A25" s="157" t="s">
        <v>1893</v>
      </c>
      <c r="B25" s="157" t="s">
        <v>1952</v>
      </c>
      <c r="C25" s="157" t="s">
        <v>1243</v>
      </c>
      <c r="D25" s="157" t="s">
        <v>1906</v>
      </c>
      <c r="E25" s="952">
        <v>99999999</v>
      </c>
      <c r="F25" s="157" t="s">
        <v>1854</v>
      </c>
      <c r="G25" s="948">
        <v>1</v>
      </c>
      <c r="H25" s="948">
        <v>0.88619999999999999</v>
      </c>
      <c r="I25" s="157" t="s">
        <v>1953</v>
      </c>
      <c r="J25" s="949">
        <v>1</v>
      </c>
      <c r="K25" s="950">
        <v>-8932</v>
      </c>
      <c r="L25" s="950">
        <v>-19857</v>
      </c>
      <c r="M25" s="950">
        <v>20620</v>
      </c>
      <c r="N25" s="950">
        <v>-4223</v>
      </c>
      <c r="O25" s="950">
        <v>0</v>
      </c>
      <c r="P25" s="950" t="s">
        <v>77</v>
      </c>
      <c r="Q25" s="950">
        <v>8932</v>
      </c>
      <c r="R25" t="s">
        <v>77</v>
      </c>
      <c r="S25" t="s">
        <v>1404</v>
      </c>
      <c r="T25" s="950">
        <v>241351.57200000001</v>
      </c>
      <c r="U25" s="950">
        <v>536555.99699999997</v>
      </c>
      <c r="V25" s="950">
        <v>557173.02</v>
      </c>
      <c r="W25" s="950">
        <v>114165.79796108935</v>
      </c>
      <c r="X25" s="950">
        <v>0</v>
      </c>
      <c r="Y25" s="950">
        <v>241351.57200000001</v>
      </c>
      <c r="AA25" t="s">
        <v>1897</v>
      </c>
      <c r="AB25">
        <v>64</v>
      </c>
      <c r="AC25" t="s">
        <v>1898</v>
      </c>
      <c r="AD25">
        <v>10</v>
      </c>
      <c r="AE25">
        <v>0</v>
      </c>
    </row>
    <row r="26" spans="1:31" hidden="1" x14ac:dyDescent="0.25">
      <c r="A26" s="157" t="s">
        <v>1893</v>
      </c>
      <c r="B26" s="157" t="s">
        <v>1954</v>
      </c>
      <c r="C26" s="157" t="s">
        <v>1239</v>
      </c>
      <c r="D26" s="157" t="s">
        <v>1955</v>
      </c>
      <c r="E26" s="157">
        <v>1065678</v>
      </c>
      <c r="F26" s="157" t="s">
        <v>77</v>
      </c>
      <c r="G26" s="948">
        <v>1</v>
      </c>
      <c r="H26" s="948">
        <v>0.88619999999999999</v>
      </c>
      <c r="I26" s="157" t="s">
        <v>1956</v>
      </c>
      <c r="J26" s="949">
        <v>1</v>
      </c>
      <c r="K26" s="950">
        <v>-134649</v>
      </c>
      <c r="L26" s="950">
        <v>-142663</v>
      </c>
      <c r="M26" s="950">
        <v>208665</v>
      </c>
      <c r="N26" s="950">
        <v>-65163</v>
      </c>
      <c r="O26" s="950">
        <v>0</v>
      </c>
      <c r="P26" s="950" t="s">
        <v>77</v>
      </c>
      <c r="Q26" s="950">
        <v>127749</v>
      </c>
      <c r="R26" t="s">
        <v>77</v>
      </c>
      <c r="S26" t="s">
        <v>1430</v>
      </c>
      <c r="T26" s="950">
        <v>3638350.6290000002</v>
      </c>
      <c r="U26" s="950">
        <v>3854896.923</v>
      </c>
      <c r="V26" s="950">
        <v>5638336.9649999999</v>
      </c>
      <c r="W26" s="950">
        <v>1761635.3048871574</v>
      </c>
      <c r="X26" s="950">
        <v>0</v>
      </c>
      <c r="Y26" s="950">
        <v>3451905.7290000003</v>
      </c>
      <c r="AA26" t="s">
        <v>1897</v>
      </c>
      <c r="AB26" t="s">
        <v>1904</v>
      </c>
      <c r="AC26" t="s">
        <v>1898</v>
      </c>
      <c r="AD26">
        <v>10</v>
      </c>
      <c r="AE26">
        <v>0</v>
      </c>
    </row>
    <row r="27" spans="1:31" hidden="1" x14ac:dyDescent="0.25">
      <c r="A27" s="157" t="s">
        <v>1893</v>
      </c>
      <c r="B27" s="157" t="s">
        <v>1957</v>
      </c>
      <c r="C27" s="157" t="s">
        <v>1242</v>
      </c>
      <c r="D27" s="157" t="s">
        <v>1906</v>
      </c>
      <c r="E27" s="952">
        <v>99999999</v>
      </c>
      <c r="F27" s="157" t="s">
        <v>1854</v>
      </c>
      <c r="G27" s="948">
        <v>1</v>
      </c>
      <c r="H27" s="948">
        <v>0.88619999999999999</v>
      </c>
      <c r="I27" s="157" t="s">
        <v>1958</v>
      </c>
      <c r="J27" s="949">
        <v>1</v>
      </c>
      <c r="K27" s="950">
        <v>-22087</v>
      </c>
      <c r="L27" s="950">
        <v>-24873</v>
      </c>
      <c r="M27" s="950">
        <v>1259274</v>
      </c>
      <c r="N27" s="950">
        <v>-11772</v>
      </c>
      <c r="O27" s="950">
        <v>0</v>
      </c>
      <c r="P27" s="950" t="s">
        <v>77</v>
      </c>
      <c r="Q27" s="950">
        <v>22087</v>
      </c>
      <c r="R27" t="s">
        <v>77</v>
      </c>
      <c r="S27" t="s">
        <v>1404</v>
      </c>
      <c r="T27" s="950">
        <v>596812.82700000005</v>
      </c>
      <c r="U27" s="950">
        <v>672093.33299999998</v>
      </c>
      <c r="V27" s="950">
        <v>34026842.754000001</v>
      </c>
      <c r="W27" s="950">
        <v>318247.63760311244</v>
      </c>
      <c r="X27" s="950">
        <v>0</v>
      </c>
      <c r="Y27" s="950">
        <v>596812.82700000005</v>
      </c>
      <c r="AA27" t="s">
        <v>1897</v>
      </c>
      <c r="AB27">
        <v>64</v>
      </c>
      <c r="AC27" t="s">
        <v>1898</v>
      </c>
      <c r="AD27">
        <v>10</v>
      </c>
      <c r="AE27" t="s">
        <v>1575</v>
      </c>
    </row>
    <row r="28" spans="1:31" hidden="1" x14ac:dyDescent="0.25">
      <c r="A28" s="157" t="s">
        <v>1893</v>
      </c>
      <c r="B28" s="157" t="s">
        <v>1959</v>
      </c>
      <c r="C28" s="157" t="s">
        <v>1244</v>
      </c>
      <c r="D28" s="157" t="s">
        <v>1906</v>
      </c>
      <c r="E28" s="952" t="s">
        <v>1960</v>
      </c>
      <c r="F28" s="157" t="s">
        <v>1854</v>
      </c>
      <c r="G28" s="948">
        <v>1</v>
      </c>
      <c r="H28" s="948">
        <v>0.88619999999999999</v>
      </c>
      <c r="I28" s="157" t="s">
        <v>1956</v>
      </c>
      <c r="J28" s="949">
        <v>1</v>
      </c>
      <c r="K28" s="950">
        <v>-68304</v>
      </c>
      <c r="L28" s="950">
        <v>-41056</v>
      </c>
      <c r="M28" s="950">
        <v>43548</v>
      </c>
      <c r="N28" s="950">
        <v>-11214</v>
      </c>
      <c r="O28" s="950">
        <v>0</v>
      </c>
      <c r="P28" s="950" t="s">
        <v>77</v>
      </c>
      <c r="Q28" s="950">
        <v>30859</v>
      </c>
      <c r="R28" t="s">
        <v>77</v>
      </c>
      <c r="S28" t="s">
        <v>1404</v>
      </c>
      <c r="T28" s="950">
        <v>1845642.3840000001</v>
      </c>
      <c r="U28" s="950">
        <v>1109374.176</v>
      </c>
      <c r="V28" s="950">
        <v>1176710.5080000001</v>
      </c>
      <c r="W28" s="950">
        <v>303162.50493385177</v>
      </c>
      <c r="X28" s="950">
        <v>0</v>
      </c>
      <c r="Y28" s="950">
        <v>833841.03899999999</v>
      </c>
      <c r="AA28" t="s">
        <v>1897</v>
      </c>
      <c r="AB28" t="s">
        <v>1904</v>
      </c>
      <c r="AC28" t="s">
        <v>1898</v>
      </c>
      <c r="AD28">
        <v>10</v>
      </c>
      <c r="AE28" t="s">
        <v>1575</v>
      </c>
    </row>
    <row r="29" spans="1:31" hidden="1" x14ac:dyDescent="0.25">
      <c r="A29" s="157" t="s">
        <v>1893</v>
      </c>
      <c r="B29" s="157" t="s">
        <v>1961</v>
      </c>
      <c r="C29" s="157" t="s">
        <v>1245</v>
      </c>
      <c r="D29" s="157" t="s">
        <v>1895</v>
      </c>
      <c r="E29" s="157">
        <v>34253829</v>
      </c>
      <c r="F29" s="157" t="s">
        <v>77</v>
      </c>
      <c r="G29" s="948">
        <v>1</v>
      </c>
      <c r="H29" s="948">
        <v>0.88619999999999999</v>
      </c>
      <c r="I29" s="157" t="s">
        <v>1902</v>
      </c>
      <c r="J29" s="949">
        <v>1</v>
      </c>
      <c r="K29" s="950">
        <v>-45</v>
      </c>
      <c r="L29" s="950">
        <v>-603779</v>
      </c>
      <c r="M29" s="950">
        <v>742576</v>
      </c>
      <c r="N29" s="950">
        <v>-21504</v>
      </c>
      <c r="O29" s="950">
        <v>0</v>
      </c>
      <c r="P29" s="950" t="s">
        <v>77</v>
      </c>
      <c r="Q29" s="950">
        <v>576776</v>
      </c>
      <c r="R29" t="s">
        <v>77</v>
      </c>
      <c r="S29" t="s">
        <v>1471</v>
      </c>
      <c r="T29" s="950">
        <v>1215.9449999999999</v>
      </c>
      <c r="U29" s="950">
        <v>16314712.359000001</v>
      </c>
      <c r="V29" s="950">
        <v>20065146.096000001</v>
      </c>
      <c r="W29" s="950">
        <v>581345.32781322883</v>
      </c>
      <c r="X29" s="950">
        <v>0</v>
      </c>
      <c r="Y29" s="950">
        <v>15585064.296</v>
      </c>
      <c r="AA29" t="s">
        <v>1897</v>
      </c>
      <c r="AB29" t="s">
        <v>1904</v>
      </c>
      <c r="AC29" t="s">
        <v>1898</v>
      </c>
      <c r="AD29">
        <v>10</v>
      </c>
      <c r="AE29" t="s">
        <v>1575</v>
      </c>
    </row>
    <row r="30" spans="1:31" hidden="1" x14ac:dyDescent="0.25">
      <c r="A30" s="157" t="s">
        <v>1893</v>
      </c>
      <c r="B30" s="157" t="s">
        <v>1956</v>
      </c>
      <c r="C30" s="157" t="s">
        <v>1253</v>
      </c>
      <c r="D30" s="157" t="s">
        <v>1955</v>
      </c>
      <c r="E30" s="157">
        <v>890063</v>
      </c>
      <c r="F30" s="157" t="s">
        <v>77</v>
      </c>
      <c r="G30" s="948">
        <v>1</v>
      </c>
      <c r="H30" s="948">
        <v>0.88619999999999999</v>
      </c>
      <c r="I30" s="157" t="s">
        <v>1961</v>
      </c>
      <c r="J30" s="949">
        <v>1</v>
      </c>
      <c r="K30" s="950">
        <v>-221564</v>
      </c>
      <c r="L30" s="950">
        <v>-217796</v>
      </c>
      <c r="M30" s="950">
        <v>244949</v>
      </c>
      <c r="N30" s="950">
        <v>-11627</v>
      </c>
      <c r="O30" s="950">
        <v>0</v>
      </c>
      <c r="P30" s="950" t="s">
        <v>77</v>
      </c>
      <c r="Q30" s="950">
        <v>348511</v>
      </c>
      <c r="R30" t="s">
        <v>77</v>
      </c>
      <c r="S30" t="s">
        <v>1430</v>
      </c>
      <c r="T30" s="950">
        <v>5986880.8440000005</v>
      </c>
      <c r="U30" s="950">
        <v>5885065.716</v>
      </c>
      <c r="V30" s="950">
        <v>6618766.9290000005</v>
      </c>
      <c r="W30" s="950">
        <v>314327.6658521397</v>
      </c>
      <c r="X30" s="950">
        <v>0</v>
      </c>
      <c r="Y30" s="950">
        <v>9417115.7310000006</v>
      </c>
      <c r="AA30" t="s">
        <v>1897</v>
      </c>
      <c r="AB30" t="s">
        <v>1904</v>
      </c>
      <c r="AC30" t="s">
        <v>1898</v>
      </c>
      <c r="AD30">
        <v>10</v>
      </c>
      <c r="AE30" t="s">
        <v>1575</v>
      </c>
    </row>
    <row r="31" spans="1:31" hidden="1" x14ac:dyDescent="0.25">
      <c r="A31" s="157" t="s">
        <v>1893</v>
      </c>
      <c r="B31" s="157" t="s">
        <v>1962</v>
      </c>
      <c r="C31" s="157" t="s">
        <v>1257</v>
      </c>
      <c r="D31" s="157" t="s">
        <v>1895</v>
      </c>
      <c r="E31" s="157">
        <v>52695255</v>
      </c>
      <c r="F31" s="157" t="s">
        <v>77</v>
      </c>
      <c r="G31" s="948">
        <v>1</v>
      </c>
      <c r="H31" s="948">
        <v>0.88619999999999999</v>
      </c>
      <c r="I31" s="157" t="s">
        <v>1961</v>
      </c>
      <c r="J31" s="949">
        <v>1</v>
      </c>
      <c r="K31" s="950">
        <v>-18</v>
      </c>
      <c r="L31" s="950">
        <v>-156239</v>
      </c>
      <c r="M31" s="950">
        <v>156240</v>
      </c>
      <c r="N31" s="950">
        <v>6</v>
      </c>
      <c r="O31" s="950">
        <v>0</v>
      </c>
      <c r="P31" s="950" t="s">
        <v>77</v>
      </c>
      <c r="Q31" s="950">
        <v>156268</v>
      </c>
      <c r="R31" t="s">
        <v>77</v>
      </c>
      <c r="S31" t="s">
        <v>1471</v>
      </c>
      <c r="T31" s="950">
        <v>486.37800000000004</v>
      </c>
      <c r="U31" s="950">
        <v>4221734.0190000003</v>
      </c>
      <c r="V31" s="950">
        <v>4221761.04</v>
      </c>
      <c r="W31" s="950">
        <v>-162.20572762645895</v>
      </c>
      <c r="X31" s="950">
        <v>0</v>
      </c>
      <c r="Y31" s="950">
        <v>4222517.6280000005</v>
      </c>
      <c r="AA31" t="s">
        <v>1897</v>
      </c>
      <c r="AB31" t="s">
        <v>1904</v>
      </c>
      <c r="AC31" t="s">
        <v>1898</v>
      </c>
      <c r="AD31">
        <v>10</v>
      </c>
      <c r="AE31">
        <v>0</v>
      </c>
    </row>
    <row r="32" spans="1:31" hidden="1" x14ac:dyDescent="0.25">
      <c r="A32" s="157" t="s">
        <v>1893</v>
      </c>
      <c r="B32" s="157" t="s">
        <v>1963</v>
      </c>
      <c r="C32" s="157" t="s">
        <v>1258</v>
      </c>
      <c r="D32" s="157" t="s">
        <v>1964</v>
      </c>
      <c r="E32" s="157" t="s">
        <v>1965</v>
      </c>
      <c r="F32" s="157" t="s">
        <v>1966</v>
      </c>
      <c r="G32" s="948">
        <v>1</v>
      </c>
      <c r="H32" s="948">
        <v>0.88619999999999999</v>
      </c>
      <c r="I32" s="157" t="s">
        <v>1962</v>
      </c>
      <c r="J32" s="949">
        <v>1</v>
      </c>
      <c r="K32" s="950">
        <v>-59361</v>
      </c>
      <c r="L32" s="950">
        <v>-44736</v>
      </c>
      <c r="M32" s="950">
        <v>247881</v>
      </c>
      <c r="N32" s="950">
        <v>61083</v>
      </c>
      <c r="O32" s="950">
        <v>505</v>
      </c>
      <c r="P32" s="950" t="s">
        <v>77</v>
      </c>
      <c r="Q32" s="950">
        <v>156192</v>
      </c>
      <c r="R32" t="s">
        <v>77</v>
      </c>
      <c r="S32" t="s">
        <v>1444</v>
      </c>
      <c r="T32" s="950">
        <v>1603993.581</v>
      </c>
      <c r="U32" s="950">
        <v>1208811.456</v>
      </c>
      <c r="V32" s="950">
        <v>6697992.5010000002</v>
      </c>
      <c r="W32" s="950">
        <v>-1651335.4101011653</v>
      </c>
      <c r="X32" s="950">
        <v>13645.605</v>
      </c>
      <c r="Y32" s="950">
        <v>4220464.0320000006</v>
      </c>
      <c r="AA32" t="s">
        <v>1897</v>
      </c>
      <c r="AB32" t="s">
        <v>1904</v>
      </c>
      <c r="AC32" t="s">
        <v>1898</v>
      </c>
      <c r="AD32">
        <v>10</v>
      </c>
      <c r="AE32">
        <v>0</v>
      </c>
    </row>
    <row r="33" spans="1:31" hidden="1" x14ac:dyDescent="0.25">
      <c r="A33" s="157" t="s">
        <v>1893</v>
      </c>
      <c r="B33" s="157" t="s">
        <v>1967</v>
      </c>
      <c r="C33" s="157" t="s">
        <v>1259</v>
      </c>
      <c r="D33" s="157" t="s">
        <v>1895</v>
      </c>
      <c r="E33" s="157">
        <v>52695557</v>
      </c>
      <c r="F33" s="157" t="s">
        <v>77</v>
      </c>
      <c r="G33" s="948">
        <v>1</v>
      </c>
      <c r="H33" s="948">
        <v>0.88619999999999999</v>
      </c>
      <c r="I33" s="157" t="s">
        <v>1961</v>
      </c>
      <c r="J33" s="949">
        <v>1</v>
      </c>
      <c r="K33" s="950">
        <v>-18</v>
      </c>
      <c r="L33" s="950">
        <v>-138954</v>
      </c>
      <c r="M33" s="950">
        <v>138955</v>
      </c>
      <c r="N33" s="950">
        <v>6494</v>
      </c>
      <c r="O33" s="950">
        <v>0</v>
      </c>
      <c r="P33" s="950" t="s">
        <v>77</v>
      </c>
      <c r="Q33" s="950">
        <v>144658</v>
      </c>
      <c r="R33" t="s">
        <v>77</v>
      </c>
      <c r="S33" t="s">
        <v>1471</v>
      </c>
      <c r="T33" s="950">
        <v>486.37800000000004</v>
      </c>
      <c r="U33" s="950">
        <v>3754676.034</v>
      </c>
      <c r="V33" s="950">
        <v>3754703.0550000002</v>
      </c>
      <c r="W33" s="950">
        <v>-175560.66586770408</v>
      </c>
      <c r="X33" s="950">
        <v>0</v>
      </c>
      <c r="Y33" s="950">
        <v>3908803.818</v>
      </c>
      <c r="AA33" t="s">
        <v>1897</v>
      </c>
      <c r="AB33" t="s">
        <v>1904</v>
      </c>
      <c r="AC33" t="s">
        <v>1898</v>
      </c>
      <c r="AD33">
        <v>10</v>
      </c>
      <c r="AE33" t="s">
        <v>1575</v>
      </c>
    </row>
    <row r="34" spans="1:31" hidden="1" x14ac:dyDescent="0.25">
      <c r="A34" s="157" t="s">
        <v>1893</v>
      </c>
      <c r="B34" s="157" t="s">
        <v>1968</v>
      </c>
      <c r="C34" s="157" t="s">
        <v>1260</v>
      </c>
      <c r="D34" s="157" t="s">
        <v>1969</v>
      </c>
      <c r="E34" s="157" t="s">
        <v>1970</v>
      </c>
      <c r="F34" s="157" t="s">
        <v>1971</v>
      </c>
      <c r="G34" s="948">
        <v>0.85</v>
      </c>
      <c r="H34" s="948">
        <v>0.75329999999999997</v>
      </c>
      <c r="I34" s="157" t="s">
        <v>1967</v>
      </c>
      <c r="J34" s="949">
        <v>1</v>
      </c>
      <c r="K34" s="950">
        <v>-36689</v>
      </c>
      <c r="L34" s="950">
        <v>-23701</v>
      </c>
      <c r="M34" s="950">
        <v>55730</v>
      </c>
      <c r="N34" s="950">
        <v>19170</v>
      </c>
      <c r="O34" s="950">
        <v>0</v>
      </c>
      <c r="P34" s="950" t="s">
        <v>77</v>
      </c>
      <c r="Q34" s="950">
        <v>72121</v>
      </c>
      <c r="R34" t="s">
        <v>77</v>
      </c>
      <c r="S34" t="s">
        <v>1438</v>
      </c>
      <c r="T34" s="950">
        <v>991373.46900000004</v>
      </c>
      <c r="U34" s="950">
        <v>640424.72100000002</v>
      </c>
      <c r="V34" s="950">
        <v>1505880.33</v>
      </c>
      <c r="W34" s="950">
        <v>-518247.29976653634</v>
      </c>
      <c r="X34" s="950">
        <v>0</v>
      </c>
      <c r="Y34" s="950">
        <v>1948781.541</v>
      </c>
      <c r="AA34" t="s">
        <v>1897</v>
      </c>
      <c r="AB34" t="s">
        <v>1904</v>
      </c>
      <c r="AC34" t="s">
        <v>1898</v>
      </c>
      <c r="AD34">
        <v>10</v>
      </c>
      <c r="AE34">
        <v>0</v>
      </c>
    </row>
    <row r="35" spans="1:31" x14ac:dyDescent="0.25">
      <c r="A35" s="157" t="s">
        <v>1972</v>
      </c>
      <c r="B35" s="157" t="s">
        <v>1973</v>
      </c>
      <c r="C35" s="157" t="s">
        <v>1249</v>
      </c>
      <c r="D35" s="157" t="s">
        <v>1912</v>
      </c>
      <c r="E35" s="157" t="s">
        <v>1974</v>
      </c>
      <c r="F35" s="157" t="s">
        <v>1914</v>
      </c>
      <c r="G35" s="948">
        <v>1</v>
      </c>
      <c r="H35" s="948">
        <v>0.88619999999999999</v>
      </c>
      <c r="I35" s="157" t="s">
        <v>1961</v>
      </c>
      <c r="J35" s="949">
        <v>0</v>
      </c>
      <c r="K35" s="950">
        <v>-13957</v>
      </c>
      <c r="L35" s="950">
        <v>-1868</v>
      </c>
      <c r="M35" s="950">
        <v>1868</v>
      </c>
      <c r="N35" s="950">
        <v>173</v>
      </c>
      <c r="O35" s="950">
        <v>0</v>
      </c>
      <c r="P35" s="950" t="s">
        <v>77</v>
      </c>
      <c r="Q35" s="950">
        <v>2810</v>
      </c>
      <c r="R35" t="s">
        <v>77</v>
      </c>
      <c r="S35" t="s">
        <v>1457</v>
      </c>
      <c r="T35" s="950">
        <v>377132.09700000001</v>
      </c>
      <c r="U35" s="950">
        <v>50475.228000000003</v>
      </c>
      <c r="V35" s="950">
        <v>50475.228000000003</v>
      </c>
      <c r="W35" s="950">
        <v>-4676.9318132295666</v>
      </c>
      <c r="X35" s="950">
        <v>0</v>
      </c>
      <c r="Y35" s="950">
        <v>75929.010000000009</v>
      </c>
      <c r="AA35" t="s">
        <v>1908</v>
      </c>
      <c r="AB35" t="s">
        <v>1936</v>
      </c>
      <c r="AC35" t="s">
        <v>1898</v>
      </c>
      <c r="AD35">
        <v>10</v>
      </c>
      <c r="AE35">
        <v>0</v>
      </c>
    </row>
    <row r="36" spans="1:31" hidden="1" x14ac:dyDescent="0.25">
      <c r="A36" s="157" t="s">
        <v>1893</v>
      </c>
      <c r="B36" s="157" t="s">
        <v>1975</v>
      </c>
      <c r="C36" s="157" t="s">
        <v>1250</v>
      </c>
      <c r="D36" s="157" t="s">
        <v>1895</v>
      </c>
      <c r="E36" s="157">
        <v>35024270</v>
      </c>
      <c r="F36" s="157" t="s">
        <v>77</v>
      </c>
      <c r="G36" s="948">
        <v>1</v>
      </c>
      <c r="H36" s="948">
        <v>0.88619999999999999</v>
      </c>
      <c r="I36" s="157" t="s">
        <v>1961</v>
      </c>
      <c r="J36" s="949">
        <v>1</v>
      </c>
      <c r="K36" s="950">
        <v>-18</v>
      </c>
      <c r="L36" s="950">
        <v>-67891</v>
      </c>
      <c r="M36" s="950">
        <v>67891</v>
      </c>
      <c r="N36" s="950">
        <v>9</v>
      </c>
      <c r="O36" s="950">
        <v>0</v>
      </c>
      <c r="P36" s="950" t="s">
        <v>77</v>
      </c>
      <c r="Q36" s="950">
        <v>68026</v>
      </c>
      <c r="R36" t="s">
        <v>77</v>
      </c>
      <c r="S36" t="s">
        <v>1471</v>
      </c>
      <c r="T36" s="950">
        <v>486.37800000000004</v>
      </c>
      <c r="U36" s="950">
        <v>1834482.7110000001</v>
      </c>
      <c r="V36" s="950">
        <v>1834482.7110000001</v>
      </c>
      <c r="W36" s="950">
        <v>-243.30859143968843</v>
      </c>
      <c r="X36" s="950">
        <v>0</v>
      </c>
      <c r="Y36" s="950">
        <v>1838130.5460000001</v>
      </c>
      <c r="AA36" t="s">
        <v>1897</v>
      </c>
      <c r="AB36" t="s">
        <v>1904</v>
      </c>
      <c r="AC36" t="s">
        <v>1898</v>
      </c>
      <c r="AD36">
        <v>10</v>
      </c>
      <c r="AE36" t="s">
        <v>1575</v>
      </c>
    </row>
    <row r="37" spans="1:31" hidden="1" x14ac:dyDescent="0.25">
      <c r="A37" s="157" t="s">
        <v>1893</v>
      </c>
      <c r="B37" s="157" t="s">
        <v>1976</v>
      </c>
      <c r="C37" s="157" t="s">
        <v>1247</v>
      </c>
      <c r="D37" s="157" t="s">
        <v>1977</v>
      </c>
      <c r="E37" s="157" t="s">
        <v>1978</v>
      </c>
      <c r="F37" s="157" t="s">
        <v>1979</v>
      </c>
      <c r="G37" s="948">
        <v>1</v>
      </c>
      <c r="H37" s="948">
        <v>0.87990000000000002</v>
      </c>
      <c r="I37" s="157" t="s">
        <v>1980</v>
      </c>
      <c r="J37" s="949">
        <v>1</v>
      </c>
      <c r="K37" s="950">
        <v>-64135</v>
      </c>
      <c r="L37" s="950">
        <v>-28498</v>
      </c>
      <c r="M37" s="950">
        <v>93531</v>
      </c>
      <c r="N37" s="950">
        <v>15989</v>
      </c>
      <c r="O37" s="950">
        <v>0</v>
      </c>
      <c r="P37" s="950" t="s">
        <v>77</v>
      </c>
      <c r="Q37" s="950">
        <v>67855</v>
      </c>
      <c r="R37" t="s">
        <v>77</v>
      </c>
      <c r="S37" t="s">
        <v>1480</v>
      </c>
      <c r="T37" s="950">
        <v>1732991.835</v>
      </c>
      <c r="U37" s="950">
        <v>770044.45799999998</v>
      </c>
      <c r="V37" s="950">
        <v>2527301.1510000001</v>
      </c>
      <c r="W37" s="950">
        <v>-432251.22983657534</v>
      </c>
      <c r="X37" s="950">
        <v>0</v>
      </c>
      <c r="Y37" s="950">
        <v>1833509.9550000001</v>
      </c>
      <c r="AA37" t="s">
        <v>1897</v>
      </c>
      <c r="AB37" t="s">
        <v>1904</v>
      </c>
      <c r="AC37" t="s">
        <v>1898</v>
      </c>
      <c r="AD37">
        <v>10</v>
      </c>
      <c r="AE37">
        <v>0</v>
      </c>
    </row>
    <row r="38" spans="1:31" hidden="1" x14ac:dyDescent="0.25">
      <c r="A38" s="157" t="s">
        <v>1893</v>
      </c>
      <c r="B38" s="157" t="s">
        <v>1981</v>
      </c>
      <c r="C38" s="157" t="s">
        <v>1283</v>
      </c>
      <c r="D38" s="157" t="s">
        <v>1906</v>
      </c>
      <c r="E38" s="952" t="s">
        <v>1982</v>
      </c>
      <c r="F38" s="157" t="s">
        <v>1854</v>
      </c>
      <c r="G38" s="948">
        <v>1</v>
      </c>
      <c r="H38" s="948">
        <v>0.88619999999999999</v>
      </c>
      <c r="I38" s="157" t="s">
        <v>1956</v>
      </c>
      <c r="J38" s="949">
        <v>1</v>
      </c>
      <c r="K38" s="950">
        <v>-14696</v>
      </c>
      <c r="L38" s="950">
        <v>-13883</v>
      </c>
      <c r="M38" s="950">
        <v>14968</v>
      </c>
      <c r="N38" s="950">
        <v>-1279</v>
      </c>
      <c r="O38" s="950">
        <v>0</v>
      </c>
      <c r="P38" s="950" t="s">
        <v>77</v>
      </c>
      <c r="Q38" s="950">
        <v>11676</v>
      </c>
      <c r="R38" t="s">
        <v>77</v>
      </c>
      <c r="S38" t="s">
        <v>1404</v>
      </c>
      <c r="T38" s="950">
        <v>397100.61600000004</v>
      </c>
      <c r="U38" s="950">
        <v>375132.54300000001</v>
      </c>
      <c r="V38" s="950">
        <v>404450.32800000004</v>
      </c>
      <c r="W38" s="950">
        <v>34576.854272373501</v>
      </c>
      <c r="X38" s="950">
        <v>0</v>
      </c>
      <c r="Y38" s="950">
        <v>315497.196</v>
      </c>
      <c r="AA38" t="s">
        <v>1897</v>
      </c>
      <c r="AB38" t="s">
        <v>1904</v>
      </c>
      <c r="AC38" t="s">
        <v>1898</v>
      </c>
      <c r="AD38">
        <v>10</v>
      </c>
      <c r="AE38">
        <v>0</v>
      </c>
    </row>
    <row r="39" spans="1:31" hidden="1" x14ac:dyDescent="0.25">
      <c r="A39" s="157" t="s">
        <v>1893</v>
      </c>
      <c r="B39" s="157" t="s">
        <v>1983</v>
      </c>
      <c r="C39" s="157" t="s">
        <v>1282</v>
      </c>
      <c r="D39" s="157" t="s">
        <v>1906</v>
      </c>
      <c r="E39" s="951" t="s">
        <v>1984</v>
      </c>
      <c r="F39" s="157" t="s">
        <v>1854</v>
      </c>
      <c r="G39" s="948">
        <v>1</v>
      </c>
      <c r="H39" s="948">
        <v>0.88619999999999999</v>
      </c>
      <c r="I39" s="157" t="s">
        <v>1956</v>
      </c>
      <c r="J39" s="949">
        <v>1</v>
      </c>
      <c r="K39" s="950">
        <v>-14518</v>
      </c>
      <c r="L39" s="950">
        <v>-7960</v>
      </c>
      <c r="M39" s="950">
        <v>8969</v>
      </c>
      <c r="N39" s="950">
        <v>-1564</v>
      </c>
      <c r="O39" s="950">
        <v>0</v>
      </c>
      <c r="P39" s="950" t="s">
        <v>77</v>
      </c>
      <c r="Q39" s="950">
        <v>6619</v>
      </c>
      <c r="R39" t="s">
        <v>77</v>
      </c>
      <c r="S39" t="s">
        <v>1404</v>
      </c>
      <c r="T39" s="950">
        <v>392290.87800000003</v>
      </c>
      <c r="U39" s="950">
        <v>215087.16</v>
      </c>
      <c r="V39" s="950">
        <v>242351.34900000002</v>
      </c>
      <c r="W39" s="950">
        <v>42281.626334630302</v>
      </c>
      <c r="X39" s="950">
        <v>0</v>
      </c>
      <c r="Y39" s="950">
        <v>178851.99900000001</v>
      </c>
      <c r="AA39" t="s">
        <v>1897</v>
      </c>
      <c r="AB39" t="s">
        <v>1904</v>
      </c>
      <c r="AC39" t="s">
        <v>1898</v>
      </c>
      <c r="AD39">
        <v>10</v>
      </c>
      <c r="AE39">
        <v>0</v>
      </c>
    </row>
    <row r="40" spans="1:31" hidden="1" x14ac:dyDescent="0.25">
      <c r="A40" s="157" t="s">
        <v>1893</v>
      </c>
      <c r="B40" s="157" t="s">
        <v>1953</v>
      </c>
      <c r="C40" s="157" t="s">
        <v>1281</v>
      </c>
      <c r="D40" s="157" t="s">
        <v>1906</v>
      </c>
      <c r="E40" s="952" t="s">
        <v>1985</v>
      </c>
      <c r="F40" s="157" t="s">
        <v>1854</v>
      </c>
      <c r="G40" s="948">
        <v>1</v>
      </c>
      <c r="H40" s="948">
        <v>0.88619999999999999</v>
      </c>
      <c r="I40" s="157" t="s">
        <v>1954</v>
      </c>
      <c r="J40" s="949">
        <v>1</v>
      </c>
      <c r="K40" s="950">
        <v>-172881</v>
      </c>
      <c r="L40" s="950">
        <v>-276378</v>
      </c>
      <c r="M40" s="950">
        <v>420240</v>
      </c>
      <c r="N40" s="950">
        <v>-37562</v>
      </c>
      <c r="O40" s="950">
        <v>0</v>
      </c>
      <c r="P40" s="950" t="s">
        <v>77</v>
      </c>
      <c r="Q40" s="950">
        <v>139270</v>
      </c>
      <c r="R40" t="s">
        <v>77</v>
      </c>
      <c r="S40" t="s">
        <v>1404</v>
      </c>
      <c r="T40" s="950">
        <v>4671417.5010000002</v>
      </c>
      <c r="U40" s="950">
        <v>7468009.9380000001</v>
      </c>
      <c r="V40" s="950">
        <v>11355305.040000001</v>
      </c>
      <c r="W40" s="950">
        <v>1015461.9235175085</v>
      </c>
      <c r="X40" s="950">
        <v>0</v>
      </c>
      <c r="Y40" s="950">
        <v>3763214.67</v>
      </c>
      <c r="AA40" t="s">
        <v>1897</v>
      </c>
      <c r="AB40" t="s">
        <v>1904</v>
      </c>
      <c r="AC40" t="s">
        <v>1898</v>
      </c>
      <c r="AD40">
        <v>10</v>
      </c>
      <c r="AE40">
        <v>0</v>
      </c>
    </row>
    <row r="41" spans="1:31" hidden="1" x14ac:dyDescent="0.25">
      <c r="A41" s="157" t="s">
        <v>1893</v>
      </c>
      <c r="B41" s="157" t="s">
        <v>1986</v>
      </c>
      <c r="C41" s="157" t="s">
        <v>1286</v>
      </c>
      <c r="D41" s="157" t="s">
        <v>1906</v>
      </c>
      <c r="E41" s="952">
        <v>99999999</v>
      </c>
      <c r="F41" s="157" t="s">
        <v>1854</v>
      </c>
      <c r="G41" s="948">
        <v>1</v>
      </c>
      <c r="H41" s="948">
        <v>0.88619999999999999</v>
      </c>
      <c r="I41" s="157" t="s">
        <v>1953</v>
      </c>
      <c r="J41" s="949">
        <v>1</v>
      </c>
      <c r="K41" s="950">
        <v>-4323</v>
      </c>
      <c r="L41" s="950">
        <v>-4292</v>
      </c>
      <c r="M41" s="950">
        <v>4393</v>
      </c>
      <c r="N41" s="950">
        <v>-1030</v>
      </c>
      <c r="O41" s="950">
        <v>0</v>
      </c>
      <c r="P41" s="950" t="s">
        <v>77</v>
      </c>
      <c r="Q41" s="950">
        <v>478</v>
      </c>
      <c r="R41" t="s">
        <v>77</v>
      </c>
      <c r="S41" t="s">
        <v>1404</v>
      </c>
      <c r="T41" s="950">
        <v>116811.78300000001</v>
      </c>
      <c r="U41" s="950">
        <v>115974.132</v>
      </c>
      <c r="V41" s="950">
        <v>118703.253</v>
      </c>
      <c r="W41" s="950">
        <v>27845.316575875455</v>
      </c>
      <c r="X41" s="950">
        <v>0</v>
      </c>
      <c r="Y41" s="950">
        <v>12916.038</v>
      </c>
      <c r="AA41" t="s">
        <v>1897</v>
      </c>
      <c r="AB41">
        <v>64</v>
      </c>
      <c r="AC41" t="s">
        <v>1898</v>
      </c>
      <c r="AD41">
        <v>10</v>
      </c>
      <c r="AE41">
        <v>0</v>
      </c>
    </row>
    <row r="42" spans="1:31" x14ac:dyDescent="0.25">
      <c r="A42" s="157" t="s">
        <v>1893</v>
      </c>
      <c r="B42" s="157" t="s">
        <v>1987</v>
      </c>
      <c r="C42" s="157" t="s">
        <v>1240</v>
      </c>
      <c r="D42" s="157" t="s">
        <v>1977</v>
      </c>
      <c r="E42" s="157" t="s">
        <v>1988</v>
      </c>
      <c r="F42" s="157" t="s">
        <v>1979</v>
      </c>
      <c r="G42" s="948">
        <v>0.4</v>
      </c>
      <c r="H42" s="948">
        <v>0.35449999999999998</v>
      </c>
      <c r="I42" s="157" t="s">
        <v>1975</v>
      </c>
      <c r="J42" s="949">
        <v>0</v>
      </c>
      <c r="K42" s="954">
        <v>-45000</v>
      </c>
      <c r="L42" s="954">
        <v>-43028</v>
      </c>
      <c r="M42" s="954">
        <v>43047</v>
      </c>
      <c r="N42" s="954">
        <v>311</v>
      </c>
      <c r="O42" s="950"/>
      <c r="P42" s="954" t="s">
        <v>1979</v>
      </c>
      <c r="Q42" s="950">
        <v>319</v>
      </c>
      <c r="R42" t="s">
        <v>77</v>
      </c>
      <c r="S42" t="s">
        <v>1480</v>
      </c>
      <c r="T42" s="950">
        <v>23263.660365806994</v>
      </c>
      <c r="U42" s="950">
        <v>22244.195071554295</v>
      </c>
      <c r="V42" s="950">
        <v>22254.017505930969</v>
      </c>
      <c r="W42" s="950">
        <v>-159.97670591412759</v>
      </c>
      <c r="X42" s="950">
        <v>0</v>
      </c>
      <c r="Y42" s="950">
        <v>8619.6990000000005</v>
      </c>
      <c r="AA42" t="s">
        <v>1897</v>
      </c>
      <c r="AB42" t="s">
        <v>1904</v>
      </c>
      <c r="AC42" t="s">
        <v>1989</v>
      </c>
      <c r="AD42">
        <v>12</v>
      </c>
      <c r="AE42">
        <v>0</v>
      </c>
    </row>
    <row r="43" spans="1:31" x14ac:dyDescent="0.25">
      <c r="A43" s="157" t="s">
        <v>1972</v>
      </c>
      <c r="B43" s="157" t="s">
        <v>1990</v>
      </c>
      <c r="C43" s="965" t="s">
        <v>1234</v>
      </c>
      <c r="D43" s="157" t="s">
        <v>1923</v>
      </c>
      <c r="E43" s="953" t="s">
        <v>1991</v>
      </c>
      <c r="F43" s="157" t="s">
        <v>1856</v>
      </c>
      <c r="G43" s="948">
        <v>1</v>
      </c>
      <c r="H43" s="948">
        <v>0.88619999999999999</v>
      </c>
      <c r="I43" s="157" t="s">
        <v>1915</v>
      </c>
      <c r="J43" s="949">
        <v>0</v>
      </c>
      <c r="K43" s="954">
        <v>0</v>
      </c>
      <c r="L43" s="954">
        <v>0</v>
      </c>
      <c r="M43" s="954">
        <v>0</v>
      </c>
      <c r="N43" s="954">
        <v>0</v>
      </c>
      <c r="O43" s="950"/>
      <c r="P43" s="954" t="s">
        <v>1856</v>
      </c>
      <c r="Q43" s="950">
        <v>0</v>
      </c>
      <c r="R43" t="s">
        <v>77</v>
      </c>
      <c r="S43" t="s">
        <v>1488</v>
      </c>
      <c r="T43" s="950">
        <v>0</v>
      </c>
      <c r="U43" s="950">
        <v>0</v>
      </c>
      <c r="V43" s="950">
        <v>0</v>
      </c>
      <c r="W43" s="950">
        <v>0</v>
      </c>
      <c r="X43" s="950">
        <v>0</v>
      </c>
      <c r="Y43" s="950">
        <v>0</v>
      </c>
      <c r="AA43" t="s">
        <v>1897</v>
      </c>
      <c r="AB43" t="s">
        <v>1904</v>
      </c>
      <c r="AC43" t="s">
        <v>1898</v>
      </c>
      <c r="AD43">
        <v>10</v>
      </c>
      <c r="AE43">
        <v>0</v>
      </c>
    </row>
    <row r="44" spans="1:31" hidden="1" x14ac:dyDescent="0.25">
      <c r="A44" s="157" t="s">
        <v>1893</v>
      </c>
      <c r="B44" s="955" t="s">
        <v>1992</v>
      </c>
      <c r="C44" s="157" t="s">
        <v>1993</v>
      </c>
      <c r="D44" s="157" t="s">
        <v>1994</v>
      </c>
      <c r="E44" s="157" t="s">
        <v>1995</v>
      </c>
      <c r="F44" s="157" t="s">
        <v>1856</v>
      </c>
      <c r="G44" s="948">
        <v>0</v>
      </c>
      <c r="H44" s="948">
        <v>0</v>
      </c>
      <c r="I44" s="157" t="s">
        <v>1915</v>
      </c>
      <c r="J44" s="949">
        <v>0</v>
      </c>
      <c r="K44" s="956"/>
      <c r="L44" s="956"/>
      <c r="M44" s="956"/>
      <c r="N44" s="956"/>
      <c r="O44" s="950"/>
      <c r="P44" s="954" t="s">
        <v>1856</v>
      </c>
      <c r="Q44" s="950">
        <v>0</v>
      </c>
      <c r="R44" t="s">
        <v>77</v>
      </c>
      <c r="S44" t="s">
        <v>1461</v>
      </c>
      <c r="T44" s="950">
        <v>0</v>
      </c>
      <c r="U44" s="950">
        <v>0</v>
      </c>
      <c r="V44" s="950">
        <v>0</v>
      </c>
      <c r="W44" s="950">
        <v>0</v>
      </c>
      <c r="X44" s="950">
        <v>0</v>
      </c>
      <c r="Y44" s="950">
        <v>0</v>
      </c>
      <c r="AA44">
        <v>0</v>
      </c>
      <c r="AB44">
        <v>0</v>
      </c>
      <c r="AC44" t="s">
        <v>1898</v>
      </c>
      <c r="AD44">
        <v>10</v>
      </c>
      <c r="AE44" t="s">
        <v>1575</v>
      </c>
    </row>
    <row r="45" spans="1:31" x14ac:dyDescent="0.25">
      <c r="A45" s="157" t="s">
        <v>1893</v>
      </c>
      <c r="B45" s="157" t="s">
        <v>1996</v>
      </c>
      <c r="C45" s="157" t="s">
        <v>1238</v>
      </c>
      <c r="D45" s="157" t="s">
        <v>1923</v>
      </c>
      <c r="E45" s="953" t="s">
        <v>1997</v>
      </c>
      <c r="F45" s="157" t="s">
        <v>1856</v>
      </c>
      <c r="G45" s="948">
        <v>0.25</v>
      </c>
      <c r="H45" s="948">
        <v>0.22159999999999999</v>
      </c>
      <c r="I45" s="157" t="s">
        <v>1915</v>
      </c>
      <c r="J45" s="949">
        <v>0</v>
      </c>
      <c r="K45" s="954">
        <v>-41552</v>
      </c>
      <c r="L45" s="954">
        <v>-624258</v>
      </c>
      <c r="M45" s="954">
        <v>720699</v>
      </c>
      <c r="N45" s="954">
        <v>-546071</v>
      </c>
      <c r="O45" s="950"/>
      <c r="P45" s="954" t="s">
        <v>1856</v>
      </c>
      <c r="Q45" s="950">
        <v>270.60653188180407</v>
      </c>
      <c r="R45" t="s">
        <v>77</v>
      </c>
      <c r="S45" t="s">
        <v>1488</v>
      </c>
      <c r="T45" s="950">
        <v>17461.533312597203</v>
      </c>
      <c r="U45" s="950">
        <v>262333.98783825821</v>
      </c>
      <c r="V45" s="950">
        <v>302861.70573872473</v>
      </c>
      <c r="W45" s="950">
        <v>199106.17285099445</v>
      </c>
      <c r="X45" s="950">
        <v>0</v>
      </c>
      <c r="Y45" s="950">
        <v>7312.0590979782282</v>
      </c>
      <c r="AA45" t="s">
        <v>1897</v>
      </c>
      <c r="AB45" t="s">
        <v>1904</v>
      </c>
      <c r="AC45" t="s">
        <v>1989</v>
      </c>
      <c r="AD45">
        <v>12</v>
      </c>
      <c r="AE45">
        <v>0</v>
      </c>
    </row>
    <row r="46" spans="1:31" hidden="1" x14ac:dyDescent="0.25">
      <c r="A46" s="157" t="s">
        <v>1893</v>
      </c>
      <c r="B46" s="955" t="s">
        <v>1998</v>
      </c>
      <c r="C46" s="157" t="s">
        <v>1999</v>
      </c>
      <c r="D46" s="157" t="s">
        <v>1895</v>
      </c>
      <c r="E46" s="157">
        <v>57640165</v>
      </c>
      <c r="F46" s="157" t="s">
        <v>1856</v>
      </c>
      <c r="G46" s="948">
        <v>0</v>
      </c>
      <c r="H46" s="948">
        <v>0</v>
      </c>
      <c r="I46" s="157" t="s">
        <v>1915</v>
      </c>
      <c r="J46" s="949">
        <v>0</v>
      </c>
      <c r="K46" s="956"/>
      <c r="L46" s="956"/>
      <c r="M46" s="956"/>
      <c r="N46" s="956"/>
      <c r="O46" s="950"/>
      <c r="P46" s="954" t="s">
        <v>1856</v>
      </c>
      <c r="Q46" s="950">
        <v>0</v>
      </c>
      <c r="R46" t="s">
        <v>77</v>
      </c>
      <c r="S46" t="s">
        <v>1471</v>
      </c>
      <c r="T46" s="950">
        <v>0</v>
      </c>
      <c r="U46" s="950">
        <v>0</v>
      </c>
      <c r="V46" s="950">
        <v>0</v>
      </c>
      <c r="W46" s="950">
        <v>0</v>
      </c>
      <c r="X46" s="950">
        <v>0</v>
      </c>
      <c r="Y46" s="950">
        <v>0</v>
      </c>
      <c r="AA46">
        <v>0</v>
      </c>
      <c r="AB46">
        <v>0</v>
      </c>
      <c r="AC46" t="s">
        <v>1898</v>
      </c>
      <c r="AD46">
        <v>10</v>
      </c>
      <c r="AE46">
        <v>0</v>
      </c>
    </row>
    <row r="47" spans="1:31" hidden="1" x14ac:dyDescent="0.25">
      <c r="A47" s="157" t="s">
        <v>1893</v>
      </c>
      <c r="B47" s="955" t="s">
        <v>2000</v>
      </c>
      <c r="C47" s="157" t="s">
        <v>2001</v>
      </c>
      <c r="D47" s="157" t="s">
        <v>1895</v>
      </c>
      <c r="E47" s="157">
        <v>60805153</v>
      </c>
      <c r="F47" s="157" t="s">
        <v>1856</v>
      </c>
      <c r="G47" s="948">
        <v>0</v>
      </c>
      <c r="H47" s="948">
        <v>0</v>
      </c>
      <c r="I47" s="157" t="s">
        <v>1915</v>
      </c>
      <c r="J47" s="949">
        <v>0</v>
      </c>
      <c r="K47" s="956"/>
      <c r="L47" s="956"/>
      <c r="M47" s="956"/>
      <c r="N47" s="956"/>
      <c r="O47" s="950"/>
      <c r="P47" s="954" t="s">
        <v>1856</v>
      </c>
      <c r="Q47" s="950">
        <v>0</v>
      </c>
      <c r="R47" t="s">
        <v>77</v>
      </c>
      <c r="S47" t="s">
        <v>1471</v>
      </c>
      <c r="T47" s="950">
        <v>0</v>
      </c>
      <c r="U47" s="950">
        <v>0</v>
      </c>
      <c r="V47" s="950">
        <v>0</v>
      </c>
      <c r="W47" s="950">
        <v>0</v>
      </c>
      <c r="X47" s="950">
        <v>0</v>
      </c>
      <c r="Y47" s="950">
        <v>0</v>
      </c>
      <c r="AA47">
        <v>0</v>
      </c>
      <c r="AB47">
        <v>0</v>
      </c>
      <c r="AC47" t="s">
        <v>1898</v>
      </c>
      <c r="AD47">
        <v>10</v>
      </c>
      <c r="AE47">
        <v>0</v>
      </c>
    </row>
    <row r="48" spans="1:31" hidden="1" x14ac:dyDescent="0.25">
      <c r="A48" s="157" t="s">
        <v>1893</v>
      </c>
      <c r="B48" s="157" t="s">
        <v>2002</v>
      </c>
      <c r="C48" s="157" t="s">
        <v>1241</v>
      </c>
      <c r="D48" s="157" t="s">
        <v>1923</v>
      </c>
      <c r="E48" s="953" t="s">
        <v>2003</v>
      </c>
      <c r="F48" s="157" t="s">
        <v>1856</v>
      </c>
      <c r="G48" s="948">
        <v>1</v>
      </c>
      <c r="H48" s="948">
        <v>0.88619999999999999</v>
      </c>
      <c r="I48" s="157" t="s">
        <v>1915</v>
      </c>
      <c r="J48" s="949">
        <v>1</v>
      </c>
      <c r="K48" s="954">
        <v>-10</v>
      </c>
      <c r="L48" s="954">
        <v>-75</v>
      </c>
      <c r="M48" s="954">
        <v>622</v>
      </c>
      <c r="N48" s="954">
        <v>-75</v>
      </c>
      <c r="O48" s="950"/>
      <c r="P48" s="954" t="s">
        <v>1856</v>
      </c>
      <c r="Q48" s="950">
        <v>0</v>
      </c>
      <c r="R48" t="s">
        <v>77</v>
      </c>
      <c r="S48" t="s">
        <v>1488</v>
      </c>
      <c r="T48" s="950">
        <v>4.2023328149300161</v>
      </c>
      <c r="U48" s="950">
        <v>31.51749611197512</v>
      </c>
      <c r="V48" s="950">
        <v>261.38510108864699</v>
      </c>
      <c r="W48" s="950">
        <v>27.346193011210236</v>
      </c>
      <c r="X48" s="950">
        <v>0</v>
      </c>
      <c r="Y48" s="950">
        <v>0</v>
      </c>
      <c r="AA48" t="s">
        <v>1897</v>
      </c>
      <c r="AB48" t="s">
        <v>1904</v>
      </c>
      <c r="AC48" t="s">
        <v>1898</v>
      </c>
      <c r="AD48">
        <v>10</v>
      </c>
      <c r="AE48">
        <v>0</v>
      </c>
    </row>
    <row r="49" spans="1:31" hidden="1" x14ac:dyDescent="0.25">
      <c r="A49" s="157" t="s">
        <v>1893</v>
      </c>
      <c r="B49" s="955" t="s">
        <v>2004</v>
      </c>
      <c r="C49" s="157" t="s">
        <v>2005</v>
      </c>
      <c r="D49" s="157" t="s">
        <v>1923</v>
      </c>
      <c r="E49" s="157">
        <v>1137746449</v>
      </c>
      <c r="F49" s="157" t="s">
        <v>1856</v>
      </c>
      <c r="G49" s="948">
        <v>0</v>
      </c>
      <c r="H49" s="948">
        <v>0</v>
      </c>
      <c r="I49" s="157" t="s">
        <v>1915</v>
      </c>
      <c r="J49" s="949">
        <v>0</v>
      </c>
      <c r="K49" s="956"/>
      <c r="L49" s="956"/>
      <c r="M49" s="956"/>
      <c r="N49" s="956"/>
      <c r="O49" s="950"/>
      <c r="P49" s="954" t="s">
        <v>1856</v>
      </c>
      <c r="Q49" s="950">
        <v>0</v>
      </c>
      <c r="R49" t="s">
        <v>77</v>
      </c>
      <c r="S49" t="s">
        <v>1488</v>
      </c>
      <c r="T49" s="950">
        <v>0</v>
      </c>
      <c r="U49" s="950">
        <v>0</v>
      </c>
      <c r="V49" s="950">
        <v>0</v>
      </c>
      <c r="W49" s="950">
        <v>0</v>
      </c>
      <c r="X49" s="950">
        <v>0</v>
      </c>
      <c r="Y49" s="950">
        <v>0</v>
      </c>
      <c r="AA49">
        <v>0</v>
      </c>
      <c r="AB49">
        <v>0</v>
      </c>
      <c r="AC49" t="s">
        <v>1898</v>
      </c>
      <c r="AD49">
        <v>10</v>
      </c>
      <c r="AE49">
        <v>0</v>
      </c>
    </row>
    <row r="50" spans="1:31" hidden="1" x14ac:dyDescent="0.25">
      <c r="A50" s="157" t="s">
        <v>1893</v>
      </c>
      <c r="B50" s="955" t="s">
        <v>2006</v>
      </c>
      <c r="C50" s="157" t="s">
        <v>2007</v>
      </c>
      <c r="D50" s="157" t="s">
        <v>1923</v>
      </c>
      <c r="E50" s="157">
        <v>1147746691</v>
      </c>
      <c r="F50" s="157" t="s">
        <v>1856</v>
      </c>
      <c r="G50" s="948">
        <v>0</v>
      </c>
      <c r="H50" s="948">
        <v>0</v>
      </c>
      <c r="I50" s="157" t="s">
        <v>1915</v>
      </c>
      <c r="J50" s="949">
        <v>0</v>
      </c>
      <c r="K50" s="956"/>
      <c r="L50" s="956"/>
      <c r="M50" s="956"/>
      <c r="N50" s="956"/>
      <c r="O50" s="950"/>
      <c r="P50" s="954" t="s">
        <v>1856</v>
      </c>
      <c r="Q50" s="950">
        <v>0</v>
      </c>
      <c r="R50" t="s">
        <v>77</v>
      </c>
      <c r="S50" t="s">
        <v>1488</v>
      </c>
      <c r="T50" s="950">
        <v>0</v>
      </c>
      <c r="U50" s="950">
        <v>0</v>
      </c>
      <c r="V50" s="950">
        <v>0</v>
      </c>
      <c r="W50" s="950">
        <v>0</v>
      </c>
      <c r="X50" s="950">
        <v>0</v>
      </c>
      <c r="Y50" s="950">
        <v>0</v>
      </c>
      <c r="AA50">
        <v>0</v>
      </c>
      <c r="AB50">
        <v>0</v>
      </c>
      <c r="AC50" t="s">
        <v>1898</v>
      </c>
      <c r="AD50">
        <v>10</v>
      </c>
      <c r="AE50">
        <v>0</v>
      </c>
    </row>
    <row r="51" spans="1:31" x14ac:dyDescent="0.25">
      <c r="A51" s="157" t="s">
        <v>1893</v>
      </c>
      <c r="B51" s="157" t="s">
        <v>2008</v>
      </c>
      <c r="C51" s="157" t="s">
        <v>1231</v>
      </c>
      <c r="D51" s="157" t="s">
        <v>1946</v>
      </c>
      <c r="E51" s="157" t="s">
        <v>2009</v>
      </c>
      <c r="F51" s="157" t="s">
        <v>77</v>
      </c>
      <c r="G51" s="948">
        <v>1</v>
      </c>
      <c r="H51" s="948">
        <v>0.88619999999999999</v>
      </c>
      <c r="I51" s="157" t="s">
        <v>1902</v>
      </c>
      <c r="J51" s="949">
        <v>0</v>
      </c>
      <c r="K51" s="954">
        <v>-1</v>
      </c>
      <c r="L51" s="954">
        <v>-31</v>
      </c>
      <c r="M51" s="954">
        <v>33</v>
      </c>
      <c r="N51" s="954">
        <v>3</v>
      </c>
      <c r="O51" s="950"/>
      <c r="P51" s="954" t="s">
        <v>77</v>
      </c>
      <c r="Q51" s="950">
        <v>42</v>
      </c>
      <c r="R51" t="s">
        <v>77</v>
      </c>
      <c r="S51" t="s">
        <v>1406</v>
      </c>
      <c r="T51" s="950">
        <v>27.021000000000001</v>
      </c>
      <c r="U51" s="950">
        <v>837.65100000000007</v>
      </c>
      <c r="V51" s="950">
        <v>891.69299999999998</v>
      </c>
      <c r="W51" s="950">
        <v>-81.102863813229476</v>
      </c>
      <c r="X51" s="950">
        <v>0</v>
      </c>
      <c r="Y51" s="950">
        <v>1134.8820000000001</v>
      </c>
      <c r="AA51" t="s">
        <v>1897</v>
      </c>
      <c r="AB51">
        <v>64</v>
      </c>
      <c r="AC51" t="s">
        <v>1898</v>
      </c>
      <c r="AD51" t="s">
        <v>1346</v>
      </c>
      <c r="AE51" t="s">
        <v>1575</v>
      </c>
    </row>
    <row r="52" spans="1:31" x14ac:dyDescent="0.25">
      <c r="A52" s="157" t="s">
        <v>1893</v>
      </c>
      <c r="B52" s="157" t="s">
        <v>2010</v>
      </c>
      <c r="C52" s="157" t="s">
        <v>1232</v>
      </c>
      <c r="D52" s="157" t="s">
        <v>1901</v>
      </c>
      <c r="E52" s="157">
        <v>3040836</v>
      </c>
      <c r="F52" s="157" t="s">
        <v>1850</v>
      </c>
      <c r="G52" s="948">
        <v>1</v>
      </c>
      <c r="H52" s="948">
        <v>0.88619999999999999</v>
      </c>
      <c r="I52" s="157" t="s">
        <v>1930</v>
      </c>
      <c r="J52" s="949">
        <v>0</v>
      </c>
      <c r="K52" s="954">
        <v>-10</v>
      </c>
      <c r="L52" s="954">
        <v>1301</v>
      </c>
      <c r="M52" s="954">
        <v>5870</v>
      </c>
      <c r="N52" s="954">
        <v>9611</v>
      </c>
      <c r="O52" s="950"/>
      <c r="P52" s="954" t="s">
        <v>1850</v>
      </c>
      <c r="Q52" s="950">
        <v>1539</v>
      </c>
      <c r="R52" t="s">
        <v>77</v>
      </c>
      <c r="S52" t="s">
        <v>1021</v>
      </c>
      <c r="T52" s="950">
        <v>10</v>
      </c>
      <c r="U52" s="950">
        <v>-1301</v>
      </c>
      <c r="V52" s="950">
        <v>5870</v>
      </c>
      <c r="W52" s="950">
        <v>-9611</v>
      </c>
      <c r="X52" s="950">
        <v>0</v>
      </c>
      <c r="Y52" s="950">
        <v>41585.319000000003</v>
      </c>
      <c r="AA52" t="s">
        <v>1897</v>
      </c>
      <c r="AB52">
        <v>66</v>
      </c>
      <c r="AC52" t="s">
        <v>1898</v>
      </c>
      <c r="AD52" t="s">
        <v>1346</v>
      </c>
      <c r="AE52" t="s">
        <v>1575</v>
      </c>
    </row>
    <row r="53" spans="1:31" x14ac:dyDescent="0.25">
      <c r="A53" s="157" t="s">
        <v>1893</v>
      </c>
      <c r="B53" s="157" t="s">
        <v>2011</v>
      </c>
      <c r="C53" s="157" t="s">
        <v>1237</v>
      </c>
      <c r="D53" s="157" t="s">
        <v>1946</v>
      </c>
      <c r="E53" s="157" t="s">
        <v>2012</v>
      </c>
      <c r="F53" s="157" t="s">
        <v>77</v>
      </c>
      <c r="G53" s="948">
        <v>1</v>
      </c>
      <c r="H53" s="948">
        <v>0.88619999999999999</v>
      </c>
      <c r="I53" s="157" t="s">
        <v>1902</v>
      </c>
      <c r="J53" s="949">
        <v>0</v>
      </c>
      <c r="K53" s="954">
        <v>-1</v>
      </c>
      <c r="L53" s="954">
        <v>-499</v>
      </c>
      <c r="M53" s="954">
        <v>502</v>
      </c>
      <c r="N53" s="954">
        <v>3</v>
      </c>
      <c r="O53" s="950"/>
      <c r="P53" s="954" t="s">
        <v>77</v>
      </c>
      <c r="Q53" s="950">
        <v>507</v>
      </c>
      <c r="R53" t="s">
        <v>77</v>
      </c>
      <c r="S53" t="s">
        <v>1406</v>
      </c>
      <c r="T53" s="950">
        <v>27.021000000000001</v>
      </c>
      <c r="U53" s="950">
        <v>13483.479000000001</v>
      </c>
      <c r="V53" s="950">
        <v>13564.542000000001</v>
      </c>
      <c r="W53" s="950">
        <v>-81.102863813229476</v>
      </c>
      <c r="X53" s="950">
        <v>0</v>
      </c>
      <c r="Y53" s="950">
        <v>13699.647000000001</v>
      </c>
      <c r="AA53" t="s">
        <v>1897</v>
      </c>
      <c r="AB53">
        <v>64</v>
      </c>
      <c r="AC53" t="s">
        <v>1898</v>
      </c>
      <c r="AD53" t="s">
        <v>1346</v>
      </c>
      <c r="AE53" t="s">
        <v>1575</v>
      </c>
    </row>
    <row r="54" spans="1:31" x14ac:dyDescent="0.25">
      <c r="A54" s="157" t="s">
        <v>1893</v>
      </c>
      <c r="B54" s="157" t="s">
        <v>2013</v>
      </c>
      <c r="C54" s="157" t="s">
        <v>1246</v>
      </c>
      <c r="D54" s="157" t="s">
        <v>1901</v>
      </c>
      <c r="E54" s="157">
        <v>29196540</v>
      </c>
      <c r="F54" s="157" t="s">
        <v>1850</v>
      </c>
      <c r="G54" s="948">
        <v>1</v>
      </c>
      <c r="H54" s="948">
        <v>0.88619999999999999</v>
      </c>
      <c r="I54" s="157" t="s">
        <v>1910</v>
      </c>
      <c r="J54" s="949">
        <v>0</v>
      </c>
      <c r="K54" s="954">
        <v>-200</v>
      </c>
      <c r="L54" s="954">
        <v>-1228</v>
      </c>
      <c r="M54" s="954">
        <v>2258</v>
      </c>
      <c r="N54" s="954">
        <v>419</v>
      </c>
      <c r="O54" s="950"/>
      <c r="P54" s="954" t="s">
        <v>1850</v>
      </c>
      <c r="Q54" s="950">
        <v>7</v>
      </c>
      <c r="R54" t="s">
        <v>77</v>
      </c>
      <c r="S54" t="s">
        <v>1021</v>
      </c>
      <c r="T54" s="950">
        <v>200</v>
      </c>
      <c r="U54" s="950">
        <v>1228</v>
      </c>
      <c r="V54" s="950">
        <v>2258</v>
      </c>
      <c r="W54" s="950">
        <v>-419</v>
      </c>
      <c r="X54" s="950">
        <v>0</v>
      </c>
      <c r="Y54" s="950">
        <v>189.14699999999999</v>
      </c>
      <c r="AA54" t="s">
        <v>1897</v>
      </c>
      <c r="AB54">
        <v>65</v>
      </c>
      <c r="AC54" t="s">
        <v>1898</v>
      </c>
      <c r="AD54" t="s">
        <v>1346</v>
      </c>
      <c r="AE54" t="s">
        <v>1575</v>
      </c>
    </row>
    <row r="55" spans="1:31" x14ac:dyDescent="0.25">
      <c r="A55" s="157" t="s">
        <v>1972</v>
      </c>
      <c r="B55" s="157" t="s">
        <v>2014</v>
      </c>
      <c r="C55" s="157" t="s">
        <v>1256</v>
      </c>
      <c r="D55" s="157" t="s">
        <v>2015</v>
      </c>
      <c r="E55" s="157">
        <v>50614</v>
      </c>
      <c r="F55" s="157" t="s">
        <v>2016</v>
      </c>
      <c r="G55" s="948">
        <v>1</v>
      </c>
      <c r="H55" s="948">
        <v>0.88619999999999999</v>
      </c>
      <c r="I55" s="157" t="s">
        <v>1975</v>
      </c>
      <c r="J55" s="949">
        <v>0</v>
      </c>
      <c r="K55" s="954">
        <v>0</v>
      </c>
      <c r="L55" s="954">
        <v>0</v>
      </c>
      <c r="M55" s="954">
        <v>0</v>
      </c>
      <c r="N55" s="954">
        <v>0</v>
      </c>
      <c r="O55" s="950"/>
      <c r="P55" s="954" t="s">
        <v>2016</v>
      </c>
      <c r="Q55" s="950">
        <v>153</v>
      </c>
      <c r="R55" t="s">
        <v>77</v>
      </c>
      <c r="S55" t="s">
        <v>1418</v>
      </c>
      <c r="T55" s="957">
        <v>0</v>
      </c>
      <c r="U55" s="957">
        <v>0</v>
      </c>
      <c r="V55" s="957">
        <v>0</v>
      </c>
      <c r="W55" s="957">
        <v>0</v>
      </c>
      <c r="X55" s="957">
        <v>0</v>
      </c>
      <c r="Y55" s="950">
        <v>4134.2129999999997</v>
      </c>
      <c r="AA55" t="s">
        <v>1908</v>
      </c>
      <c r="AB55" t="s">
        <v>2017</v>
      </c>
      <c r="AC55" t="s">
        <v>1898</v>
      </c>
      <c r="AD55" t="s">
        <v>1346</v>
      </c>
      <c r="AE55">
        <v>0</v>
      </c>
    </row>
    <row r="56" spans="1:31" x14ac:dyDescent="0.25">
      <c r="A56" s="157" t="s">
        <v>1893</v>
      </c>
      <c r="B56" s="157" t="s">
        <v>2018</v>
      </c>
      <c r="C56" s="157" t="s">
        <v>1248</v>
      </c>
      <c r="D56" s="157" t="s">
        <v>1901</v>
      </c>
      <c r="E56" s="157">
        <v>1487779</v>
      </c>
      <c r="F56" s="157" t="s">
        <v>1850</v>
      </c>
      <c r="G56" s="948">
        <v>1</v>
      </c>
      <c r="H56" s="948">
        <v>0.88619999999999999</v>
      </c>
      <c r="I56" s="157" t="s">
        <v>1902</v>
      </c>
      <c r="J56" s="949">
        <v>0</v>
      </c>
      <c r="K56" s="954">
        <v>-200</v>
      </c>
      <c r="L56" s="954">
        <v>-15472</v>
      </c>
      <c r="M56" s="954">
        <v>21596</v>
      </c>
      <c r="N56" s="954">
        <v>800</v>
      </c>
      <c r="O56" s="950"/>
      <c r="P56" s="954" t="s">
        <v>1850</v>
      </c>
      <c r="Q56" s="950">
        <v>785</v>
      </c>
      <c r="R56" t="s">
        <v>77</v>
      </c>
      <c r="S56" t="s">
        <v>1021</v>
      </c>
      <c r="T56" s="950">
        <v>200</v>
      </c>
      <c r="U56" s="950">
        <v>15472</v>
      </c>
      <c r="V56" s="950">
        <v>21596</v>
      </c>
      <c r="W56" s="950">
        <v>-800</v>
      </c>
      <c r="X56" s="950">
        <v>0</v>
      </c>
      <c r="Y56" s="950">
        <v>21211.485000000001</v>
      </c>
      <c r="AA56" t="s">
        <v>1908</v>
      </c>
      <c r="AB56" t="s">
        <v>1926</v>
      </c>
      <c r="AC56" t="s">
        <v>1898</v>
      </c>
      <c r="AD56" t="s">
        <v>1346</v>
      </c>
      <c r="AE56" t="s">
        <v>1575</v>
      </c>
    </row>
    <row r="57" spans="1:31" x14ac:dyDescent="0.25">
      <c r="A57" s="157" t="s">
        <v>1893</v>
      </c>
      <c r="B57" s="157" t="s">
        <v>2019</v>
      </c>
      <c r="C57" s="157" t="s">
        <v>1264</v>
      </c>
      <c r="D57" s="157" t="s">
        <v>1923</v>
      </c>
      <c r="E57" s="953" t="s">
        <v>2020</v>
      </c>
      <c r="F57" s="157" t="s">
        <v>1856</v>
      </c>
      <c r="G57" s="948">
        <v>1</v>
      </c>
      <c r="H57" s="948">
        <v>0.88619999999999999</v>
      </c>
      <c r="I57" s="157" t="s">
        <v>1930</v>
      </c>
      <c r="J57" s="949">
        <v>0</v>
      </c>
      <c r="K57" s="954">
        <v>-500</v>
      </c>
      <c r="L57" s="954">
        <v>-500</v>
      </c>
      <c r="M57" s="954">
        <v>510</v>
      </c>
      <c r="N57" s="954">
        <v>0</v>
      </c>
      <c r="O57" s="950"/>
      <c r="P57" s="954" t="s">
        <v>1856</v>
      </c>
      <c r="Q57" s="950">
        <v>7</v>
      </c>
      <c r="R57" t="s">
        <v>77</v>
      </c>
      <c r="S57" t="s">
        <v>1488</v>
      </c>
      <c r="T57" s="950">
        <v>210.11664074650079</v>
      </c>
      <c r="U57" s="950">
        <v>210.11664074650079</v>
      </c>
      <c r="V57" s="950">
        <v>214.31897356143082</v>
      </c>
      <c r="W57" s="950">
        <v>0</v>
      </c>
      <c r="X57" s="950">
        <v>0</v>
      </c>
      <c r="Y57" s="950">
        <v>189.14699999999999</v>
      </c>
      <c r="AA57" t="s">
        <v>1897</v>
      </c>
      <c r="AB57" t="s">
        <v>1904</v>
      </c>
      <c r="AC57" t="s">
        <v>1898</v>
      </c>
      <c r="AD57" t="s">
        <v>1346</v>
      </c>
      <c r="AE57" t="s">
        <v>1575</v>
      </c>
    </row>
    <row r="58" spans="1:31" x14ac:dyDescent="0.25">
      <c r="A58" s="157" t="s">
        <v>1893</v>
      </c>
      <c r="B58" s="157" t="s">
        <v>2021</v>
      </c>
      <c r="C58" s="157" t="s">
        <v>1277</v>
      </c>
      <c r="D58" s="157" t="s">
        <v>1946</v>
      </c>
      <c r="E58" s="157" t="s">
        <v>2022</v>
      </c>
      <c r="F58" s="157" t="s">
        <v>77</v>
      </c>
      <c r="G58" s="948">
        <v>1</v>
      </c>
      <c r="H58" s="948">
        <v>0.88619999999999999</v>
      </c>
      <c r="I58" s="157" t="s">
        <v>1902</v>
      </c>
      <c r="J58" s="949">
        <v>0</v>
      </c>
      <c r="K58" s="954">
        <v>-1</v>
      </c>
      <c r="L58" s="954">
        <v>-497</v>
      </c>
      <c r="M58" s="954">
        <v>499</v>
      </c>
      <c r="N58" s="954">
        <v>2</v>
      </c>
      <c r="O58" s="950"/>
      <c r="P58" s="954" t="s">
        <v>77</v>
      </c>
      <c r="Q58" s="950">
        <v>507</v>
      </c>
      <c r="R58" t="s">
        <v>77</v>
      </c>
      <c r="S58" t="s">
        <v>1406</v>
      </c>
      <c r="T58" s="950">
        <v>27.021000000000001</v>
      </c>
      <c r="U58" s="950">
        <v>13429.437</v>
      </c>
      <c r="V58" s="950">
        <v>13483.479000000001</v>
      </c>
      <c r="W58" s="950">
        <v>-54.068575875486317</v>
      </c>
      <c r="X58" s="950">
        <v>0</v>
      </c>
      <c r="Y58" s="950">
        <v>13699.647000000001</v>
      </c>
      <c r="AA58" t="s">
        <v>1897</v>
      </c>
      <c r="AB58">
        <v>64</v>
      </c>
      <c r="AC58" t="s">
        <v>1898</v>
      </c>
      <c r="AD58" t="s">
        <v>1346</v>
      </c>
      <c r="AE58" t="s">
        <v>1575</v>
      </c>
    </row>
    <row r="59" spans="1:31" x14ac:dyDescent="0.25">
      <c r="A59" s="157" t="s">
        <v>1893</v>
      </c>
      <c r="B59" s="157" t="s">
        <v>2023</v>
      </c>
      <c r="C59" s="157" t="s">
        <v>1280</v>
      </c>
      <c r="D59" s="157" t="s">
        <v>1946</v>
      </c>
      <c r="E59" s="157" t="s">
        <v>2024</v>
      </c>
      <c r="F59" s="157" t="s">
        <v>77</v>
      </c>
      <c r="G59" s="948">
        <v>1</v>
      </c>
      <c r="H59" s="948">
        <v>0.88619999999999999</v>
      </c>
      <c r="I59" s="157" t="s">
        <v>1902</v>
      </c>
      <c r="J59" s="949">
        <v>0</v>
      </c>
      <c r="K59" s="954">
        <v>-1</v>
      </c>
      <c r="L59" s="954">
        <v>-495</v>
      </c>
      <c r="M59" s="954">
        <v>499</v>
      </c>
      <c r="N59" s="954">
        <v>2</v>
      </c>
      <c r="O59" s="950"/>
      <c r="P59" s="954" t="s">
        <v>77</v>
      </c>
      <c r="Q59" s="950">
        <v>508</v>
      </c>
      <c r="R59" t="s">
        <v>77</v>
      </c>
      <c r="S59" t="s">
        <v>1406</v>
      </c>
      <c r="T59" s="950">
        <v>27.021000000000001</v>
      </c>
      <c r="U59" s="950">
        <v>13375.395</v>
      </c>
      <c r="V59" s="950">
        <v>13483.479000000001</v>
      </c>
      <c r="W59" s="950">
        <v>-54.068575875486317</v>
      </c>
      <c r="X59" s="950">
        <v>0</v>
      </c>
      <c r="Y59" s="950">
        <v>13726.668</v>
      </c>
      <c r="AA59" t="s">
        <v>1897</v>
      </c>
      <c r="AB59">
        <v>64</v>
      </c>
      <c r="AC59" t="s">
        <v>1898</v>
      </c>
      <c r="AD59" t="s">
        <v>1346</v>
      </c>
      <c r="AE59" t="s">
        <v>1575</v>
      </c>
    </row>
    <row r="60" spans="1:31" x14ac:dyDescent="0.25">
      <c r="A60" s="157" t="s">
        <v>1893</v>
      </c>
      <c r="B60" s="157" t="s">
        <v>2025</v>
      </c>
      <c r="C60" s="157" t="s">
        <v>1279</v>
      </c>
      <c r="D60" s="157" t="s">
        <v>1955</v>
      </c>
      <c r="E60" s="157">
        <v>1065677</v>
      </c>
      <c r="F60" s="157" t="s">
        <v>78</v>
      </c>
      <c r="G60" s="948">
        <v>1</v>
      </c>
      <c r="H60" s="948">
        <v>0.88619999999999999</v>
      </c>
      <c r="I60" s="157" t="s">
        <v>1956</v>
      </c>
      <c r="J60" s="949">
        <v>0</v>
      </c>
      <c r="K60" s="954">
        <v>-20557</v>
      </c>
      <c r="L60" s="954">
        <v>-10</v>
      </c>
      <c r="M60" s="954">
        <v>14</v>
      </c>
      <c r="N60" s="954">
        <v>338</v>
      </c>
      <c r="O60" s="950"/>
      <c r="P60" s="954" t="s">
        <v>78</v>
      </c>
      <c r="Q60" s="950">
        <v>635</v>
      </c>
      <c r="R60" t="s">
        <v>77</v>
      </c>
      <c r="S60" t="s">
        <v>1430</v>
      </c>
      <c r="T60" s="950">
        <v>526962.05009012425</v>
      </c>
      <c r="U60" s="950">
        <v>256.34190304525185</v>
      </c>
      <c r="V60" s="950">
        <v>358.87866426335262</v>
      </c>
      <c r="W60" s="950">
        <v>-8255.0940700752617</v>
      </c>
      <c r="X60" s="950">
        <v>0</v>
      </c>
      <c r="Y60" s="950">
        <v>17158.334999999999</v>
      </c>
      <c r="AA60" t="s">
        <v>1908</v>
      </c>
      <c r="AB60" t="s">
        <v>1936</v>
      </c>
      <c r="AC60" t="s">
        <v>1898</v>
      </c>
      <c r="AD60" t="s">
        <v>1346</v>
      </c>
      <c r="AE60">
        <v>0</v>
      </c>
    </row>
    <row r="61" spans="1:31" x14ac:dyDescent="0.25">
      <c r="A61" s="157" t="s">
        <v>1893</v>
      </c>
      <c r="B61" s="157" t="s">
        <v>2026</v>
      </c>
      <c r="C61" s="157" t="s">
        <v>1285</v>
      </c>
      <c r="D61" s="157" t="s">
        <v>1946</v>
      </c>
      <c r="E61" s="157" t="s">
        <v>2027</v>
      </c>
      <c r="F61" s="157" t="s">
        <v>77</v>
      </c>
      <c r="G61" s="948">
        <v>1</v>
      </c>
      <c r="H61" s="948">
        <v>0.88619999999999999</v>
      </c>
      <c r="I61" s="157" t="s">
        <v>1902</v>
      </c>
      <c r="J61" s="949">
        <v>0</v>
      </c>
      <c r="K61" s="954">
        <v>-1</v>
      </c>
      <c r="L61" s="954">
        <v>-497</v>
      </c>
      <c r="M61" s="954">
        <v>499</v>
      </c>
      <c r="N61" s="954">
        <v>2</v>
      </c>
      <c r="O61" s="950"/>
      <c r="P61" s="954" t="s">
        <v>77</v>
      </c>
      <c r="Q61" s="950">
        <v>508</v>
      </c>
      <c r="R61" t="s">
        <v>77</v>
      </c>
      <c r="S61" t="s">
        <v>1406</v>
      </c>
      <c r="T61" s="950">
        <v>27.021000000000001</v>
      </c>
      <c r="U61" s="950">
        <v>13429.437</v>
      </c>
      <c r="V61" s="950">
        <v>13483.479000000001</v>
      </c>
      <c r="W61" s="950">
        <v>-54.068575875486317</v>
      </c>
      <c r="X61" s="950">
        <v>0</v>
      </c>
      <c r="Y61" s="950">
        <v>13726.668</v>
      </c>
      <c r="AA61" t="s">
        <v>1897</v>
      </c>
      <c r="AB61">
        <v>64</v>
      </c>
      <c r="AC61" t="s">
        <v>1898</v>
      </c>
      <c r="AD61" t="s">
        <v>1346</v>
      </c>
      <c r="AE61" t="s">
        <v>1575</v>
      </c>
    </row>
    <row r="62" spans="1:31" x14ac:dyDescent="0.25">
      <c r="A62" s="157" t="s">
        <v>1893</v>
      </c>
      <c r="B62" s="157" t="s">
        <v>2028</v>
      </c>
      <c r="C62" s="157" t="s">
        <v>1287</v>
      </c>
      <c r="D62" s="157" t="s">
        <v>1946</v>
      </c>
      <c r="E62" s="157" t="s">
        <v>2029</v>
      </c>
      <c r="F62" s="157" t="s">
        <v>77</v>
      </c>
      <c r="G62" s="948">
        <v>1</v>
      </c>
      <c r="H62" s="948">
        <v>0.88619999999999999</v>
      </c>
      <c r="I62" s="157" t="s">
        <v>1902</v>
      </c>
      <c r="J62" s="949">
        <v>0</v>
      </c>
      <c r="K62" s="954">
        <v>-1</v>
      </c>
      <c r="L62" s="954">
        <v>-500</v>
      </c>
      <c r="M62" s="954">
        <v>502</v>
      </c>
      <c r="N62" s="954">
        <v>2</v>
      </c>
      <c r="O62" s="950"/>
      <c r="P62" s="954" t="s">
        <v>77</v>
      </c>
      <c r="Q62" s="950">
        <v>508</v>
      </c>
      <c r="R62" t="s">
        <v>77</v>
      </c>
      <c r="S62" t="s">
        <v>1406</v>
      </c>
      <c r="T62" s="950">
        <v>27.021000000000001</v>
      </c>
      <c r="U62" s="950">
        <v>13510.5</v>
      </c>
      <c r="V62" s="950">
        <v>13564.542000000001</v>
      </c>
      <c r="W62" s="950">
        <v>-54.068575875486317</v>
      </c>
      <c r="X62" s="950">
        <v>0</v>
      </c>
      <c r="Y62" s="950">
        <v>13726.668</v>
      </c>
      <c r="AA62" t="s">
        <v>1897</v>
      </c>
      <c r="AB62">
        <v>64</v>
      </c>
      <c r="AC62" t="s">
        <v>1898</v>
      </c>
      <c r="AD62" t="s">
        <v>1346</v>
      </c>
      <c r="AE62">
        <v>0</v>
      </c>
    </row>
    <row r="63" spans="1:31" x14ac:dyDescent="0.25">
      <c r="A63" s="157" t="s">
        <v>1893</v>
      </c>
      <c r="B63" s="157" t="s">
        <v>2030</v>
      </c>
      <c r="C63" s="965" t="s">
        <v>1284</v>
      </c>
      <c r="D63" s="157" t="s">
        <v>1901</v>
      </c>
      <c r="E63" s="157">
        <v>26118513</v>
      </c>
      <c r="F63" s="157" t="s">
        <v>1850</v>
      </c>
      <c r="G63" s="948">
        <v>0.27960000000000002</v>
      </c>
      <c r="H63" s="948">
        <v>0.24779999999999999</v>
      </c>
      <c r="I63" s="157" t="s">
        <v>1910</v>
      </c>
      <c r="J63" s="949">
        <v>0</v>
      </c>
      <c r="K63" s="954">
        <v>0</v>
      </c>
      <c r="L63" s="954">
        <v>0</v>
      </c>
      <c r="M63" s="954">
        <v>0</v>
      </c>
      <c r="N63" s="954">
        <v>0</v>
      </c>
      <c r="O63" s="950"/>
      <c r="P63" s="954" t="s">
        <v>1850</v>
      </c>
      <c r="Q63" s="950">
        <v>0</v>
      </c>
      <c r="R63" t="s">
        <v>77</v>
      </c>
      <c r="S63" t="s">
        <v>1021</v>
      </c>
      <c r="T63" s="950">
        <v>0</v>
      </c>
      <c r="U63" s="950">
        <v>0</v>
      </c>
      <c r="V63" s="950">
        <v>0</v>
      </c>
      <c r="W63" s="950">
        <v>0</v>
      </c>
      <c r="X63" s="950">
        <v>0</v>
      </c>
      <c r="Y63" s="950">
        <v>0</v>
      </c>
      <c r="AA63" t="s">
        <v>1908</v>
      </c>
      <c r="AB63" t="s">
        <v>1926</v>
      </c>
      <c r="AC63" t="s">
        <v>1989</v>
      </c>
      <c r="AD63">
        <v>12</v>
      </c>
      <c r="AE63" t="s">
        <v>1575</v>
      </c>
    </row>
    <row r="64" spans="1:31" hidden="1" x14ac:dyDescent="0.25">
      <c r="A64" t="s">
        <v>1893</v>
      </c>
      <c r="B64" t="s">
        <v>2031</v>
      </c>
      <c r="C64" s="155" t="s">
        <v>1272</v>
      </c>
      <c r="D64" t="s">
        <v>1901</v>
      </c>
      <c r="E64" s="958">
        <v>47116129</v>
      </c>
      <c r="F64" t="s">
        <v>1850</v>
      </c>
      <c r="G64" s="959">
        <v>0.92959999999999998</v>
      </c>
      <c r="H64" s="960">
        <v>0.92959999999999998</v>
      </c>
      <c r="I64" s="157" t="s">
        <v>1916</v>
      </c>
      <c r="J64" s="949">
        <v>1</v>
      </c>
      <c r="K64" s="950">
        <v>-28459</v>
      </c>
      <c r="L64" s="950">
        <v>-323636</v>
      </c>
      <c r="M64" s="950">
        <v>5056051</v>
      </c>
      <c r="N64" s="950">
        <v>-45620</v>
      </c>
      <c r="O64" s="950">
        <v>0</v>
      </c>
      <c r="P64" s="950" t="s">
        <v>77</v>
      </c>
      <c r="Q64" s="950">
        <v>59414</v>
      </c>
      <c r="R64" t="s">
        <v>77</v>
      </c>
      <c r="S64" t="s">
        <v>1021</v>
      </c>
      <c r="T64" s="950">
        <v>768990.63899999997</v>
      </c>
      <c r="U64" s="950">
        <v>8744968.3560000006</v>
      </c>
      <c r="V64" s="950">
        <v>136619554.07100001</v>
      </c>
      <c r="W64" s="950">
        <v>1233304.2157198428</v>
      </c>
      <c r="X64" s="950">
        <v>0</v>
      </c>
      <c r="Y64" s="950">
        <v>1605425.6940000001</v>
      </c>
      <c r="AA64" t="s">
        <v>1903</v>
      </c>
      <c r="AB64" t="s">
        <v>1904</v>
      </c>
      <c r="AC64" t="s">
        <v>1898</v>
      </c>
      <c r="AD64">
        <v>10</v>
      </c>
      <c r="AE64" t="s">
        <v>2042</v>
      </c>
    </row>
    <row r="65" spans="1:31" hidden="1" x14ac:dyDescent="0.25">
      <c r="A65" t="s">
        <v>1893</v>
      </c>
      <c r="B65" t="s">
        <v>2032</v>
      </c>
      <c r="C65" s="155" t="s">
        <v>1273</v>
      </c>
      <c r="D65" t="s">
        <v>1895</v>
      </c>
      <c r="E65" s="958">
        <v>34360935</v>
      </c>
      <c r="F65" t="s">
        <v>77</v>
      </c>
      <c r="G65" s="960">
        <v>1</v>
      </c>
      <c r="H65" s="960">
        <v>0.92959999999999998</v>
      </c>
      <c r="I65" s="157" t="s">
        <v>2031</v>
      </c>
      <c r="J65" s="949">
        <v>1</v>
      </c>
      <c r="K65" s="950">
        <v>-18</v>
      </c>
      <c r="L65" s="950">
        <v>-448</v>
      </c>
      <c r="M65" s="950">
        <v>70640</v>
      </c>
      <c r="N65" s="950">
        <v>103</v>
      </c>
      <c r="O65" s="950">
        <v>0</v>
      </c>
      <c r="P65" s="950" t="s">
        <v>77</v>
      </c>
      <c r="Q65" s="950">
        <v>550.11843079200594</v>
      </c>
      <c r="R65" t="s">
        <v>77</v>
      </c>
      <c r="S65" t="s">
        <v>1471</v>
      </c>
      <c r="T65" s="950">
        <v>486.37800000000004</v>
      </c>
      <c r="U65" s="950">
        <v>12105.407999999999</v>
      </c>
      <c r="V65" s="950">
        <v>1908763.44</v>
      </c>
      <c r="W65" s="950">
        <v>-2784.5316575875454</v>
      </c>
      <c r="X65" s="950">
        <v>0</v>
      </c>
      <c r="Y65" s="950">
        <v>14864.750118430793</v>
      </c>
      <c r="AA65" t="s">
        <v>1897</v>
      </c>
      <c r="AB65">
        <v>64</v>
      </c>
      <c r="AC65" t="s">
        <v>1898</v>
      </c>
      <c r="AD65">
        <v>10</v>
      </c>
      <c r="AE65" t="s">
        <v>1575</v>
      </c>
    </row>
    <row r="66" spans="1:31" hidden="1" x14ac:dyDescent="0.25">
      <c r="A66" t="s">
        <v>1893</v>
      </c>
      <c r="B66" t="s">
        <v>2033</v>
      </c>
      <c r="C66" s="155" t="s">
        <v>1278</v>
      </c>
      <c r="D66" t="s">
        <v>1895</v>
      </c>
      <c r="E66" s="958">
        <v>55391176</v>
      </c>
      <c r="F66" t="s">
        <v>1856</v>
      </c>
      <c r="G66" s="960">
        <v>1</v>
      </c>
      <c r="H66" s="960">
        <v>0.92959999999999998</v>
      </c>
      <c r="I66" s="157" t="s">
        <v>2031</v>
      </c>
      <c r="J66" s="949">
        <v>1</v>
      </c>
      <c r="K66" s="950">
        <v>-11</v>
      </c>
      <c r="L66" s="950">
        <v>-6526</v>
      </c>
      <c r="M66" s="950">
        <v>34400</v>
      </c>
      <c r="N66" s="950">
        <v>-4695</v>
      </c>
      <c r="O66" s="950">
        <v>0</v>
      </c>
      <c r="P66" s="950" t="s">
        <v>77</v>
      </c>
      <c r="Q66" s="950">
        <v>1900.037897853442</v>
      </c>
      <c r="R66" t="s">
        <v>77</v>
      </c>
      <c r="S66" t="s">
        <v>1471</v>
      </c>
      <c r="T66" s="950">
        <v>297.23099999999999</v>
      </c>
      <c r="U66" s="950">
        <v>176339.046</v>
      </c>
      <c r="V66" s="950">
        <v>929522.4</v>
      </c>
      <c r="W66" s="950">
        <v>126925.98186770413</v>
      </c>
      <c r="X66" s="950">
        <v>0</v>
      </c>
      <c r="Y66" s="950">
        <v>51340.924037897857</v>
      </c>
      <c r="AA66" t="s">
        <v>1897</v>
      </c>
      <c r="AB66">
        <v>64</v>
      </c>
      <c r="AC66" t="s">
        <v>1898</v>
      </c>
      <c r="AD66">
        <v>10</v>
      </c>
      <c r="AE66" t="s">
        <v>1575</v>
      </c>
    </row>
    <row r="67" spans="1:31" x14ac:dyDescent="0.25">
      <c r="A67" t="s">
        <v>1893</v>
      </c>
      <c r="B67" t="s">
        <v>2034</v>
      </c>
      <c r="C67" s="155" t="s">
        <v>1274</v>
      </c>
      <c r="D67" t="s">
        <v>1901</v>
      </c>
      <c r="E67" s="958">
        <v>24225657</v>
      </c>
      <c r="F67" t="s">
        <v>1850</v>
      </c>
      <c r="G67" s="960">
        <v>1</v>
      </c>
      <c r="H67" s="960">
        <v>0.92959999999999998</v>
      </c>
      <c r="I67" s="157" t="s">
        <v>2031</v>
      </c>
      <c r="J67" s="949">
        <v>0</v>
      </c>
      <c r="K67" s="954">
        <v>-2000</v>
      </c>
      <c r="L67" s="954">
        <v>-297</v>
      </c>
      <c r="M67" s="954">
        <v>297</v>
      </c>
      <c r="N67" s="954">
        <v>87</v>
      </c>
      <c r="O67" s="950">
        <v>0</v>
      </c>
      <c r="P67" s="961" t="s">
        <v>1850</v>
      </c>
      <c r="Q67" s="950">
        <v>185.04811250925241</v>
      </c>
      <c r="R67" t="s">
        <v>77</v>
      </c>
      <c r="S67" t="s">
        <v>1021</v>
      </c>
      <c r="T67" s="950">
        <v>2000</v>
      </c>
      <c r="U67" s="950">
        <v>297</v>
      </c>
      <c r="V67" s="950">
        <v>297</v>
      </c>
      <c r="W67" s="950">
        <v>-87</v>
      </c>
      <c r="X67" s="950">
        <v>0</v>
      </c>
      <c r="Y67" s="950">
        <v>5000.1850481125093</v>
      </c>
      <c r="AA67" t="s">
        <v>1908</v>
      </c>
      <c r="AB67" t="s">
        <v>1936</v>
      </c>
      <c r="AC67" t="s">
        <v>1898</v>
      </c>
      <c r="AD67" t="s">
        <v>1346</v>
      </c>
      <c r="AE67">
        <v>0</v>
      </c>
    </row>
    <row r="68" spans="1:31" x14ac:dyDescent="0.25">
      <c r="A68" t="s">
        <v>1893</v>
      </c>
      <c r="B68" t="s">
        <v>2035</v>
      </c>
      <c r="C68" s="155" t="s">
        <v>1235</v>
      </c>
      <c r="D68" t="s">
        <v>2036</v>
      </c>
      <c r="E68" s="958">
        <v>9736376</v>
      </c>
      <c r="F68" t="s">
        <v>2037</v>
      </c>
      <c r="G68" s="960">
        <v>0.39150000000000001</v>
      </c>
      <c r="H68" s="960">
        <v>0.39150000000000001</v>
      </c>
      <c r="I68" s="157" t="s">
        <v>1916</v>
      </c>
      <c r="J68" s="949">
        <v>0</v>
      </c>
      <c r="K68" s="954">
        <v>0</v>
      </c>
      <c r="L68" s="954">
        <v>-2215</v>
      </c>
      <c r="M68" s="954">
        <v>3380</v>
      </c>
      <c r="N68" s="954">
        <v>2787</v>
      </c>
      <c r="O68" s="950">
        <v>0</v>
      </c>
      <c r="P68" s="961" t="s">
        <v>2037</v>
      </c>
      <c r="Q68" s="950">
        <v>3160</v>
      </c>
      <c r="R68" t="s">
        <v>77</v>
      </c>
      <c r="S68" t="s">
        <v>1424</v>
      </c>
      <c r="T68" s="950">
        <v>0</v>
      </c>
      <c r="U68" s="950">
        <v>69905.294447429274</v>
      </c>
      <c r="V68" s="950">
        <v>106672.6389310659</v>
      </c>
      <c r="W68" s="950">
        <v>-91941.570093892689</v>
      </c>
      <c r="X68" s="950">
        <v>0</v>
      </c>
      <c r="Y68" s="950">
        <v>85386.36</v>
      </c>
      <c r="AA68" t="s">
        <v>1897</v>
      </c>
      <c r="AB68">
        <v>64</v>
      </c>
      <c r="AC68" t="s">
        <v>1989</v>
      </c>
      <c r="AD68">
        <v>12</v>
      </c>
      <c r="AE68" t="s">
        <v>1575</v>
      </c>
    </row>
    <row r="69" spans="1:31" hidden="1" x14ac:dyDescent="0.25">
      <c r="A69" t="s">
        <v>1893</v>
      </c>
      <c r="B69" s="157" t="s">
        <v>1916</v>
      </c>
      <c r="C69" s="65" t="s">
        <v>1275</v>
      </c>
      <c r="D69" t="s">
        <v>1895</v>
      </c>
      <c r="E69" s="962">
        <v>61880353</v>
      </c>
      <c r="F69" s="65" t="s">
        <v>77</v>
      </c>
      <c r="G69" s="960">
        <v>1</v>
      </c>
      <c r="H69" s="960">
        <v>1</v>
      </c>
      <c r="I69" s="157" t="s">
        <v>2038</v>
      </c>
      <c r="J69" s="949">
        <v>1</v>
      </c>
      <c r="K69" s="950">
        <v>-45</v>
      </c>
      <c r="L69" s="950">
        <v>-1830673</v>
      </c>
      <c r="M69" s="950">
        <v>1843269</v>
      </c>
      <c r="N69" s="950">
        <v>-34133</v>
      </c>
      <c r="O69" s="950">
        <v>0</v>
      </c>
      <c r="P69" s="950" t="s">
        <v>77</v>
      </c>
      <c r="Q69" s="950">
        <v>1782549</v>
      </c>
      <c r="R69" t="s">
        <v>77</v>
      </c>
      <c r="S69" t="s">
        <v>1471</v>
      </c>
      <c r="T69" s="950">
        <v>1215.9449999999999</v>
      </c>
      <c r="U69" s="950">
        <v>49466615.133000001</v>
      </c>
      <c r="V69" s="950">
        <v>49806971.649000004</v>
      </c>
      <c r="W69" s="950">
        <v>922761.35017898725</v>
      </c>
      <c r="X69" s="950">
        <v>0</v>
      </c>
      <c r="Y69" s="950">
        <v>48166256.528999999</v>
      </c>
      <c r="AA69" t="s">
        <v>1897</v>
      </c>
      <c r="AB69" t="s">
        <v>1904</v>
      </c>
      <c r="AC69" t="s">
        <v>1898</v>
      </c>
      <c r="AD69">
        <v>10</v>
      </c>
      <c r="AE69" t="s">
        <v>1575</v>
      </c>
    </row>
    <row r="70" spans="1:31" x14ac:dyDescent="0.25">
      <c r="Q70" s="950"/>
    </row>
    <row r="71" spans="1:31" x14ac:dyDescent="0.25">
      <c r="Q71" s="950"/>
    </row>
    <row r="72" spans="1:31" x14ac:dyDescent="0.25">
      <c r="Q72" s="950"/>
    </row>
    <row r="73" spans="1:31" x14ac:dyDescent="0.25">
      <c r="Q73" s="950"/>
    </row>
    <row r="74" spans="1:31" x14ac:dyDescent="0.25">
      <c r="Q74" s="950"/>
    </row>
  </sheetData>
  <autoFilter ref="A1:AD69">
    <filterColumn colId="1">
      <colorFilter dxfId="0"/>
    </filterColumn>
    <filterColumn colId="9">
      <filters>
        <filter val="0"/>
      </filters>
    </filterColumn>
  </autoFilter>
  <pageMargins left="0.7" right="0.7" top="0.78740157499999996" bottom="0.78740157499999996" header="0.3" footer="0.3"/>
  <pageSetup paperSize="9" orientation="portrait" r:id="rId1"/>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H18"/>
  <sheetViews>
    <sheetView showGridLines="0" zoomScale="85" zoomScaleNormal="85" zoomScaleSheetLayoutView="100" workbookViewId="0">
      <selection activeCell="D16" sqref="D16:XFD16"/>
    </sheetView>
  </sheetViews>
  <sheetFormatPr defaultRowHeight="15" x14ac:dyDescent="0.25"/>
  <cols>
    <col min="1" max="6" width="26" customWidth="1"/>
    <col min="7" max="7" width="11.85546875" customWidth="1"/>
  </cols>
  <sheetData>
    <row r="1" spans="1:8" x14ac:dyDescent="0.25">
      <c r="A1" s="566" t="s">
        <v>674</v>
      </c>
      <c r="B1" s="573"/>
      <c r="C1" s="573"/>
      <c r="D1" s="573"/>
      <c r="E1" s="573"/>
      <c r="F1" s="573"/>
      <c r="G1" s="574"/>
      <c r="H1" s="155"/>
    </row>
    <row r="2" spans="1:8" x14ac:dyDescent="0.25">
      <c r="A2" s="568" t="s">
        <v>24</v>
      </c>
      <c r="B2" s="452"/>
      <c r="C2" s="452"/>
      <c r="D2" s="452"/>
      <c r="E2" s="452"/>
      <c r="F2" s="452"/>
      <c r="G2" s="575"/>
      <c r="H2" s="155"/>
    </row>
    <row r="3" spans="1:8" ht="15.75" thickBot="1" x14ac:dyDescent="0.3">
      <c r="A3" s="576"/>
      <c r="B3" s="1864"/>
      <c r="C3" s="1864"/>
      <c r="D3" s="1864"/>
      <c r="E3" s="1864"/>
      <c r="F3" s="1864"/>
      <c r="G3" s="1227"/>
    </row>
    <row r="4" spans="1:8" ht="18.75" customHeight="1" x14ac:dyDescent="0.25">
      <c r="A4" s="1228" t="s">
        <v>820</v>
      </c>
      <c r="B4" s="1229"/>
      <c r="C4" s="1229"/>
      <c r="D4" s="1229"/>
      <c r="E4" s="1229"/>
      <c r="F4" s="1229"/>
      <c r="G4" s="1234" t="s">
        <v>1209</v>
      </c>
    </row>
    <row r="5" spans="1:8" ht="20.25" customHeight="1" thickBot="1" x14ac:dyDescent="0.3">
      <c r="A5" s="1231"/>
      <c r="B5" s="1232"/>
      <c r="C5" s="1232"/>
      <c r="D5" s="1232"/>
      <c r="E5" s="1232"/>
      <c r="F5" s="1232"/>
      <c r="G5" s="1235"/>
    </row>
    <row r="6" spans="1:8" ht="15.75" customHeight="1" thickBot="1" x14ac:dyDescent="0.3">
      <c r="A6" s="438" t="s">
        <v>1019</v>
      </c>
      <c r="B6" s="536"/>
      <c r="C6" s="1163" t="e">
        <f>#REF!</f>
        <v>#REF!</v>
      </c>
      <c r="D6" s="210"/>
      <c r="E6" s="210"/>
      <c r="F6" s="431"/>
      <c r="G6" s="204"/>
    </row>
    <row r="7" spans="1:8" ht="43.5" customHeight="1" x14ac:dyDescent="0.25">
      <c r="A7" s="1626" t="s">
        <v>75</v>
      </c>
      <c r="B7" s="1627"/>
      <c r="C7" s="1628"/>
      <c r="D7" s="1628" t="s">
        <v>76</v>
      </c>
      <c r="E7" s="1865"/>
      <c r="F7" s="1066" t="s">
        <v>74</v>
      </c>
      <c r="G7" s="1236" t="s">
        <v>1091</v>
      </c>
    </row>
    <row r="8" spans="1:8" ht="394.5" customHeight="1" thickBot="1" x14ac:dyDescent="0.3">
      <c r="A8" s="1866" t="s">
        <v>1849</v>
      </c>
      <c r="B8" s="1867"/>
      <c r="C8" s="1867"/>
      <c r="D8" s="1868" t="s">
        <v>1847</v>
      </c>
      <c r="E8" s="1869"/>
      <c r="F8" s="916" t="s">
        <v>1848</v>
      </c>
      <c r="G8" s="1862"/>
    </row>
    <row r="9" spans="1:8" ht="144.75" customHeight="1" x14ac:dyDescent="0.25">
      <c r="A9" s="1068" t="s">
        <v>24</v>
      </c>
      <c r="B9" s="1065" t="s">
        <v>84</v>
      </c>
      <c r="C9" s="1069" t="s">
        <v>1858</v>
      </c>
      <c r="D9" s="1065" t="s">
        <v>85</v>
      </c>
      <c r="E9" s="1066" t="s">
        <v>24</v>
      </c>
      <c r="F9" s="1066" t="s">
        <v>643</v>
      </c>
      <c r="G9" s="1236" t="s">
        <v>1092</v>
      </c>
    </row>
    <row r="10" spans="1:8" x14ac:dyDescent="0.25">
      <c r="A10" s="212"/>
      <c r="B10" s="917" t="s">
        <v>1859</v>
      </c>
      <c r="C10" s="917" t="s">
        <v>1851</v>
      </c>
      <c r="D10" s="918" t="s">
        <v>1850</v>
      </c>
      <c r="E10" s="919"/>
      <c r="F10" s="919" t="s">
        <v>1850</v>
      </c>
      <c r="G10" s="1862"/>
    </row>
    <row r="11" spans="1:8" x14ac:dyDescent="0.25">
      <c r="A11" s="212"/>
      <c r="B11" s="920" t="s">
        <v>1859</v>
      </c>
      <c r="C11" s="921" t="s">
        <v>1852</v>
      </c>
      <c r="D11" s="922" t="s">
        <v>77</v>
      </c>
      <c r="E11" s="923"/>
      <c r="F11" s="923" t="s">
        <v>77</v>
      </c>
      <c r="G11" s="1862"/>
    </row>
    <row r="12" spans="1:8" x14ac:dyDescent="0.25">
      <c r="A12" s="212"/>
      <c r="B12" s="924" t="s">
        <v>1859</v>
      </c>
      <c r="C12" s="925" t="s">
        <v>1853</v>
      </c>
      <c r="D12" s="926" t="s">
        <v>78</v>
      </c>
      <c r="E12" s="927"/>
      <c r="F12" s="927" t="s">
        <v>78</v>
      </c>
      <c r="G12" s="1862"/>
    </row>
    <row r="13" spans="1:8" ht="15" customHeight="1" x14ac:dyDescent="0.25">
      <c r="A13" s="212"/>
      <c r="B13" s="928" t="s">
        <v>1859</v>
      </c>
      <c r="C13" s="928" t="s">
        <v>1855</v>
      </c>
      <c r="D13" s="929" t="s">
        <v>1854</v>
      </c>
      <c r="E13" s="930"/>
      <c r="F13" s="930" t="s">
        <v>1854</v>
      </c>
      <c r="G13" s="1862"/>
    </row>
    <row r="14" spans="1:8" ht="15.75" thickBot="1" x14ac:dyDescent="0.3">
      <c r="A14" s="213"/>
      <c r="B14" s="211" t="s">
        <v>1859</v>
      </c>
      <c r="C14" s="931" t="s">
        <v>1857</v>
      </c>
      <c r="D14" s="25" t="s">
        <v>1856</v>
      </c>
      <c r="E14" s="108"/>
      <c r="F14" s="108" t="s">
        <v>1856</v>
      </c>
      <c r="G14" s="1863"/>
    </row>
    <row r="15" spans="1:8" x14ac:dyDescent="0.25">
      <c r="B15" s="6"/>
      <c r="C15" s="6"/>
    </row>
    <row r="16" spans="1:8" x14ac:dyDescent="0.25">
      <c r="B16" s="6"/>
      <c r="C16" s="6"/>
    </row>
    <row r="17" spans="2:3" x14ac:dyDescent="0.25">
      <c r="B17" s="6"/>
      <c r="C17" s="6"/>
    </row>
    <row r="18" spans="2:3" x14ac:dyDescent="0.25">
      <c r="B18" s="6"/>
      <c r="C18" s="6"/>
    </row>
  </sheetData>
  <mergeCells count="9">
    <mergeCell ref="G9:G14"/>
    <mergeCell ref="B3:G3"/>
    <mergeCell ref="G4:G5"/>
    <mergeCell ref="G7:G8"/>
    <mergeCell ref="A4:F5"/>
    <mergeCell ref="A7:C7"/>
    <mergeCell ref="D7:E7"/>
    <mergeCell ref="A8:C8"/>
    <mergeCell ref="D8:E8"/>
  </mergeCells>
  <phoneticPr fontId="8" type="noConversion"/>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K184"/>
  <sheetViews>
    <sheetView zoomScale="85" zoomScaleNormal="85" zoomScaleSheetLayoutView="100" workbookViewId="0">
      <selection activeCell="D16" sqref="D16:XFD16"/>
    </sheetView>
  </sheetViews>
  <sheetFormatPr defaultRowHeight="15" outlineLevelRow="1" x14ac:dyDescent="0.25"/>
  <cols>
    <col min="1" max="6" width="19.7109375" customWidth="1"/>
    <col min="7" max="7" width="11.7109375" customWidth="1"/>
  </cols>
  <sheetData>
    <row r="1" spans="1:8" x14ac:dyDescent="0.25">
      <c r="A1" s="1221" t="s">
        <v>675</v>
      </c>
      <c r="B1" s="1222"/>
      <c r="C1" s="1222"/>
      <c r="D1" s="1222"/>
      <c r="E1" s="1222"/>
      <c r="F1" s="1222"/>
      <c r="G1" s="552"/>
      <c r="H1" s="155"/>
    </row>
    <row r="2" spans="1:8" x14ac:dyDescent="0.25">
      <c r="A2" s="1223" t="s">
        <v>222</v>
      </c>
      <c r="B2" s="1224"/>
      <c r="C2" s="1224"/>
      <c r="D2" s="1224"/>
      <c r="E2" s="1224"/>
      <c r="F2" s="1224"/>
      <c r="G2" s="553"/>
      <c r="H2" s="155"/>
    </row>
    <row r="3" spans="1:8" ht="15.75" thickBot="1" x14ac:dyDescent="0.3">
      <c r="A3" s="1225"/>
      <c r="B3" s="1226"/>
      <c r="C3" s="1226"/>
      <c r="D3" s="1226"/>
      <c r="E3" s="1226"/>
      <c r="F3" s="1226"/>
      <c r="G3" s="1227"/>
    </row>
    <row r="4" spans="1:8" x14ac:dyDescent="0.25">
      <c r="A4" s="1228" t="s">
        <v>86</v>
      </c>
      <c r="B4" s="1229"/>
      <c r="C4" s="1229"/>
      <c r="D4" s="1229"/>
      <c r="E4" s="1229"/>
      <c r="F4" s="1229"/>
      <c r="G4" s="1234" t="s">
        <v>1209</v>
      </c>
    </row>
    <row r="5" spans="1:8" ht="30" customHeight="1" thickBot="1" x14ac:dyDescent="0.3">
      <c r="A5" s="1231"/>
      <c r="B5" s="1232"/>
      <c r="C5" s="1232"/>
      <c r="D5" s="1232"/>
      <c r="E5" s="1232"/>
      <c r="F5" s="1232"/>
      <c r="G5" s="1278"/>
    </row>
    <row r="6" spans="1:8" ht="18.75" customHeight="1" thickBot="1" x14ac:dyDescent="0.3">
      <c r="A6" s="438" t="s">
        <v>1019</v>
      </c>
      <c r="B6" s="536"/>
      <c r="C6" s="307" t="e">
        <f>#REF!</f>
        <v>#REF!</v>
      </c>
      <c r="D6" s="307"/>
      <c r="E6" s="431"/>
      <c r="F6" s="431"/>
      <c r="G6" s="433"/>
      <c r="H6" s="6"/>
    </row>
    <row r="7" spans="1:8" x14ac:dyDescent="0.25">
      <c r="A7" s="1884" t="s">
        <v>87</v>
      </c>
      <c r="B7" s="1885"/>
      <c r="C7" s="1885"/>
      <c r="D7" s="1886"/>
      <c r="E7" s="1886"/>
      <c r="F7" s="1887"/>
      <c r="G7" s="1236" t="s">
        <v>1080</v>
      </c>
      <c r="H7" s="6"/>
    </row>
    <row r="8" spans="1:8" x14ac:dyDescent="0.25">
      <c r="A8" s="1888"/>
      <c r="B8" s="1889"/>
      <c r="C8" s="1889"/>
      <c r="D8" s="1889"/>
      <c r="E8" s="1889"/>
      <c r="F8" s="1889"/>
      <c r="G8" s="1237"/>
      <c r="H8" s="6"/>
    </row>
    <row r="9" spans="1:8" x14ac:dyDescent="0.25">
      <c r="A9" s="1890"/>
      <c r="B9" s="1891"/>
      <c r="C9" s="1891"/>
      <c r="D9" s="1891"/>
      <c r="E9" s="1891"/>
      <c r="F9" s="1891"/>
      <c r="G9" s="1237"/>
      <c r="H9" s="6"/>
    </row>
    <row r="10" spans="1:8" x14ac:dyDescent="0.25">
      <c r="A10" s="1890"/>
      <c r="B10" s="1891"/>
      <c r="C10" s="1891"/>
      <c r="D10" s="1891"/>
      <c r="E10" s="1891"/>
      <c r="F10" s="1891"/>
      <c r="G10" s="1237"/>
      <c r="H10" s="6"/>
    </row>
    <row r="11" spans="1:8" x14ac:dyDescent="0.25">
      <c r="A11" s="1890"/>
      <c r="B11" s="1891"/>
      <c r="C11" s="1891"/>
      <c r="D11" s="1891"/>
      <c r="E11" s="1891"/>
      <c r="F11" s="1891"/>
      <c r="G11" s="1237"/>
      <c r="H11" s="6"/>
    </row>
    <row r="12" spans="1:8" ht="15.75" thickBot="1" x14ac:dyDescent="0.3">
      <c r="A12" s="1892"/>
      <c r="B12" s="1893"/>
      <c r="C12" s="1893"/>
      <c r="D12" s="1893"/>
      <c r="E12" s="1893"/>
      <c r="F12" s="1893"/>
      <c r="G12" s="1238"/>
      <c r="H12" s="6"/>
    </row>
    <row r="13" spans="1:8" x14ac:dyDescent="0.25">
      <c r="A13" s="1884" t="s">
        <v>88</v>
      </c>
      <c r="B13" s="1885"/>
      <c r="C13" s="1885"/>
      <c r="D13" s="1886"/>
      <c r="E13" s="1886"/>
      <c r="F13" s="1887"/>
      <c r="G13" s="1236" t="s">
        <v>1081</v>
      </c>
      <c r="H13" s="6"/>
    </row>
    <row r="14" spans="1:8" x14ac:dyDescent="0.25">
      <c r="A14" s="1888"/>
      <c r="B14" s="1889"/>
      <c r="C14" s="1889"/>
      <c r="D14" s="1889"/>
      <c r="E14" s="1889"/>
      <c r="F14" s="1889"/>
      <c r="G14" s="1237"/>
      <c r="H14" s="6"/>
    </row>
    <row r="15" spans="1:8" x14ac:dyDescent="0.25">
      <c r="A15" s="1890"/>
      <c r="B15" s="1891"/>
      <c r="C15" s="1891"/>
      <c r="D15" s="1891"/>
      <c r="E15" s="1891"/>
      <c r="F15" s="1891"/>
      <c r="G15" s="1237"/>
      <c r="H15" s="6"/>
    </row>
    <row r="16" spans="1:8" x14ac:dyDescent="0.25">
      <c r="A16" s="1890"/>
      <c r="B16" s="1891"/>
      <c r="C16" s="1891"/>
      <c r="D16" s="1891"/>
      <c r="E16" s="1891"/>
      <c r="F16" s="1891"/>
      <c r="G16" s="1237"/>
      <c r="H16" s="6"/>
    </row>
    <row r="17" spans="1:8" x14ac:dyDescent="0.25">
      <c r="A17" s="1890"/>
      <c r="B17" s="1891"/>
      <c r="C17" s="1891"/>
      <c r="D17" s="1891"/>
      <c r="E17" s="1891"/>
      <c r="F17" s="1891"/>
      <c r="G17" s="1237"/>
      <c r="H17" s="6"/>
    </row>
    <row r="18" spans="1:8" ht="15" customHeight="1" thickBot="1" x14ac:dyDescent="0.3">
      <c r="A18" s="1892"/>
      <c r="B18" s="1893"/>
      <c r="C18" s="1893"/>
      <c r="D18" s="1893"/>
      <c r="E18" s="1893"/>
      <c r="F18" s="1893"/>
      <c r="G18" s="1238"/>
      <c r="H18" s="6"/>
    </row>
    <row r="19" spans="1:8" ht="45" customHeight="1" x14ac:dyDescent="0.25">
      <c r="A19" s="1884" t="s">
        <v>89</v>
      </c>
      <c r="B19" s="1885"/>
      <c r="C19" s="1885"/>
      <c r="D19" s="1886"/>
      <c r="E19" s="1886" t="s">
        <v>90</v>
      </c>
      <c r="F19" s="1887"/>
      <c r="G19" s="1236" t="s">
        <v>1082</v>
      </c>
      <c r="H19" s="6"/>
    </row>
    <row r="20" spans="1:8" x14ac:dyDescent="0.25">
      <c r="A20" s="1870"/>
      <c r="B20" s="1871"/>
      <c r="C20" s="1871"/>
      <c r="D20" s="1872"/>
      <c r="E20" s="1874"/>
      <c r="F20" s="1875"/>
      <c r="G20" s="1237"/>
      <c r="H20" s="6"/>
    </row>
    <row r="21" spans="1:8" x14ac:dyDescent="0.25">
      <c r="A21" s="1870"/>
      <c r="B21" s="1871"/>
      <c r="C21" s="1871"/>
      <c r="D21" s="1872"/>
      <c r="E21" s="1874"/>
      <c r="F21" s="1875"/>
      <c r="G21" s="1237"/>
      <c r="H21" s="6"/>
    </row>
    <row r="22" spans="1:8" x14ac:dyDescent="0.25">
      <c r="A22" s="1870"/>
      <c r="B22" s="1871"/>
      <c r="C22" s="1871"/>
      <c r="D22" s="1872"/>
      <c r="E22" s="1874"/>
      <c r="F22" s="1875"/>
      <c r="G22" s="1237"/>
      <c r="H22" s="6"/>
    </row>
    <row r="23" spans="1:8" x14ac:dyDescent="0.25">
      <c r="A23" s="1876"/>
      <c r="B23" s="1877"/>
      <c r="C23" s="1877"/>
      <c r="D23" s="1875"/>
      <c r="E23" s="1874"/>
      <c r="F23" s="1875"/>
      <c r="G23" s="1237"/>
      <c r="H23" s="6"/>
    </row>
    <row r="24" spans="1:8" ht="15.75" thickBot="1" x14ac:dyDescent="0.3">
      <c r="A24" s="1878"/>
      <c r="B24" s="1879"/>
      <c r="C24" s="1879"/>
      <c r="D24" s="1880"/>
      <c r="E24" s="1896"/>
      <c r="F24" s="1897"/>
      <c r="G24" s="1238"/>
      <c r="H24" s="6"/>
    </row>
    <row r="25" spans="1:8" ht="15.75" hidden="1" outlineLevel="1" thickBot="1" x14ac:dyDescent="0.3">
      <c r="A25" s="1881"/>
      <c r="B25" s="1882"/>
      <c r="C25" s="1882"/>
      <c r="D25" s="1883"/>
      <c r="E25" s="1898"/>
      <c r="F25" s="1899"/>
      <c r="G25" s="1236" t="s">
        <v>711</v>
      </c>
      <c r="H25" s="6"/>
    </row>
    <row r="26" spans="1:8" ht="15.75" hidden="1" outlineLevel="1" thickBot="1" x14ac:dyDescent="0.3">
      <c r="A26" s="1870"/>
      <c r="B26" s="1871"/>
      <c r="C26" s="1871"/>
      <c r="D26" s="1872"/>
      <c r="E26" s="1874"/>
      <c r="F26" s="1875"/>
      <c r="G26" s="1237"/>
      <c r="H26" s="6"/>
    </row>
    <row r="27" spans="1:8" ht="15.75" hidden="1" outlineLevel="1" thickBot="1" x14ac:dyDescent="0.3">
      <c r="A27" s="1870"/>
      <c r="B27" s="1871"/>
      <c r="C27" s="1871"/>
      <c r="D27" s="1872"/>
      <c r="E27" s="1874"/>
      <c r="F27" s="1875"/>
      <c r="G27" s="1237"/>
      <c r="H27" s="6"/>
    </row>
    <row r="28" spans="1:8" ht="15.75" hidden="1" outlineLevel="1" thickBot="1" x14ac:dyDescent="0.3">
      <c r="A28" s="1870"/>
      <c r="B28" s="1871"/>
      <c r="C28" s="1871"/>
      <c r="D28" s="1872"/>
      <c r="E28" s="1874"/>
      <c r="F28" s="1875"/>
      <c r="G28" s="1237"/>
      <c r="H28" s="6"/>
    </row>
    <row r="29" spans="1:8" ht="15.75" hidden="1" outlineLevel="1" thickBot="1" x14ac:dyDescent="0.3">
      <c r="A29" s="1888"/>
      <c r="B29" s="1889"/>
      <c r="C29" s="1889"/>
      <c r="D29" s="1911"/>
      <c r="E29" s="1874"/>
      <c r="F29" s="1875"/>
      <c r="G29" s="1237"/>
      <c r="H29" s="6"/>
    </row>
    <row r="30" spans="1:8" ht="15.75" hidden="1" outlineLevel="1" thickBot="1" x14ac:dyDescent="0.3">
      <c r="A30" s="1870"/>
      <c r="B30" s="1871"/>
      <c r="C30" s="1871"/>
      <c r="D30" s="1872"/>
      <c r="E30" s="1874"/>
      <c r="F30" s="1875"/>
      <c r="G30" s="1237"/>
      <c r="H30" s="6"/>
    </row>
    <row r="31" spans="1:8" ht="15.75" hidden="1" outlineLevel="1" thickBot="1" x14ac:dyDescent="0.3">
      <c r="A31" s="1870"/>
      <c r="B31" s="1871"/>
      <c r="C31" s="1871"/>
      <c r="D31" s="1872"/>
      <c r="E31" s="1874"/>
      <c r="F31" s="1875"/>
      <c r="G31" s="1237"/>
      <c r="H31" s="6"/>
    </row>
    <row r="32" spans="1:8" ht="15.75" hidden="1" outlineLevel="1" thickBot="1" x14ac:dyDescent="0.3">
      <c r="A32" s="1870"/>
      <c r="B32" s="1871"/>
      <c r="C32" s="1871"/>
      <c r="D32" s="1872"/>
      <c r="E32" s="1874"/>
      <c r="F32" s="1875"/>
      <c r="G32" s="1237"/>
      <c r="H32" s="6"/>
    </row>
    <row r="33" spans="1:8" ht="15.75" hidden="1" outlineLevel="1" thickBot="1" x14ac:dyDescent="0.3">
      <c r="A33" s="1870"/>
      <c r="B33" s="1871"/>
      <c r="C33" s="1871"/>
      <c r="D33" s="1872"/>
      <c r="E33" s="1874"/>
      <c r="F33" s="1875"/>
      <c r="G33" s="1237"/>
      <c r="H33" s="6"/>
    </row>
    <row r="34" spans="1:8" ht="15.75" hidden="1" outlineLevel="1" thickBot="1" x14ac:dyDescent="0.3">
      <c r="A34" s="1878"/>
      <c r="B34" s="1879"/>
      <c r="C34" s="1879"/>
      <c r="D34" s="1880"/>
      <c r="E34" s="1896"/>
      <c r="F34" s="1897"/>
      <c r="G34" s="1238"/>
      <c r="H34" s="6"/>
    </row>
    <row r="35" spans="1:8" ht="24.75" customHeight="1" collapsed="1" x14ac:dyDescent="0.25">
      <c r="A35" s="1884" t="s">
        <v>91</v>
      </c>
      <c r="B35" s="1885"/>
      <c r="C35" s="1885"/>
      <c r="D35" s="1886"/>
      <c r="E35" s="1886" t="s">
        <v>100</v>
      </c>
      <c r="F35" s="1887"/>
      <c r="G35" s="1236" t="s">
        <v>1083</v>
      </c>
      <c r="H35" s="6"/>
    </row>
    <row r="36" spans="1:8" x14ac:dyDescent="0.25">
      <c r="A36" s="1870"/>
      <c r="B36" s="1871"/>
      <c r="C36" s="1871"/>
      <c r="D36" s="1872"/>
      <c r="E36" s="1873"/>
      <c r="F36" s="1871"/>
      <c r="G36" s="1237"/>
      <c r="H36" s="6"/>
    </row>
    <row r="37" spans="1:8" x14ac:dyDescent="0.25">
      <c r="A37" s="1870"/>
      <c r="B37" s="1871"/>
      <c r="C37" s="1871"/>
      <c r="D37" s="1872"/>
      <c r="E37" s="1873"/>
      <c r="F37" s="1871"/>
      <c r="G37" s="1237"/>
      <c r="H37" s="6"/>
    </row>
    <row r="38" spans="1:8" x14ac:dyDescent="0.25">
      <c r="A38" s="1870"/>
      <c r="B38" s="1871"/>
      <c r="C38" s="1871"/>
      <c r="D38" s="1872"/>
      <c r="E38" s="1873"/>
      <c r="F38" s="1871"/>
      <c r="G38" s="1237"/>
      <c r="H38" s="6"/>
    </row>
    <row r="39" spans="1:8" x14ac:dyDescent="0.25">
      <c r="A39" s="1870"/>
      <c r="B39" s="1871"/>
      <c r="C39" s="1871"/>
      <c r="D39" s="1872"/>
      <c r="E39" s="1873"/>
      <c r="F39" s="1871"/>
      <c r="G39" s="1237"/>
      <c r="H39" s="6"/>
    </row>
    <row r="40" spans="1:8" ht="15.75" thickBot="1" x14ac:dyDescent="0.3">
      <c r="A40" s="1878"/>
      <c r="B40" s="1879"/>
      <c r="C40" s="1879"/>
      <c r="D40" s="1880"/>
      <c r="E40" s="1900"/>
      <c r="F40" s="1879"/>
      <c r="G40" s="1238"/>
      <c r="H40" s="6"/>
    </row>
    <row r="41" spans="1:8" ht="30" customHeight="1" x14ac:dyDescent="0.25">
      <c r="A41" s="1884" t="s">
        <v>92</v>
      </c>
      <c r="B41" s="1885"/>
      <c r="C41" s="1885"/>
      <c r="D41" s="1886"/>
      <c r="E41" s="1886"/>
      <c r="F41" s="1887"/>
      <c r="G41" s="1236" t="s">
        <v>1084</v>
      </c>
      <c r="H41" s="6"/>
    </row>
    <row r="42" spans="1:8" x14ac:dyDescent="0.25">
      <c r="A42" s="231"/>
      <c r="B42" s="232"/>
      <c r="C42" s="232"/>
      <c r="D42" s="232"/>
      <c r="E42" s="232"/>
      <c r="F42" s="233"/>
      <c r="G42" s="1237"/>
      <c r="H42" s="6"/>
    </row>
    <row r="43" spans="1:8" x14ac:dyDescent="0.25">
      <c r="A43" s="234"/>
      <c r="B43" s="235"/>
      <c r="C43" s="235"/>
      <c r="D43" s="235"/>
      <c r="E43" s="235"/>
      <c r="F43" s="236"/>
      <c r="G43" s="1237"/>
      <c r="H43" s="6"/>
    </row>
    <row r="44" spans="1:8" x14ac:dyDescent="0.25">
      <c r="A44" s="234"/>
      <c r="B44" s="235"/>
      <c r="C44" s="235"/>
      <c r="D44" s="235"/>
      <c r="E44" s="235"/>
      <c r="F44" s="236"/>
      <c r="G44" s="1237"/>
      <c r="H44" s="6"/>
    </row>
    <row r="45" spans="1:8" x14ac:dyDescent="0.25">
      <c r="A45" s="234"/>
      <c r="B45" s="235"/>
      <c r="C45" s="235"/>
      <c r="D45" s="235"/>
      <c r="E45" s="235"/>
      <c r="F45" s="236"/>
      <c r="G45" s="1237"/>
      <c r="H45" s="6"/>
    </row>
    <row r="46" spans="1:8" ht="15.75" thickBot="1" x14ac:dyDescent="0.3">
      <c r="A46" s="237"/>
      <c r="B46" s="238"/>
      <c r="C46" s="238"/>
      <c r="D46" s="238"/>
      <c r="E46" s="238"/>
      <c r="F46" s="239"/>
      <c r="G46" s="1238"/>
      <c r="H46" s="6"/>
    </row>
    <row r="47" spans="1:8" ht="15" hidden="1" customHeight="1" outlineLevel="1" x14ac:dyDescent="0.25">
      <c r="A47" s="240"/>
      <c r="B47" s="241"/>
      <c r="C47" s="241"/>
      <c r="D47" s="241"/>
      <c r="E47" s="241"/>
      <c r="F47" s="242"/>
      <c r="G47" s="1236" t="s">
        <v>713</v>
      </c>
      <c r="H47" s="6"/>
    </row>
    <row r="48" spans="1:8" ht="15" hidden="1" customHeight="1" outlineLevel="1" x14ac:dyDescent="0.25">
      <c r="A48" s="234"/>
      <c r="B48" s="235"/>
      <c r="C48" s="235"/>
      <c r="D48" s="235"/>
      <c r="E48" s="235"/>
      <c r="F48" s="236"/>
      <c r="G48" s="1237"/>
      <c r="H48" s="6"/>
    </row>
    <row r="49" spans="1:8" hidden="1" outlineLevel="1" x14ac:dyDescent="0.25">
      <c r="A49" s="234"/>
      <c r="B49" s="235"/>
      <c r="C49" s="235"/>
      <c r="D49" s="235"/>
      <c r="E49" s="235"/>
      <c r="F49" s="236"/>
      <c r="G49" s="1237"/>
      <c r="H49" s="6"/>
    </row>
    <row r="50" spans="1:8" hidden="1" outlineLevel="1" x14ac:dyDescent="0.25">
      <c r="A50" s="234"/>
      <c r="B50" s="235"/>
      <c r="C50" s="235"/>
      <c r="D50" s="235"/>
      <c r="E50" s="235"/>
      <c r="F50" s="236"/>
      <c r="G50" s="1237"/>
      <c r="H50" s="6"/>
    </row>
    <row r="51" spans="1:8" ht="15.75" hidden="1" outlineLevel="1" thickBot="1" x14ac:dyDescent="0.3">
      <c r="A51" s="237"/>
      <c r="B51" s="238"/>
      <c r="C51" s="238"/>
      <c r="D51" s="238"/>
      <c r="E51" s="238"/>
      <c r="F51" s="239"/>
      <c r="G51" s="1238"/>
      <c r="H51" s="6"/>
    </row>
    <row r="52" spans="1:8" ht="39.75" customHeight="1" collapsed="1" x14ac:dyDescent="0.25">
      <c r="A52" s="1912" t="s">
        <v>96</v>
      </c>
      <c r="B52" s="1894"/>
      <c r="C52" s="1894"/>
      <c r="D52" s="1894"/>
      <c r="E52" s="1894" t="s">
        <v>93</v>
      </c>
      <c r="F52" s="1895"/>
      <c r="G52" s="1237" t="s">
        <v>1085</v>
      </c>
      <c r="H52" s="6"/>
    </row>
    <row r="53" spans="1:8" ht="24.75" customHeight="1" x14ac:dyDescent="0.25">
      <c r="A53" s="1913"/>
      <c r="B53" s="1914"/>
      <c r="C53" s="1914"/>
      <c r="D53" s="1914"/>
      <c r="E53" s="523" t="s">
        <v>94</v>
      </c>
      <c r="F53" s="32" t="s">
        <v>95</v>
      </c>
      <c r="G53" s="1237"/>
      <c r="H53" s="6"/>
    </row>
    <row r="54" spans="1:8" x14ac:dyDescent="0.25">
      <c r="A54" s="577"/>
      <c r="B54" s="243"/>
      <c r="C54" s="243"/>
      <c r="D54" s="244"/>
      <c r="E54" s="27"/>
      <c r="F54" s="31"/>
      <c r="G54" s="1237"/>
      <c r="H54" s="6"/>
    </row>
    <row r="55" spans="1:8" x14ac:dyDescent="0.25">
      <c r="A55" s="252"/>
      <c r="B55" s="245"/>
      <c r="C55" s="245"/>
      <c r="D55" s="246"/>
      <c r="E55" s="27"/>
      <c r="F55" s="31"/>
      <c r="G55" s="1237"/>
      <c r="H55" s="6"/>
    </row>
    <row r="56" spans="1:8" x14ac:dyDescent="0.25">
      <c r="A56" s="252"/>
      <c r="B56" s="245"/>
      <c r="C56" s="245"/>
      <c r="D56" s="246"/>
      <c r="E56" s="27"/>
      <c r="F56" s="31"/>
      <c r="G56" s="1237"/>
      <c r="H56" s="6"/>
    </row>
    <row r="57" spans="1:8" x14ac:dyDescent="0.25">
      <c r="A57" s="252"/>
      <c r="B57" s="245"/>
      <c r="C57" s="245"/>
      <c r="D57" s="246"/>
      <c r="E57" s="27"/>
      <c r="F57" s="31"/>
      <c r="G57" s="1237"/>
      <c r="H57" s="6"/>
    </row>
    <row r="58" spans="1:8" ht="15.75" thickBot="1" x14ac:dyDescent="0.3">
      <c r="A58" s="253"/>
      <c r="B58" s="247"/>
      <c r="C58" s="247"/>
      <c r="D58" s="248"/>
      <c r="E58" s="29"/>
      <c r="F58" s="30"/>
      <c r="G58" s="1237"/>
      <c r="H58" s="6"/>
    </row>
    <row r="59" spans="1:8" ht="15.75" hidden="1" outlineLevel="1" thickBot="1" x14ac:dyDescent="0.3">
      <c r="A59" s="249"/>
      <c r="B59" s="250"/>
      <c r="C59" s="250"/>
      <c r="D59" s="251"/>
      <c r="E59" s="35"/>
      <c r="F59" s="36"/>
      <c r="G59" s="1236" t="s">
        <v>712</v>
      </c>
      <c r="H59" s="6"/>
    </row>
    <row r="60" spans="1:8" ht="15.75" hidden="1" outlineLevel="1" thickBot="1" x14ac:dyDescent="0.3">
      <c r="A60" s="252"/>
      <c r="B60" s="245"/>
      <c r="C60" s="245"/>
      <c r="D60" s="246"/>
      <c r="E60" s="27"/>
      <c r="F60" s="31"/>
      <c r="G60" s="1237"/>
      <c r="H60" s="6"/>
    </row>
    <row r="61" spans="1:8" ht="15.75" hidden="1" outlineLevel="1" thickBot="1" x14ac:dyDescent="0.3">
      <c r="A61" s="252"/>
      <c r="B61" s="245"/>
      <c r="C61" s="245"/>
      <c r="D61" s="246"/>
      <c r="E61" s="27"/>
      <c r="F61" s="31"/>
      <c r="G61" s="1237"/>
      <c r="H61" s="6"/>
    </row>
    <row r="62" spans="1:8" ht="15.75" hidden="1" outlineLevel="1" thickBot="1" x14ac:dyDescent="0.3">
      <c r="A62" s="252"/>
      <c r="B62" s="245"/>
      <c r="C62" s="245"/>
      <c r="D62" s="246"/>
      <c r="E62" s="27"/>
      <c r="F62" s="31"/>
      <c r="G62" s="1237"/>
      <c r="H62" s="6"/>
    </row>
    <row r="63" spans="1:8" ht="15.75" hidden="1" outlineLevel="1" thickBot="1" x14ac:dyDescent="0.3">
      <c r="A63" s="252"/>
      <c r="B63" s="245"/>
      <c r="C63" s="245"/>
      <c r="D63" s="246"/>
      <c r="E63" s="27"/>
      <c r="F63" s="31"/>
      <c r="G63" s="1237"/>
      <c r="H63" s="6"/>
    </row>
    <row r="64" spans="1:8" ht="15.75" hidden="1" outlineLevel="1" thickBot="1" x14ac:dyDescent="0.3">
      <c r="A64" s="252"/>
      <c r="B64" s="245"/>
      <c r="C64" s="245"/>
      <c r="D64" s="246"/>
      <c r="E64" s="27"/>
      <c r="F64" s="31"/>
      <c r="G64" s="1237"/>
      <c r="H64" s="6"/>
    </row>
    <row r="65" spans="1:8" ht="15.75" hidden="1" outlineLevel="1" thickBot="1" x14ac:dyDescent="0.3">
      <c r="A65" s="252"/>
      <c r="B65" s="245"/>
      <c r="C65" s="245"/>
      <c r="D65" s="246"/>
      <c r="E65" s="27"/>
      <c r="F65" s="31"/>
      <c r="G65" s="1237"/>
      <c r="H65" s="6"/>
    </row>
    <row r="66" spans="1:8" ht="15.75" hidden="1" outlineLevel="1" thickBot="1" x14ac:dyDescent="0.3">
      <c r="A66" s="252"/>
      <c r="B66" s="245"/>
      <c r="C66" s="245"/>
      <c r="D66" s="246"/>
      <c r="E66" s="27"/>
      <c r="F66" s="31"/>
      <c r="G66" s="1237"/>
      <c r="H66" s="6"/>
    </row>
    <row r="67" spans="1:8" ht="15.75" hidden="1" outlineLevel="1" thickBot="1" x14ac:dyDescent="0.3">
      <c r="A67" s="252"/>
      <c r="B67" s="245"/>
      <c r="C67" s="245"/>
      <c r="D67" s="246"/>
      <c r="E67" s="27"/>
      <c r="F67" s="31"/>
      <c r="G67" s="1237"/>
      <c r="H67" s="6"/>
    </row>
    <row r="68" spans="1:8" ht="15.75" hidden="1" outlineLevel="1" thickBot="1" x14ac:dyDescent="0.3">
      <c r="A68" s="252"/>
      <c r="B68" s="245"/>
      <c r="C68" s="245"/>
      <c r="D68" s="246"/>
      <c r="E68" s="27"/>
      <c r="F68" s="31"/>
      <c r="G68" s="1237"/>
      <c r="H68" s="6"/>
    </row>
    <row r="69" spans="1:8" ht="15" hidden="1" customHeight="1" outlineLevel="1" x14ac:dyDescent="0.25">
      <c r="A69" s="252"/>
      <c r="B69" s="245"/>
      <c r="C69" s="245"/>
      <c r="D69" s="246"/>
      <c r="E69" s="27"/>
      <c r="F69" s="31"/>
      <c r="G69" s="1237"/>
      <c r="H69" s="6"/>
    </row>
    <row r="70" spans="1:8" ht="15.75" hidden="1" outlineLevel="1" thickBot="1" x14ac:dyDescent="0.3">
      <c r="A70" s="252"/>
      <c r="B70" s="245"/>
      <c r="C70" s="245"/>
      <c r="D70" s="246"/>
      <c r="E70" s="27"/>
      <c r="F70" s="31"/>
      <c r="G70" s="1237"/>
      <c r="H70" s="6"/>
    </row>
    <row r="71" spans="1:8" ht="15.75" hidden="1" outlineLevel="1" thickBot="1" x14ac:dyDescent="0.3">
      <c r="A71" s="252"/>
      <c r="B71" s="245"/>
      <c r="C71" s="245"/>
      <c r="D71" s="246"/>
      <c r="E71" s="28"/>
      <c r="F71" s="33"/>
      <c r="G71" s="1237"/>
      <c r="H71" s="6"/>
    </row>
    <row r="72" spans="1:8" ht="15.75" hidden="1" outlineLevel="1" thickBot="1" x14ac:dyDescent="0.3">
      <c r="A72" s="252"/>
      <c r="B72" s="245"/>
      <c r="C72" s="245"/>
      <c r="D72" s="246"/>
      <c r="E72" s="28"/>
      <c r="F72" s="33"/>
      <c r="G72" s="1237"/>
      <c r="H72" s="6"/>
    </row>
    <row r="73" spans="1:8" ht="15.75" hidden="1" outlineLevel="1" thickBot="1" x14ac:dyDescent="0.3">
      <c r="A73" s="253"/>
      <c r="B73" s="247"/>
      <c r="C73" s="247"/>
      <c r="D73" s="248"/>
      <c r="E73" s="37"/>
      <c r="F73" s="38"/>
      <c r="G73" s="1238"/>
      <c r="H73" s="6"/>
    </row>
    <row r="74" spans="1:8" ht="51" collapsed="1" x14ac:dyDescent="0.25">
      <c r="A74" s="1602" t="s">
        <v>98</v>
      </c>
      <c r="B74" s="1902"/>
      <c r="C74" s="1902"/>
      <c r="D74" s="1603"/>
      <c r="E74" s="517" t="s">
        <v>99</v>
      </c>
      <c r="F74" s="518" t="s">
        <v>97</v>
      </c>
      <c r="G74" s="1236" t="s">
        <v>1086</v>
      </c>
      <c r="H74" s="6"/>
    </row>
    <row r="75" spans="1:8" x14ac:dyDescent="0.25">
      <c r="A75" s="1631"/>
      <c r="B75" s="1632"/>
      <c r="C75" s="1632"/>
      <c r="D75" s="1901"/>
      <c r="E75" s="26"/>
      <c r="F75" s="34"/>
      <c r="G75" s="1237"/>
      <c r="H75" s="6"/>
    </row>
    <row r="76" spans="1:8" x14ac:dyDescent="0.25">
      <c r="A76" s="1631"/>
      <c r="B76" s="1632"/>
      <c r="C76" s="1632"/>
      <c r="D76" s="1901"/>
      <c r="E76" s="26"/>
      <c r="F76" s="34"/>
      <c r="G76" s="1237"/>
      <c r="H76" s="6"/>
    </row>
    <row r="77" spans="1:8" x14ac:dyDescent="0.25">
      <c r="A77" s="1631"/>
      <c r="B77" s="1632"/>
      <c r="C77" s="1632"/>
      <c r="D77" s="1901"/>
      <c r="E77" s="26"/>
      <c r="F77" s="34"/>
      <c r="G77" s="1237"/>
      <c r="H77" s="6"/>
    </row>
    <row r="78" spans="1:8" x14ac:dyDescent="0.25">
      <c r="A78" s="1631"/>
      <c r="B78" s="1632"/>
      <c r="C78" s="1632"/>
      <c r="D78" s="1901"/>
      <c r="E78" s="26"/>
      <c r="F78" s="34"/>
      <c r="G78" s="1237"/>
      <c r="H78" s="6"/>
    </row>
    <row r="79" spans="1:8" ht="15.75" thickBot="1" x14ac:dyDescent="0.3">
      <c r="A79" s="1908"/>
      <c r="B79" s="1909"/>
      <c r="C79" s="1909"/>
      <c r="D79" s="1910"/>
      <c r="E79" s="41"/>
      <c r="F79" s="42"/>
      <c r="G79" s="1238"/>
      <c r="H79" s="6"/>
    </row>
    <row r="80" spans="1:8" ht="15.75" hidden="1" outlineLevel="1" thickBot="1" x14ac:dyDescent="0.3">
      <c r="A80" s="1334"/>
      <c r="B80" s="1335"/>
      <c r="C80" s="1335"/>
      <c r="D80" s="1336"/>
      <c r="E80" s="39"/>
      <c r="F80" s="40"/>
      <c r="G80" s="1237" t="s">
        <v>714</v>
      </c>
      <c r="H80" s="6"/>
    </row>
    <row r="81" spans="1:8" ht="15.75" hidden="1" outlineLevel="1" thickBot="1" x14ac:dyDescent="0.3">
      <c r="A81" s="1631"/>
      <c r="B81" s="1632"/>
      <c r="C81" s="1632"/>
      <c r="D81" s="1901"/>
      <c r="E81" s="26"/>
      <c r="F81" s="34"/>
      <c r="G81" s="1237"/>
      <c r="H81" s="6"/>
    </row>
    <row r="82" spans="1:8" ht="15.75" hidden="1" outlineLevel="1" thickBot="1" x14ac:dyDescent="0.3">
      <c r="A82" s="1631"/>
      <c r="B82" s="1632"/>
      <c r="C82" s="1632"/>
      <c r="D82" s="1901"/>
      <c r="E82" s="26"/>
      <c r="F82" s="34"/>
      <c r="G82" s="1237"/>
      <c r="H82" s="6"/>
    </row>
    <row r="83" spans="1:8" ht="15.75" hidden="1" outlineLevel="1" thickBot="1" x14ac:dyDescent="0.3">
      <c r="A83" s="1631"/>
      <c r="B83" s="1632"/>
      <c r="C83" s="1632"/>
      <c r="D83" s="1901"/>
      <c r="E83" s="26"/>
      <c r="F83" s="34"/>
      <c r="G83" s="1237"/>
      <c r="H83" s="6"/>
    </row>
    <row r="84" spans="1:8" ht="15.75" hidden="1" outlineLevel="1" thickBot="1" x14ac:dyDescent="0.3">
      <c r="A84" s="1631"/>
      <c r="B84" s="1632"/>
      <c r="C84" s="1632"/>
      <c r="D84" s="1901"/>
      <c r="E84" s="26"/>
      <c r="F84" s="34"/>
      <c r="G84" s="1237"/>
      <c r="H84" s="6"/>
    </row>
    <row r="85" spans="1:8" ht="15.75" hidden="1" outlineLevel="1" thickBot="1" x14ac:dyDescent="0.3">
      <c r="A85" s="1631"/>
      <c r="B85" s="1632"/>
      <c r="C85" s="1632"/>
      <c r="D85" s="1901"/>
      <c r="E85" s="26"/>
      <c r="F85" s="34"/>
      <c r="G85" s="1237"/>
      <c r="H85" s="6"/>
    </row>
    <row r="86" spans="1:8" ht="15.75" hidden="1" outlineLevel="1" thickBot="1" x14ac:dyDescent="0.3">
      <c r="A86" s="1631"/>
      <c r="B86" s="1632"/>
      <c r="C86" s="1632"/>
      <c r="D86" s="1901"/>
      <c r="E86" s="26"/>
      <c r="F86" s="34"/>
      <c r="G86" s="1237"/>
      <c r="H86" s="6"/>
    </row>
    <row r="87" spans="1:8" ht="15.75" hidden="1" outlineLevel="1" thickBot="1" x14ac:dyDescent="0.3">
      <c r="A87" s="1631"/>
      <c r="B87" s="1632"/>
      <c r="C87" s="1632"/>
      <c r="D87" s="1901"/>
      <c r="E87" s="26"/>
      <c r="F87" s="34"/>
      <c r="G87" s="1237"/>
      <c r="H87" s="6"/>
    </row>
    <row r="88" spans="1:8" ht="15.75" hidden="1" outlineLevel="1" thickBot="1" x14ac:dyDescent="0.3">
      <c r="A88" s="1631"/>
      <c r="B88" s="1632"/>
      <c r="C88" s="1632"/>
      <c r="D88" s="1901"/>
      <c r="E88" s="26"/>
      <c r="F88" s="34"/>
      <c r="G88" s="1237"/>
      <c r="H88" s="6"/>
    </row>
    <row r="89" spans="1:8" ht="15.75" hidden="1" outlineLevel="1" thickBot="1" x14ac:dyDescent="0.3">
      <c r="A89" s="1905"/>
      <c r="B89" s="1906"/>
      <c r="C89" s="1906"/>
      <c r="D89" s="1907"/>
      <c r="E89" s="44"/>
      <c r="F89" s="45"/>
      <c r="G89" s="1237"/>
      <c r="H89" s="6"/>
    </row>
    <row r="90" spans="1:8" ht="76.5" customHeight="1" collapsed="1" x14ac:dyDescent="0.25">
      <c r="A90" s="1602" t="s">
        <v>101</v>
      </c>
      <c r="B90" s="1603" t="s">
        <v>102</v>
      </c>
      <c r="C90" s="1603"/>
      <c r="D90" s="1603" t="s">
        <v>103</v>
      </c>
      <c r="E90" s="1603"/>
      <c r="F90" s="1903" t="s">
        <v>104</v>
      </c>
      <c r="G90" s="1532" t="s">
        <v>1087</v>
      </c>
      <c r="H90" s="6"/>
    </row>
    <row r="91" spans="1:8" ht="84.75" customHeight="1" x14ac:dyDescent="0.25">
      <c r="A91" s="1608"/>
      <c r="B91" s="520" t="s">
        <v>105</v>
      </c>
      <c r="C91" s="520" t="s">
        <v>106</v>
      </c>
      <c r="D91" s="520" t="s">
        <v>105</v>
      </c>
      <c r="E91" s="520" t="s">
        <v>106</v>
      </c>
      <c r="F91" s="1904"/>
      <c r="G91" s="1533"/>
      <c r="H91" s="6"/>
    </row>
    <row r="92" spans="1:8" x14ac:dyDescent="0.25">
      <c r="A92" s="19"/>
      <c r="B92" s="49"/>
      <c r="C92" s="49"/>
      <c r="D92" s="43"/>
      <c r="E92" s="43"/>
      <c r="F92" s="52"/>
      <c r="G92" s="1533"/>
      <c r="H92" s="6"/>
    </row>
    <row r="93" spans="1:8" x14ac:dyDescent="0.25">
      <c r="A93" s="19"/>
      <c r="B93" s="49"/>
      <c r="C93" s="49"/>
      <c r="D93" s="43"/>
      <c r="E93" s="43"/>
      <c r="F93" s="52"/>
      <c r="G93" s="1533"/>
      <c r="H93" s="6"/>
    </row>
    <row r="94" spans="1:8" x14ac:dyDescent="0.25">
      <c r="A94" s="19"/>
      <c r="B94" s="49"/>
      <c r="C94" s="49"/>
      <c r="D94" s="43"/>
      <c r="E94" s="43"/>
      <c r="F94" s="52"/>
      <c r="G94" s="1533"/>
      <c r="H94" s="6"/>
    </row>
    <row r="95" spans="1:8" x14ac:dyDescent="0.25">
      <c r="A95" s="19"/>
      <c r="B95" s="49"/>
      <c r="C95" s="49"/>
      <c r="D95" s="43"/>
      <c r="E95" s="43"/>
      <c r="F95" s="52"/>
      <c r="G95" s="1533"/>
      <c r="H95" s="6"/>
    </row>
    <row r="96" spans="1:8" ht="15.75" thickBot="1" x14ac:dyDescent="0.3">
      <c r="A96" s="20"/>
      <c r="B96" s="50"/>
      <c r="C96" s="50"/>
      <c r="D96" s="46"/>
      <c r="E96" s="46"/>
      <c r="F96" s="53"/>
      <c r="G96" s="1544"/>
      <c r="H96" s="6"/>
    </row>
    <row r="97" spans="1:8" ht="15.75" hidden="1" outlineLevel="1" thickBot="1" x14ac:dyDescent="0.3">
      <c r="A97" s="47"/>
      <c r="B97" s="51"/>
      <c r="C97" s="51"/>
      <c r="D97" s="48"/>
      <c r="E97" s="48"/>
      <c r="F97" s="54"/>
      <c r="G97" s="1532" t="s">
        <v>716</v>
      </c>
      <c r="H97" s="6"/>
    </row>
    <row r="98" spans="1:8" ht="15.75" hidden="1" outlineLevel="1" thickBot="1" x14ac:dyDescent="0.3">
      <c r="A98" s="19"/>
      <c r="B98" s="49"/>
      <c r="C98" s="49"/>
      <c r="D98" s="43"/>
      <c r="E98" s="43"/>
      <c r="F98" s="52"/>
      <c r="G98" s="1533"/>
      <c r="H98" s="6"/>
    </row>
    <row r="99" spans="1:8" ht="15.75" hidden="1" outlineLevel="1" thickBot="1" x14ac:dyDescent="0.3">
      <c r="A99" s="19"/>
      <c r="B99" s="49"/>
      <c r="C99" s="49"/>
      <c r="D99" s="43"/>
      <c r="E99" s="43"/>
      <c r="F99" s="52"/>
      <c r="G99" s="1533"/>
      <c r="H99" s="6"/>
    </row>
    <row r="100" spans="1:8" ht="15.75" hidden="1" outlineLevel="1" thickBot="1" x14ac:dyDescent="0.3">
      <c r="A100" s="19"/>
      <c r="B100" s="49"/>
      <c r="C100" s="49"/>
      <c r="D100" s="43"/>
      <c r="E100" s="43"/>
      <c r="F100" s="52"/>
      <c r="G100" s="1533"/>
      <c r="H100" s="6"/>
    </row>
    <row r="101" spans="1:8" ht="15.75" hidden="1" outlineLevel="1" thickBot="1" x14ac:dyDescent="0.3">
      <c r="A101" s="19"/>
      <c r="B101" s="49"/>
      <c r="C101" s="49"/>
      <c r="D101" s="43"/>
      <c r="E101" s="43"/>
      <c r="F101" s="52"/>
      <c r="G101" s="1533"/>
      <c r="H101" s="6"/>
    </row>
    <row r="102" spans="1:8" ht="15.75" hidden="1" outlineLevel="1" thickBot="1" x14ac:dyDescent="0.3">
      <c r="A102" s="19"/>
      <c r="B102" s="49"/>
      <c r="C102" s="49"/>
      <c r="D102" s="43"/>
      <c r="E102" s="43"/>
      <c r="F102" s="52"/>
      <c r="G102" s="1533"/>
      <c r="H102" s="6"/>
    </row>
    <row r="103" spans="1:8" ht="15.75" hidden="1" outlineLevel="1" thickBot="1" x14ac:dyDescent="0.3">
      <c r="A103" s="19"/>
      <c r="B103" s="49"/>
      <c r="C103" s="49"/>
      <c r="D103" s="43"/>
      <c r="E103" s="43"/>
      <c r="F103" s="52"/>
      <c r="G103" s="1533"/>
      <c r="H103" s="6"/>
    </row>
    <row r="104" spans="1:8" ht="15.75" hidden="1" outlineLevel="1" thickBot="1" x14ac:dyDescent="0.3">
      <c r="A104" s="19"/>
      <c r="B104" s="49"/>
      <c r="C104" s="49"/>
      <c r="D104" s="43"/>
      <c r="E104" s="43"/>
      <c r="F104" s="52"/>
      <c r="G104" s="1533"/>
      <c r="H104" s="6"/>
    </row>
    <row r="105" spans="1:8" ht="15.75" hidden="1" outlineLevel="1" thickBot="1" x14ac:dyDescent="0.3">
      <c r="A105" s="19"/>
      <c r="B105" s="49"/>
      <c r="C105" s="49"/>
      <c r="D105" s="43"/>
      <c r="E105" s="43"/>
      <c r="F105" s="52"/>
      <c r="G105" s="1533"/>
      <c r="H105" s="6"/>
    </row>
    <row r="106" spans="1:8" ht="15.75" hidden="1" outlineLevel="1" thickBot="1" x14ac:dyDescent="0.3">
      <c r="A106" s="19"/>
      <c r="B106" s="49"/>
      <c r="C106" s="49"/>
      <c r="D106" s="43"/>
      <c r="E106" s="43"/>
      <c r="F106" s="52"/>
      <c r="G106" s="1533"/>
      <c r="H106" s="6"/>
    </row>
    <row r="107" spans="1:8" ht="15.75" hidden="1" outlineLevel="1" thickBot="1" x14ac:dyDescent="0.3">
      <c r="A107" s="19"/>
      <c r="B107" s="49"/>
      <c r="C107" s="49"/>
      <c r="D107" s="43"/>
      <c r="E107" s="43"/>
      <c r="F107" s="52"/>
      <c r="G107" s="1533"/>
      <c r="H107" s="6"/>
    </row>
    <row r="108" spans="1:8" ht="15.75" hidden="1" outlineLevel="1" thickBot="1" x14ac:dyDescent="0.3">
      <c r="A108" s="19"/>
      <c r="B108" s="49"/>
      <c r="C108" s="49"/>
      <c r="D108" s="43"/>
      <c r="E108" s="43"/>
      <c r="F108" s="52"/>
      <c r="G108" s="1533"/>
      <c r="H108" s="6"/>
    </row>
    <row r="109" spans="1:8" ht="15.75" hidden="1" outlineLevel="1" thickBot="1" x14ac:dyDescent="0.3">
      <c r="A109" s="19"/>
      <c r="B109" s="49"/>
      <c r="C109" s="49"/>
      <c r="D109" s="43"/>
      <c r="E109" s="43"/>
      <c r="F109" s="52"/>
      <c r="G109" s="1533"/>
      <c r="H109" s="6"/>
    </row>
    <row r="110" spans="1:8" ht="15.75" hidden="1" outlineLevel="1" thickBot="1" x14ac:dyDescent="0.3">
      <c r="A110" s="19"/>
      <c r="B110" s="49"/>
      <c r="C110" s="49"/>
      <c r="D110" s="43"/>
      <c r="E110" s="43"/>
      <c r="F110" s="52"/>
      <c r="G110" s="1533"/>
      <c r="H110" s="6"/>
    </row>
    <row r="111" spans="1:8" ht="15.75" hidden="1" outlineLevel="1" thickBot="1" x14ac:dyDescent="0.3">
      <c r="A111" s="19"/>
      <c r="B111" s="49"/>
      <c r="C111" s="49"/>
      <c r="D111" s="43"/>
      <c r="E111" s="43"/>
      <c r="F111" s="52"/>
      <c r="G111" s="1533"/>
      <c r="H111" s="6"/>
    </row>
    <row r="112" spans="1:8" ht="15.75" hidden="1" outlineLevel="1" thickBot="1" x14ac:dyDescent="0.3">
      <c r="A112" s="19"/>
      <c r="B112" s="49"/>
      <c r="C112" s="49"/>
      <c r="D112" s="43"/>
      <c r="E112" s="43"/>
      <c r="F112" s="52"/>
      <c r="G112" s="1533"/>
      <c r="H112" s="6"/>
    </row>
    <row r="113" spans="1:8" ht="15.75" hidden="1" outlineLevel="1" thickBot="1" x14ac:dyDescent="0.3">
      <c r="A113" s="19"/>
      <c r="B113" s="49"/>
      <c r="C113" s="49"/>
      <c r="D113" s="43"/>
      <c r="E113" s="43"/>
      <c r="F113" s="52"/>
      <c r="G113" s="1533"/>
      <c r="H113" s="6"/>
    </row>
    <row r="114" spans="1:8" ht="15.75" hidden="1" outlineLevel="1" thickBot="1" x14ac:dyDescent="0.3">
      <c r="A114" s="19"/>
      <c r="B114" s="49"/>
      <c r="C114" s="49"/>
      <c r="D114" s="43"/>
      <c r="E114" s="43"/>
      <c r="F114" s="52"/>
      <c r="G114" s="1533"/>
      <c r="H114" s="6"/>
    </row>
    <row r="115" spans="1:8" ht="15.75" hidden="1" outlineLevel="1" thickBot="1" x14ac:dyDescent="0.3">
      <c r="A115" s="19"/>
      <c r="B115" s="49"/>
      <c r="C115" s="49"/>
      <c r="D115" s="43"/>
      <c r="E115" s="43"/>
      <c r="F115" s="52"/>
      <c r="G115" s="1533"/>
      <c r="H115" s="6"/>
    </row>
    <row r="116" spans="1:8" ht="15.75" hidden="1" outlineLevel="1" thickBot="1" x14ac:dyDescent="0.3">
      <c r="A116" s="19"/>
      <c r="B116" s="49"/>
      <c r="C116" s="49"/>
      <c r="D116" s="43"/>
      <c r="E116" s="43"/>
      <c r="F116" s="52"/>
      <c r="G116" s="1533"/>
      <c r="H116" s="6"/>
    </row>
    <row r="117" spans="1:8" ht="15.75" hidden="1" outlineLevel="1" thickBot="1" x14ac:dyDescent="0.3">
      <c r="A117" s="19"/>
      <c r="B117" s="49"/>
      <c r="C117" s="49"/>
      <c r="D117" s="43"/>
      <c r="E117" s="43"/>
      <c r="F117" s="52"/>
      <c r="G117" s="1533"/>
      <c r="H117" s="6"/>
    </row>
    <row r="118" spans="1:8" ht="15.75" hidden="1" outlineLevel="1" thickBot="1" x14ac:dyDescent="0.3">
      <c r="A118" s="19"/>
      <c r="B118" s="49"/>
      <c r="C118" s="49"/>
      <c r="D118" s="43"/>
      <c r="E118" s="43"/>
      <c r="F118" s="52"/>
      <c r="G118" s="1533"/>
      <c r="H118" s="6"/>
    </row>
    <row r="119" spans="1:8" ht="15.75" hidden="1" outlineLevel="1" thickBot="1" x14ac:dyDescent="0.3">
      <c r="A119" s="19"/>
      <c r="B119" s="49"/>
      <c r="C119" s="49"/>
      <c r="D119" s="43"/>
      <c r="E119" s="43"/>
      <c r="F119" s="52"/>
      <c r="G119" s="1533"/>
      <c r="H119" s="6"/>
    </row>
    <row r="120" spans="1:8" ht="15.75" hidden="1" outlineLevel="1" thickBot="1" x14ac:dyDescent="0.3">
      <c r="A120" s="19"/>
      <c r="B120" s="49"/>
      <c r="C120" s="49"/>
      <c r="D120" s="43"/>
      <c r="E120" s="43"/>
      <c r="F120" s="52"/>
      <c r="G120" s="1533"/>
      <c r="H120" s="6"/>
    </row>
    <row r="121" spans="1:8" ht="15.75" hidden="1" outlineLevel="1" thickBot="1" x14ac:dyDescent="0.3">
      <c r="A121" s="56"/>
      <c r="B121" s="57"/>
      <c r="C121" s="57"/>
      <c r="D121" s="58"/>
      <c r="E121" s="58"/>
      <c r="F121" s="59"/>
      <c r="G121" s="1533"/>
      <c r="H121" s="6"/>
    </row>
    <row r="122" spans="1:8" s="55" customFormat="1" ht="30" customHeight="1" collapsed="1" x14ac:dyDescent="0.25">
      <c r="A122" s="1602" t="s">
        <v>107</v>
      </c>
      <c r="B122" s="1603"/>
      <c r="C122" s="1603" t="s">
        <v>110</v>
      </c>
      <c r="D122" s="1603"/>
      <c r="E122" s="1603"/>
      <c r="F122" s="1903"/>
      <c r="G122" s="1247" t="s">
        <v>1088</v>
      </c>
      <c r="H122" s="111"/>
    </row>
    <row r="123" spans="1:8" x14ac:dyDescent="0.25">
      <c r="A123" s="1608"/>
      <c r="B123" s="1623"/>
      <c r="C123" s="1623" t="s">
        <v>108</v>
      </c>
      <c r="D123" s="1623"/>
      <c r="E123" s="1322" t="s">
        <v>109</v>
      </c>
      <c r="F123" s="1323"/>
      <c r="G123" s="1506"/>
      <c r="H123" s="6"/>
    </row>
    <row r="124" spans="1:8" x14ac:dyDescent="0.25">
      <c r="A124" s="1915"/>
      <c r="B124" s="1916"/>
      <c r="C124" s="1322"/>
      <c r="D124" s="1322"/>
      <c r="E124" s="1322"/>
      <c r="F124" s="1323"/>
      <c r="G124" s="1506"/>
      <c r="H124" s="6"/>
    </row>
    <row r="125" spans="1:8" x14ac:dyDescent="0.25">
      <c r="A125" s="1915"/>
      <c r="B125" s="1916"/>
      <c r="C125" s="1322"/>
      <c r="D125" s="1322"/>
      <c r="E125" s="1322"/>
      <c r="F125" s="1323"/>
      <c r="G125" s="1506"/>
      <c r="H125" s="6"/>
    </row>
    <row r="126" spans="1:8" x14ac:dyDescent="0.25">
      <c r="A126" s="1915"/>
      <c r="B126" s="1916"/>
      <c r="C126" s="1322"/>
      <c r="D126" s="1322"/>
      <c r="E126" s="1322"/>
      <c r="F126" s="1323"/>
      <c r="G126" s="1506"/>
      <c r="H126" s="6"/>
    </row>
    <row r="127" spans="1:8" x14ac:dyDescent="0.25">
      <c r="A127" s="1915"/>
      <c r="B127" s="1916"/>
      <c r="C127" s="1322"/>
      <c r="D127" s="1322"/>
      <c r="E127" s="1916"/>
      <c r="F127" s="1923"/>
      <c r="G127" s="1506"/>
      <c r="H127" s="6"/>
    </row>
    <row r="128" spans="1:8" ht="15.75" thickBot="1" x14ac:dyDescent="0.3">
      <c r="A128" s="1917"/>
      <c r="B128" s="1918"/>
      <c r="C128" s="1921"/>
      <c r="D128" s="1921"/>
      <c r="E128" s="1921"/>
      <c r="F128" s="1922"/>
      <c r="G128" s="1248"/>
      <c r="H128" s="6"/>
    </row>
    <row r="129" spans="1:8" ht="15.75" hidden="1" outlineLevel="1" thickBot="1" x14ac:dyDescent="0.3">
      <c r="A129" s="1919"/>
      <c r="B129" s="1920"/>
      <c r="C129" s="1330"/>
      <c r="D129" s="1330"/>
      <c r="E129" s="1330"/>
      <c r="F129" s="1331"/>
      <c r="G129" s="1585" t="s">
        <v>715</v>
      </c>
      <c r="H129" s="6"/>
    </row>
    <row r="130" spans="1:8" ht="15.75" hidden="1" outlineLevel="1" thickBot="1" x14ac:dyDescent="0.3">
      <c r="A130" s="1915"/>
      <c r="B130" s="1916"/>
      <c r="C130" s="1322"/>
      <c r="D130" s="1322"/>
      <c r="E130" s="1322"/>
      <c r="F130" s="1323"/>
      <c r="G130" s="1506"/>
      <c r="H130" s="6"/>
    </row>
    <row r="131" spans="1:8" ht="15.75" hidden="1" outlineLevel="1" thickBot="1" x14ac:dyDescent="0.3">
      <c r="A131" s="1915"/>
      <c r="B131" s="1916"/>
      <c r="C131" s="1322"/>
      <c r="D131" s="1322"/>
      <c r="E131" s="1322"/>
      <c r="F131" s="1323"/>
      <c r="G131" s="1506"/>
      <c r="H131" s="6"/>
    </row>
    <row r="132" spans="1:8" ht="15.75" hidden="1" outlineLevel="1" thickBot="1" x14ac:dyDescent="0.3">
      <c r="A132" s="1915"/>
      <c r="B132" s="1916"/>
      <c r="C132" s="1322"/>
      <c r="D132" s="1322"/>
      <c r="E132" s="1322"/>
      <c r="F132" s="1323"/>
      <c r="G132" s="1506"/>
      <c r="H132" s="6"/>
    </row>
    <row r="133" spans="1:8" ht="15.75" hidden="1" outlineLevel="1" thickBot="1" x14ac:dyDescent="0.3">
      <c r="A133" s="1915"/>
      <c r="B133" s="1916"/>
      <c r="C133" s="1322"/>
      <c r="D133" s="1322"/>
      <c r="E133" s="1322"/>
      <c r="F133" s="1323"/>
      <c r="G133" s="1506"/>
      <c r="H133" s="6"/>
    </row>
    <row r="134" spans="1:8" ht="15.75" hidden="1" outlineLevel="1" thickBot="1" x14ac:dyDescent="0.3">
      <c r="A134" s="1915"/>
      <c r="B134" s="1916"/>
      <c r="C134" s="1322"/>
      <c r="D134" s="1322"/>
      <c r="E134" s="1322"/>
      <c r="F134" s="1323"/>
      <c r="G134" s="1506"/>
      <c r="H134" s="6"/>
    </row>
    <row r="135" spans="1:8" ht="15.75" hidden="1" outlineLevel="1" thickBot="1" x14ac:dyDescent="0.3">
      <c r="A135" s="1915"/>
      <c r="B135" s="1916"/>
      <c r="C135" s="1322"/>
      <c r="D135" s="1322"/>
      <c r="E135" s="1322"/>
      <c r="F135" s="1323"/>
      <c r="G135" s="1506"/>
      <c r="H135" s="6"/>
    </row>
    <row r="136" spans="1:8" ht="15.75" hidden="1" outlineLevel="1" thickBot="1" x14ac:dyDescent="0.3">
      <c r="A136" s="1915"/>
      <c r="B136" s="1916"/>
      <c r="C136" s="1322"/>
      <c r="D136" s="1322"/>
      <c r="E136" s="1322"/>
      <c r="F136" s="1323"/>
      <c r="G136" s="1506"/>
      <c r="H136" s="6"/>
    </row>
    <row r="137" spans="1:8" ht="15.75" hidden="1" outlineLevel="1" thickBot="1" x14ac:dyDescent="0.3">
      <c r="A137" s="1915"/>
      <c r="B137" s="1916"/>
      <c r="C137" s="1322"/>
      <c r="D137" s="1322"/>
      <c r="E137" s="1322"/>
      <c r="F137" s="1323"/>
      <c r="G137" s="1506"/>
      <c r="H137" s="6"/>
    </row>
    <row r="138" spans="1:8" ht="15.75" hidden="1" outlineLevel="1" thickBot="1" x14ac:dyDescent="0.3">
      <c r="A138" s="1917"/>
      <c r="B138" s="1918"/>
      <c r="C138" s="1921"/>
      <c r="D138" s="1921"/>
      <c r="E138" s="1921"/>
      <c r="F138" s="1922"/>
      <c r="G138" s="1927"/>
      <c r="H138" s="6"/>
    </row>
    <row r="139" spans="1:8" ht="69" customHeight="1" collapsed="1" x14ac:dyDescent="0.25">
      <c r="A139" s="1334" t="s">
        <v>111</v>
      </c>
      <c r="B139" s="1335"/>
      <c r="C139" s="1335"/>
      <c r="D139" s="1335"/>
      <c r="E139" s="1335"/>
      <c r="F139" s="1335"/>
      <c r="G139" s="1247" t="s">
        <v>1089</v>
      </c>
      <c r="H139" s="6"/>
    </row>
    <row r="140" spans="1:8" x14ac:dyDescent="0.25">
      <c r="A140" s="254"/>
      <c r="B140" s="255"/>
      <c r="C140" s="255"/>
      <c r="D140" s="255"/>
      <c r="E140" s="255"/>
      <c r="F140" s="256"/>
      <c r="G140" s="1506"/>
      <c r="H140" s="6"/>
    </row>
    <row r="141" spans="1:8" x14ac:dyDescent="0.25">
      <c r="A141" s="217"/>
      <c r="B141" s="218"/>
      <c r="C141" s="218"/>
      <c r="D141" s="218"/>
      <c r="E141" s="218"/>
      <c r="F141" s="219"/>
      <c r="G141" s="1506"/>
      <c r="H141" s="6"/>
    </row>
    <row r="142" spans="1:8" x14ac:dyDescent="0.25">
      <c r="A142" s="217"/>
      <c r="B142" s="218"/>
      <c r="C142" s="218"/>
      <c r="D142" s="218"/>
      <c r="E142" s="218"/>
      <c r="F142" s="219"/>
      <c r="G142" s="1506"/>
      <c r="H142" s="6"/>
    </row>
    <row r="143" spans="1:8" x14ac:dyDescent="0.25">
      <c r="A143" s="217"/>
      <c r="B143" s="218"/>
      <c r="C143" s="218"/>
      <c r="D143" s="218"/>
      <c r="E143" s="218"/>
      <c r="F143" s="219"/>
      <c r="G143" s="1506"/>
      <c r="H143" s="6"/>
    </row>
    <row r="144" spans="1:8" x14ac:dyDescent="0.25">
      <c r="A144" s="217"/>
      <c r="B144" s="218"/>
      <c r="C144" s="218"/>
      <c r="D144" s="218"/>
      <c r="E144" s="218"/>
      <c r="F144" s="219"/>
      <c r="G144" s="1506"/>
      <c r="H144" s="6"/>
    </row>
    <row r="145" spans="1:8" x14ac:dyDescent="0.25">
      <c r="A145" s="217"/>
      <c r="B145" s="218"/>
      <c r="C145" s="218"/>
      <c r="D145" s="218"/>
      <c r="E145" s="218"/>
      <c r="F145" s="219"/>
      <c r="G145" s="1506"/>
      <c r="H145" s="6"/>
    </row>
    <row r="146" spans="1:8" x14ac:dyDescent="0.25">
      <c r="A146" s="217"/>
      <c r="B146" s="218"/>
      <c r="C146" s="218"/>
      <c r="D146" s="218"/>
      <c r="E146" s="218"/>
      <c r="F146" s="219"/>
      <c r="G146" s="1506"/>
      <c r="H146" s="6"/>
    </row>
    <row r="147" spans="1:8" x14ac:dyDescent="0.25">
      <c r="A147" s="217"/>
      <c r="B147" s="218"/>
      <c r="C147" s="218"/>
      <c r="D147" s="218"/>
      <c r="E147" s="218"/>
      <c r="F147" s="219"/>
      <c r="G147" s="1506"/>
      <c r="H147" s="6"/>
    </row>
    <row r="148" spans="1:8" x14ac:dyDescent="0.25">
      <c r="A148" s="217"/>
      <c r="B148" s="218"/>
      <c r="C148" s="218"/>
      <c r="D148" s="218"/>
      <c r="E148" s="218"/>
      <c r="F148" s="219"/>
      <c r="G148" s="1506"/>
      <c r="H148" s="6"/>
    </row>
    <row r="149" spans="1:8" x14ac:dyDescent="0.25">
      <c r="A149" s="217"/>
      <c r="B149" s="218"/>
      <c r="C149" s="218"/>
      <c r="D149" s="218"/>
      <c r="E149" s="218"/>
      <c r="F149" s="219"/>
      <c r="G149" s="1506"/>
      <c r="H149" s="6"/>
    </row>
    <row r="150" spans="1:8" ht="15.75" thickBot="1" x14ac:dyDescent="0.3">
      <c r="A150" s="220"/>
      <c r="B150" s="221"/>
      <c r="C150" s="221"/>
      <c r="D150" s="221"/>
      <c r="E150" s="221"/>
      <c r="F150" s="222"/>
      <c r="G150" s="1248"/>
      <c r="H150" s="6"/>
    </row>
    <row r="151" spans="1:8" ht="15.75" hidden="1" outlineLevel="1" thickBot="1" x14ac:dyDescent="0.3">
      <c r="A151" s="214"/>
      <c r="B151" s="215"/>
      <c r="C151" s="215"/>
      <c r="D151" s="215"/>
      <c r="E151" s="215"/>
      <c r="F151" s="216"/>
      <c r="G151" s="1585" t="s">
        <v>717</v>
      </c>
      <c r="H151" s="6"/>
    </row>
    <row r="152" spans="1:8" ht="15.75" hidden="1" outlineLevel="1" thickBot="1" x14ac:dyDescent="0.3">
      <c r="A152" s="217"/>
      <c r="B152" s="218"/>
      <c r="C152" s="218"/>
      <c r="D152" s="218"/>
      <c r="E152" s="218"/>
      <c r="F152" s="219"/>
      <c r="G152" s="1506"/>
      <c r="H152" s="6"/>
    </row>
    <row r="153" spans="1:8" ht="15.75" hidden="1" outlineLevel="1" thickBot="1" x14ac:dyDescent="0.3">
      <c r="A153" s="217"/>
      <c r="B153" s="218"/>
      <c r="C153" s="218"/>
      <c r="D153" s="218"/>
      <c r="E153" s="218"/>
      <c r="F153" s="219"/>
      <c r="G153" s="1506"/>
      <c r="H153" s="6"/>
    </row>
    <row r="154" spans="1:8" ht="15.75" hidden="1" outlineLevel="1" thickBot="1" x14ac:dyDescent="0.3">
      <c r="A154" s="217"/>
      <c r="B154" s="218"/>
      <c r="C154" s="218"/>
      <c r="D154" s="218"/>
      <c r="E154" s="218"/>
      <c r="F154" s="219"/>
      <c r="G154" s="1506"/>
      <c r="H154" s="6"/>
    </row>
    <row r="155" spans="1:8" ht="15.75" hidden="1" outlineLevel="1" thickBot="1" x14ac:dyDescent="0.3">
      <c r="A155" s="217"/>
      <c r="B155" s="218"/>
      <c r="C155" s="218"/>
      <c r="D155" s="218"/>
      <c r="E155" s="218"/>
      <c r="F155" s="219"/>
      <c r="G155" s="1506"/>
      <c r="H155" s="6"/>
    </row>
    <row r="156" spans="1:8" ht="15.75" hidden="1" outlineLevel="1" thickBot="1" x14ac:dyDescent="0.3">
      <c r="A156" s="217"/>
      <c r="B156" s="218"/>
      <c r="C156" s="218"/>
      <c r="D156" s="218"/>
      <c r="E156" s="218"/>
      <c r="F156" s="219"/>
      <c r="G156" s="1506"/>
      <c r="H156" s="6"/>
    </row>
    <row r="157" spans="1:8" ht="15.75" hidden="1" outlineLevel="1" thickBot="1" x14ac:dyDescent="0.3">
      <c r="A157" s="217"/>
      <c r="B157" s="218"/>
      <c r="C157" s="218"/>
      <c r="D157" s="218"/>
      <c r="E157" s="218"/>
      <c r="F157" s="219"/>
      <c r="G157" s="1506"/>
      <c r="H157" s="6"/>
    </row>
    <row r="158" spans="1:8" ht="15.75" hidden="1" outlineLevel="1" thickBot="1" x14ac:dyDescent="0.3">
      <c r="A158" s="217"/>
      <c r="B158" s="218"/>
      <c r="C158" s="218"/>
      <c r="D158" s="218"/>
      <c r="E158" s="218"/>
      <c r="F158" s="219"/>
      <c r="G158" s="1506"/>
      <c r="H158" s="6"/>
    </row>
    <row r="159" spans="1:8" ht="15.75" hidden="1" outlineLevel="1" thickBot="1" x14ac:dyDescent="0.3">
      <c r="A159" s="217"/>
      <c r="B159" s="218"/>
      <c r="C159" s="218"/>
      <c r="D159" s="218"/>
      <c r="E159" s="218"/>
      <c r="F159" s="219"/>
      <c r="G159" s="1506"/>
      <c r="H159" s="6"/>
    </row>
    <row r="160" spans="1:8" ht="15.75" hidden="1" outlineLevel="1" thickBot="1" x14ac:dyDescent="0.3">
      <c r="A160" s="220"/>
      <c r="B160" s="221"/>
      <c r="C160" s="221"/>
      <c r="D160" s="221"/>
      <c r="E160" s="221"/>
      <c r="F160" s="222"/>
      <c r="G160" s="1248"/>
      <c r="H160" s="6"/>
    </row>
    <row r="161" spans="1:11" ht="28.5" customHeight="1" collapsed="1" x14ac:dyDescent="0.25">
      <c r="A161" s="1924" t="s">
        <v>112</v>
      </c>
      <c r="B161" s="1925"/>
      <c r="C161" s="1925"/>
      <c r="D161" s="1925"/>
      <c r="E161" s="1925"/>
      <c r="F161" s="1925"/>
      <c r="G161" s="1236" t="s">
        <v>1090</v>
      </c>
      <c r="H161" s="6"/>
    </row>
    <row r="162" spans="1:11" x14ac:dyDescent="0.25">
      <c r="A162" s="257"/>
      <c r="B162" s="258"/>
      <c r="C162" s="258"/>
      <c r="D162" s="258"/>
      <c r="E162" s="258"/>
      <c r="F162" s="259"/>
      <c r="G162" s="1237"/>
      <c r="H162" s="6"/>
    </row>
    <row r="163" spans="1:11" x14ac:dyDescent="0.25">
      <c r="A163" s="225"/>
      <c r="B163" s="226"/>
      <c r="C163" s="226"/>
      <c r="D163" s="226"/>
      <c r="E163" s="226"/>
      <c r="F163" s="227"/>
      <c r="G163" s="1237"/>
      <c r="H163" s="6"/>
    </row>
    <row r="164" spans="1:11" x14ac:dyDescent="0.25">
      <c r="A164" s="225"/>
      <c r="B164" s="226"/>
      <c r="C164" s="226"/>
      <c r="D164" s="226"/>
      <c r="E164" s="226"/>
      <c r="F164" s="227"/>
      <c r="G164" s="1237"/>
      <c r="H164" s="6"/>
    </row>
    <row r="165" spans="1:11" ht="15" customHeight="1" x14ac:dyDescent="0.4">
      <c r="A165" s="225"/>
      <c r="B165" s="226"/>
      <c r="C165" s="226"/>
      <c r="D165" s="226"/>
      <c r="E165" s="226"/>
      <c r="F165" s="227"/>
      <c r="G165" s="1237"/>
      <c r="H165" s="6"/>
      <c r="I165" s="60"/>
      <c r="J165" s="60"/>
      <c r="K165" s="60"/>
    </row>
    <row r="166" spans="1:11" ht="15" customHeight="1" x14ac:dyDescent="0.4">
      <c r="A166" s="225"/>
      <c r="B166" s="226"/>
      <c r="C166" s="226"/>
      <c r="D166" s="226"/>
      <c r="E166" s="226"/>
      <c r="F166" s="227"/>
      <c r="G166" s="1237"/>
      <c r="H166" s="112"/>
      <c r="I166" s="60"/>
      <c r="J166" s="60"/>
      <c r="K166" s="60"/>
    </row>
    <row r="167" spans="1:11" x14ac:dyDescent="0.25">
      <c r="A167" s="225"/>
      <c r="B167" s="226"/>
      <c r="C167" s="226"/>
      <c r="D167" s="226"/>
      <c r="E167" s="226"/>
      <c r="F167" s="227"/>
      <c r="G167" s="1237"/>
      <c r="H167" s="6"/>
    </row>
    <row r="168" spans="1:11" x14ac:dyDescent="0.25">
      <c r="A168" s="225"/>
      <c r="B168" s="226"/>
      <c r="C168" s="226"/>
      <c r="D168" s="226"/>
      <c r="E168" s="226"/>
      <c r="F168" s="227"/>
      <c r="G168" s="1237"/>
      <c r="H168" s="6"/>
    </row>
    <row r="169" spans="1:11" x14ac:dyDescent="0.25">
      <c r="A169" s="225"/>
      <c r="B169" s="226"/>
      <c r="C169" s="226"/>
      <c r="D169" s="226"/>
      <c r="E169" s="226"/>
      <c r="F169" s="227"/>
      <c r="G169" s="1237"/>
      <c r="H169" s="6"/>
    </row>
    <row r="170" spans="1:11" x14ac:dyDescent="0.25">
      <c r="A170" s="225"/>
      <c r="B170" s="226"/>
      <c r="C170" s="226"/>
      <c r="D170" s="226"/>
      <c r="E170" s="226"/>
      <c r="F170" s="227"/>
      <c r="G170" s="1237"/>
      <c r="H170" s="6"/>
    </row>
    <row r="171" spans="1:11" ht="15.75" thickBot="1" x14ac:dyDescent="0.3">
      <c r="A171" s="228"/>
      <c r="B171" s="229"/>
      <c r="C171" s="229"/>
      <c r="D171" s="229"/>
      <c r="E171" s="229"/>
      <c r="F171" s="230"/>
      <c r="G171" s="1238"/>
      <c r="H171" s="6"/>
    </row>
    <row r="172" spans="1:11" hidden="1" outlineLevel="1" x14ac:dyDescent="0.25">
      <c r="A172" s="223"/>
      <c r="B172" s="224"/>
      <c r="C172" s="224"/>
      <c r="D172" s="224"/>
      <c r="E172" s="224"/>
      <c r="F172" s="224"/>
      <c r="G172" s="1926" t="s">
        <v>718</v>
      </c>
      <c r="H172" s="6"/>
    </row>
    <row r="173" spans="1:11" hidden="1" outlineLevel="1" x14ac:dyDescent="0.25">
      <c r="A173" s="225"/>
      <c r="B173" s="226"/>
      <c r="C173" s="226"/>
      <c r="D173" s="226"/>
      <c r="E173" s="226"/>
      <c r="F173" s="226"/>
      <c r="G173" s="1862"/>
      <c r="H173" s="6"/>
    </row>
    <row r="174" spans="1:11" hidden="1" outlineLevel="1" x14ac:dyDescent="0.25">
      <c r="A174" s="225"/>
      <c r="B174" s="226"/>
      <c r="C174" s="226"/>
      <c r="D174" s="226"/>
      <c r="E174" s="226"/>
      <c r="F174" s="226"/>
      <c r="G174" s="1862"/>
      <c r="H174" s="6"/>
    </row>
    <row r="175" spans="1:11" hidden="1" outlineLevel="1" x14ac:dyDescent="0.25">
      <c r="A175" s="225"/>
      <c r="B175" s="226"/>
      <c r="C175" s="226"/>
      <c r="D175" s="226"/>
      <c r="E175" s="226"/>
      <c r="F175" s="226"/>
      <c r="G175" s="1862"/>
      <c r="H175" s="6"/>
    </row>
    <row r="176" spans="1:11" hidden="1" outlineLevel="1" x14ac:dyDescent="0.25">
      <c r="A176" s="225"/>
      <c r="B176" s="226"/>
      <c r="C176" s="226"/>
      <c r="D176" s="226"/>
      <c r="E176" s="226"/>
      <c r="F176" s="226"/>
      <c r="G176" s="1862"/>
      <c r="H176" s="6"/>
    </row>
    <row r="177" spans="1:8" hidden="1" outlineLevel="1" x14ac:dyDescent="0.25">
      <c r="A177" s="225"/>
      <c r="B177" s="226"/>
      <c r="C177" s="226"/>
      <c r="D177" s="226"/>
      <c r="E177" s="226"/>
      <c r="F177" s="226"/>
      <c r="G177" s="1862"/>
      <c r="H177" s="6"/>
    </row>
    <row r="178" spans="1:8" hidden="1" outlineLevel="1" x14ac:dyDescent="0.25">
      <c r="A178" s="225"/>
      <c r="B178" s="226"/>
      <c r="C178" s="226"/>
      <c r="D178" s="226"/>
      <c r="E178" s="226"/>
      <c r="F178" s="226"/>
      <c r="G178" s="1862"/>
      <c r="H178" s="6"/>
    </row>
    <row r="179" spans="1:8" hidden="1" outlineLevel="1" x14ac:dyDescent="0.25">
      <c r="A179" s="225"/>
      <c r="B179" s="226"/>
      <c r="C179" s="226"/>
      <c r="D179" s="226"/>
      <c r="E179" s="226"/>
      <c r="F179" s="226"/>
      <c r="G179" s="1862"/>
      <c r="H179" s="6"/>
    </row>
    <row r="180" spans="1:8" hidden="1" outlineLevel="1" x14ac:dyDescent="0.25">
      <c r="A180" s="225"/>
      <c r="B180" s="226"/>
      <c r="C180" s="226"/>
      <c r="D180" s="226"/>
      <c r="E180" s="226"/>
      <c r="F180" s="226"/>
      <c r="G180" s="1862"/>
      <c r="H180" s="6"/>
    </row>
    <row r="181" spans="1:8" ht="15.75" hidden="1" outlineLevel="1" thickBot="1" x14ac:dyDescent="0.3">
      <c r="A181" s="228"/>
      <c r="B181" s="229"/>
      <c r="C181" s="229"/>
      <c r="D181" s="229"/>
      <c r="E181" s="229"/>
      <c r="F181" s="229"/>
      <c r="G181" s="1863"/>
      <c r="H181" s="6"/>
    </row>
    <row r="182" spans="1:8" collapsed="1" x14ac:dyDescent="0.25">
      <c r="A182" s="6"/>
      <c r="B182" s="6"/>
      <c r="C182" s="6"/>
      <c r="D182" s="6"/>
      <c r="E182" s="6"/>
      <c r="F182" s="6"/>
      <c r="G182" s="6"/>
      <c r="H182" s="6"/>
    </row>
    <row r="183" spans="1:8" x14ac:dyDescent="0.25">
      <c r="A183" s="6"/>
      <c r="B183" s="6"/>
      <c r="C183" s="6"/>
      <c r="D183" s="6"/>
      <c r="E183" s="6"/>
      <c r="F183" s="6"/>
      <c r="G183" s="6"/>
      <c r="H183" s="6"/>
    </row>
    <row r="184" spans="1:8" ht="15" customHeight="1" x14ac:dyDescent="0.25">
      <c r="A184" s="112"/>
      <c r="B184" s="6"/>
      <c r="C184" s="6"/>
      <c r="D184" s="6"/>
      <c r="E184" s="6"/>
      <c r="F184" s="6"/>
      <c r="G184" s="6"/>
      <c r="H184" s="6"/>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8" type="noConversion"/>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H93"/>
  <sheetViews>
    <sheetView zoomScale="85" zoomScaleNormal="85" zoomScaleSheetLayoutView="100" workbookViewId="0">
      <selection activeCell="D16" sqref="D16:XFD16"/>
    </sheetView>
  </sheetViews>
  <sheetFormatPr defaultRowHeight="15" outlineLevelRow="1" x14ac:dyDescent="0.25"/>
  <cols>
    <col min="1" max="6" width="19.28515625" customWidth="1"/>
    <col min="7" max="7" width="11.7109375" customWidth="1"/>
  </cols>
  <sheetData>
    <row r="1" spans="1:8" x14ac:dyDescent="0.25">
      <c r="A1" s="1221" t="s">
        <v>676</v>
      </c>
      <c r="B1" s="1222"/>
      <c r="C1" s="1222"/>
      <c r="D1" s="1222"/>
      <c r="E1" s="1222"/>
      <c r="F1" s="1222"/>
      <c r="G1" s="552"/>
      <c r="H1" s="155"/>
    </row>
    <row r="2" spans="1:8" x14ac:dyDescent="0.25">
      <c r="A2" s="1223" t="s">
        <v>223</v>
      </c>
      <c r="B2" s="1224"/>
      <c r="C2" s="1224"/>
      <c r="D2" s="1224"/>
      <c r="E2" s="1224"/>
      <c r="F2" s="1224"/>
      <c r="G2" s="553"/>
      <c r="H2" s="155"/>
    </row>
    <row r="3" spans="1:8" ht="15.75" thickBot="1" x14ac:dyDescent="0.3">
      <c r="A3" s="1225"/>
      <c r="B3" s="1226"/>
      <c r="C3" s="1226"/>
      <c r="D3" s="1226"/>
      <c r="E3" s="1226"/>
      <c r="F3" s="1226"/>
      <c r="G3" s="1227"/>
    </row>
    <row r="4" spans="1:8" ht="21.75" customHeight="1" x14ac:dyDescent="0.25">
      <c r="A4" s="1228" t="s">
        <v>25</v>
      </c>
      <c r="B4" s="1229"/>
      <c r="C4" s="1229"/>
      <c r="D4" s="1229"/>
      <c r="E4" s="1229"/>
      <c r="F4" s="1229"/>
      <c r="G4" s="624" t="s">
        <v>1211</v>
      </c>
    </row>
    <row r="5" spans="1:8" ht="20.25" customHeight="1" thickBot="1" x14ac:dyDescent="0.3">
      <c r="A5" s="1231"/>
      <c r="B5" s="1232"/>
      <c r="C5" s="1232"/>
      <c r="D5" s="1232"/>
      <c r="E5" s="1232"/>
      <c r="F5" s="1232"/>
      <c r="G5" s="625" t="s">
        <v>1212</v>
      </c>
    </row>
    <row r="6" spans="1:8" ht="15.75" thickBot="1" x14ac:dyDescent="0.3">
      <c r="A6" s="438" t="s">
        <v>1019</v>
      </c>
      <c r="B6" s="536"/>
      <c r="C6" s="499" t="e">
        <f>#REF!</f>
        <v>#REF!</v>
      </c>
      <c r="D6" s="307"/>
      <c r="E6" s="307"/>
      <c r="F6" s="431"/>
      <c r="G6" s="433"/>
    </row>
    <row r="7" spans="1:8" ht="15" customHeight="1" x14ac:dyDescent="0.25">
      <c r="A7" s="1315" t="s">
        <v>113</v>
      </c>
      <c r="B7" s="1316"/>
      <c r="C7" s="1316"/>
      <c r="D7" s="1316"/>
      <c r="E7" s="1316"/>
      <c r="F7" s="1317"/>
      <c r="G7" s="1604" t="s">
        <v>1073</v>
      </c>
    </row>
    <row r="8" spans="1:8" x14ac:dyDescent="0.25">
      <c r="A8" s="1321"/>
      <c r="B8" s="1322"/>
      <c r="C8" s="1322"/>
      <c r="D8" s="1322"/>
      <c r="E8" s="1322"/>
      <c r="F8" s="1323"/>
      <c r="G8" s="1605"/>
    </row>
    <row r="9" spans="1:8" x14ac:dyDescent="0.25">
      <c r="A9" s="1321"/>
      <c r="B9" s="1322"/>
      <c r="C9" s="1322"/>
      <c r="D9" s="1322"/>
      <c r="E9" s="1322"/>
      <c r="F9" s="1323"/>
      <c r="G9" s="1605"/>
    </row>
    <row r="10" spans="1:8" x14ac:dyDescent="0.25">
      <c r="A10" s="1321"/>
      <c r="B10" s="1322"/>
      <c r="C10" s="1322"/>
      <c r="D10" s="1322"/>
      <c r="E10" s="1322"/>
      <c r="F10" s="1323"/>
      <c r="G10" s="1605"/>
    </row>
    <row r="11" spans="1:8" x14ac:dyDescent="0.25">
      <c r="A11" s="1321"/>
      <c r="B11" s="1322"/>
      <c r="C11" s="1322"/>
      <c r="D11" s="1322"/>
      <c r="E11" s="1322"/>
      <c r="F11" s="1323"/>
      <c r="G11" s="1605"/>
    </row>
    <row r="12" spans="1:8" ht="15.75" thickBot="1" x14ac:dyDescent="0.3">
      <c r="A12" s="1928"/>
      <c r="B12" s="1921"/>
      <c r="C12" s="1921"/>
      <c r="D12" s="1921"/>
      <c r="E12" s="1921"/>
      <c r="F12" s="1922"/>
      <c r="G12" s="1606"/>
    </row>
    <row r="13" spans="1:8" x14ac:dyDescent="0.25">
      <c r="A13" s="1315" t="s">
        <v>114</v>
      </c>
      <c r="B13" s="1316"/>
      <c r="C13" s="1316"/>
      <c r="D13" s="1316"/>
      <c r="E13" s="1316"/>
      <c r="F13" s="1317"/>
      <c r="G13" s="1532" t="s">
        <v>1074</v>
      </c>
    </row>
    <row r="14" spans="1:8" x14ac:dyDescent="0.25">
      <c r="A14" s="1321"/>
      <c r="B14" s="1322"/>
      <c r="C14" s="1322"/>
      <c r="D14" s="1322"/>
      <c r="E14" s="1322"/>
      <c r="F14" s="1323"/>
      <c r="G14" s="1533"/>
    </row>
    <row r="15" spans="1:8" x14ac:dyDescent="0.25">
      <c r="A15" s="1321"/>
      <c r="B15" s="1322"/>
      <c r="C15" s="1322"/>
      <c r="D15" s="1322"/>
      <c r="E15" s="1322"/>
      <c r="F15" s="1323"/>
      <c r="G15" s="1533"/>
    </row>
    <row r="16" spans="1:8" x14ac:dyDescent="0.25">
      <c r="A16" s="1321"/>
      <c r="B16" s="1322"/>
      <c r="C16" s="1322"/>
      <c r="D16" s="1322"/>
      <c r="E16" s="1322"/>
      <c r="F16" s="1323"/>
      <c r="G16" s="1533"/>
    </row>
    <row r="17" spans="1:7" x14ac:dyDescent="0.25">
      <c r="A17" s="1321"/>
      <c r="B17" s="1322"/>
      <c r="C17" s="1322"/>
      <c r="D17" s="1322"/>
      <c r="E17" s="1322"/>
      <c r="F17" s="1323"/>
      <c r="G17" s="1533"/>
    </row>
    <row r="18" spans="1:7" ht="15.75" thickBot="1" x14ac:dyDescent="0.3">
      <c r="A18" s="1928"/>
      <c r="B18" s="1921"/>
      <c r="C18" s="1921"/>
      <c r="D18" s="1921"/>
      <c r="E18" s="1921"/>
      <c r="F18" s="1922"/>
      <c r="G18" s="1544"/>
    </row>
    <row r="19" spans="1:7" x14ac:dyDescent="0.25">
      <c r="A19" s="1315" t="s">
        <v>115</v>
      </c>
      <c r="B19" s="1316"/>
      <c r="C19" s="1316"/>
      <c r="D19" s="1316"/>
      <c r="E19" s="1316"/>
      <c r="F19" s="1317"/>
      <c r="G19" s="1604" t="s">
        <v>1075</v>
      </c>
    </row>
    <row r="20" spans="1:7" x14ac:dyDescent="0.25">
      <c r="A20" s="1929"/>
      <c r="B20" s="1930"/>
      <c r="C20" s="1930"/>
      <c r="D20" s="1930"/>
      <c r="E20" s="1930"/>
      <c r="F20" s="1931"/>
      <c r="G20" s="1605"/>
    </row>
    <row r="21" spans="1:7" x14ac:dyDescent="0.25">
      <c r="A21" s="1929"/>
      <c r="B21" s="1930"/>
      <c r="C21" s="1930"/>
      <c r="D21" s="1930"/>
      <c r="E21" s="1930"/>
      <c r="F21" s="1931"/>
      <c r="G21" s="1605"/>
    </row>
    <row r="22" spans="1:7" x14ac:dyDescent="0.25">
      <c r="A22" s="1929"/>
      <c r="B22" s="1930"/>
      <c r="C22" s="1930"/>
      <c r="D22" s="1930"/>
      <c r="E22" s="1930"/>
      <c r="F22" s="1931"/>
      <c r="G22" s="1605"/>
    </row>
    <row r="23" spans="1:7" x14ac:dyDescent="0.25">
      <c r="A23" s="1929"/>
      <c r="B23" s="1930"/>
      <c r="C23" s="1930"/>
      <c r="D23" s="1930"/>
      <c r="E23" s="1930"/>
      <c r="F23" s="1931"/>
      <c r="G23" s="1605"/>
    </row>
    <row r="24" spans="1:7" ht="15.75" thickBot="1" x14ac:dyDescent="0.3">
      <c r="A24" s="1934"/>
      <c r="B24" s="1932"/>
      <c r="C24" s="1932"/>
      <c r="D24" s="1932"/>
      <c r="E24" s="1932"/>
      <c r="F24" s="1933"/>
      <c r="G24" s="1606"/>
    </row>
    <row r="25" spans="1:7" ht="16.5" customHeight="1" x14ac:dyDescent="0.25">
      <c r="A25" s="1315" t="s">
        <v>116</v>
      </c>
      <c r="B25" s="1316"/>
      <c r="C25" s="1316"/>
      <c r="D25" s="1316"/>
      <c r="E25" s="1316"/>
      <c r="F25" s="1317"/>
      <c r="G25" s="1247" t="s">
        <v>1076</v>
      </c>
    </row>
    <row r="26" spans="1:7" x14ac:dyDescent="0.25">
      <c r="A26" s="1321" t="s">
        <v>117</v>
      </c>
      <c r="B26" s="1322"/>
      <c r="C26" s="1322" t="s">
        <v>118</v>
      </c>
      <c r="D26" s="1322"/>
      <c r="E26" s="1322" t="s">
        <v>119</v>
      </c>
      <c r="F26" s="1323"/>
      <c r="G26" s="1506"/>
    </row>
    <row r="27" spans="1:7" x14ac:dyDescent="0.25">
      <c r="A27" s="1929"/>
      <c r="B27" s="1930"/>
      <c r="C27" s="1322"/>
      <c r="D27" s="1322"/>
      <c r="E27" s="1930"/>
      <c r="F27" s="1931"/>
      <c r="G27" s="1506"/>
    </row>
    <row r="28" spans="1:7" x14ac:dyDescent="0.25">
      <c r="A28" s="1929"/>
      <c r="B28" s="1930"/>
      <c r="C28" s="1322"/>
      <c r="D28" s="1322"/>
      <c r="E28" s="1930"/>
      <c r="F28" s="1931"/>
      <c r="G28" s="1506"/>
    </row>
    <row r="29" spans="1:7" x14ac:dyDescent="0.25">
      <c r="A29" s="1929"/>
      <c r="B29" s="1930"/>
      <c r="C29" s="1322"/>
      <c r="D29" s="1322"/>
      <c r="E29" s="1930"/>
      <c r="F29" s="1931"/>
      <c r="G29" s="1506"/>
    </row>
    <row r="30" spans="1:7" x14ac:dyDescent="0.25">
      <c r="A30" s="1929"/>
      <c r="B30" s="1930"/>
      <c r="C30" s="1930"/>
      <c r="D30" s="1930"/>
      <c r="E30" s="1930"/>
      <c r="F30" s="1931"/>
      <c r="G30" s="1506"/>
    </row>
    <row r="31" spans="1:7" ht="15.75" thickBot="1" x14ac:dyDescent="0.3">
      <c r="A31" s="1934"/>
      <c r="B31" s="1932"/>
      <c r="C31" s="1932"/>
      <c r="D31" s="1932"/>
      <c r="E31" s="1932"/>
      <c r="F31" s="1933"/>
      <c r="G31" s="1506"/>
    </row>
    <row r="32" spans="1:7" ht="15.75" hidden="1" outlineLevel="1" thickBot="1" x14ac:dyDescent="0.3">
      <c r="A32" s="1937"/>
      <c r="B32" s="1936"/>
      <c r="C32" s="1935"/>
      <c r="D32" s="1936"/>
      <c r="E32" s="1935"/>
      <c r="F32" s="1938"/>
      <c r="G32" s="1506" t="s">
        <v>719</v>
      </c>
    </row>
    <row r="33" spans="1:7" ht="15.75" hidden="1" outlineLevel="1" thickBot="1" x14ac:dyDescent="0.3">
      <c r="A33" s="1631"/>
      <c r="B33" s="1901"/>
      <c r="C33" s="1323"/>
      <c r="D33" s="1901"/>
      <c r="E33" s="1323"/>
      <c r="F33" s="1632"/>
      <c r="G33" s="1506"/>
    </row>
    <row r="34" spans="1:7" ht="15.75" hidden="1" outlineLevel="1" thickBot="1" x14ac:dyDescent="0.3">
      <c r="A34" s="1631"/>
      <c r="B34" s="1901"/>
      <c r="C34" s="1323"/>
      <c r="D34" s="1901"/>
      <c r="E34" s="1323"/>
      <c r="F34" s="1632"/>
      <c r="G34" s="1506"/>
    </row>
    <row r="35" spans="1:7" ht="15.75" hidden="1" outlineLevel="1" thickBot="1" x14ac:dyDescent="0.3">
      <c r="A35" s="1631"/>
      <c r="B35" s="1901"/>
      <c r="C35" s="1323"/>
      <c r="D35" s="1901"/>
      <c r="E35" s="1323"/>
      <c r="F35" s="1632"/>
      <c r="G35" s="1506"/>
    </row>
    <row r="36" spans="1:7" ht="15.75" hidden="1" outlineLevel="1" thickBot="1" x14ac:dyDescent="0.3">
      <c r="A36" s="1631"/>
      <c r="B36" s="1901"/>
      <c r="C36" s="1323"/>
      <c r="D36" s="1901"/>
      <c r="E36" s="1323"/>
      <c r="F36" s="1632"/>
      <c r="G36" s="1506"/>
    </row>
    <row r="37" spans="1:7" ht="15.75" hidden="1" outlineLevel="1" thickBot="1" x14ac:dyDescent="0.3">
      <c r="A37" s="1631"/>
      <c r="B37" s="1901"/>
      <c r="C37" s="1323"/>
      <c r="D37" s="1901"/>
      <c r="E37" s="1323"/>
      <c r="F37" s="1632"/>
      <c r="G37" s="1506"/>
    </row>
    <row r="38" spans="1:7" ht="15.75" hidden="1" outlineLevel="1" thickBot="1" x14ac:dyDescent="0.3">
      <c r="A38" s="1939"/>
      <c r="B38" s="1940"/>
      <c r="C38" s="1323"/>
      <c r="D38" s="1901"/>
      <c r="E38" s="1323"/>
      <c r="F38" s="1632"/>
      <c r="G38" s="1506"/>
    </row>
    <row r="39" spans="1:7" ht="15.75" hidden="1" outlineLevel="1" thickBot="1" x14ac:dyDescent="0.3">
      <c r="A39" s="1631"/>
      <c r="B39" s="1901"/>
      <c r="C39" s="1323"/>
      <c r="D39" s="1901"/>
      <c r="E39" s="1323"/>
      <c r="F39" s="1632"/>
      <c r="G39" s="1506"/>
    </row>
    <row r="40" spans="1:7" ht="15.75" hidden="1" outlineLevel="1" thickBot="1" x14ac:dyDescent="0.3">
      <c r="A40" s="1631"/>
      <c r="B40" s="1901"/>
      <c r="C40" s="1323"/>
      <c r="D40" s="1901"/>
      <c r="E40" s="1323"/>
      <c r="F40" s="1632"/>
      <c r="G40" s="1506"/>
    </row>
    <row r="41" spans="1:7" ht="15.75" hidden="1" outlineLevel="1" thickBot="1" x14ac:dyDescent="0.3">
      <c r="A41" s="1908"/>
      <c r="B41" s="1910"/>
      <c r="C41" s="1922"/>
      <c r="D41" s="1910"/>
      <c r="E41" s="1941"/>
      <c r="F41" s="1942"/>
      <c r="G41" s="1248"/>
    </row>
    <row r="42" spans="1:7" collapsed="1" x14ac:dyDescent="0.25">
      <c r="A42" s="1951" t="s">
        <v>120</v>
      </c>
      <c r="B42" s="1952"/>
      <c r="C42" s="1952"/>
      <c r="D42" s="1952"/>
      <c r="E42" s="1952"/>
      <c r="F42" s="1953"/>
      <c r="G42" s="1247" t="s">
        <v>1077</v>
      </c>
    </row>
    <row r="43" spans="1:7" x14ac:dyDescent="0.25">
      <c r="A43" s="1954"/>
      <c r="B43" s="1955"/>
      <c r="C43" s="1955"/>
      <c r="D43" s="1955"/>
      <c r="E43" s="1955"/>
      <c r="F43" s="1956"/>
      <c r="G43" s="1506"/>
    </row>
    <row r="44" spans="1:7" x14ac:dyDescent="0.25">
      <c r="A44" s="1321"/>
      <c r="B44" s="1322"/>
      <c r="C44" s="1322"/>
      <c r="D44" s="1322"/>
      <c r="E44" s="1322"/>
      <c r="F44" s="1323"/>
      <c r="G44" s="1506"/>
    </row>
    <row r="45" spans="1:7" x14ac:dyDescent="0.25">
      <c r="A45" s="1321"/>
      <c r="B45" s="1322"/>
      <c r="C45" s="1322"/>
      <c r="D45" s="1322"/>
      <c r="E45" s="1322"/>
      <c r="F45" s="1323"/>
      <c r="G45" s="1506"/>
    </row>
    <row r="46" spans="1:7" x14ac:dyDescent="0.25">
      <c r="A46" s="1929"/>
      <c r="B46" s="1930"/>
      <c r="C46" s="1930"/>
      <c r="D46" s="1930"/>
      <c r="E46" s="1930"/>
      <c r="F46" s="1931"/>
      <c r="G46" s="1506"/>
    </row>
    <row r="47" spans="1:7" ht="15.75" thickBot="1" x14ac:dyDescent="0.3">
      <c r="A47" s="1934"/>
      <c r="B47" s="1932"/>
      <c r="C47" s="1932"/>
      <c r="D47" s="1932"/>
      <c r="E47" s="1932"/>
      <c r="F47" s="1933"/>
      <c r="G47" s="1506"/>
    </row>
    <row r="48" spans="1:7" ht="15.75" hidden="1" outlineLevel="1" thickBot="1" x14ac:dyDescent="0.3">
      <c r="A48" s="1949"/>
      <c r="B48" s="1950"/>
      <c r="C48" s="1950"/>
      <c r="D48" s="1950"/>
      <c r="E48" s="1950"/>
      <c r="F48" s="1935"/>
      <c r="G48" s="1506" t="s">
        <v>720</v>
      </c>
    </row>
    <row r="49" spans="1:7" ht="15.75" hidden="1" outlineLevel="1" thickBot="1" x14ac:dyDescent="0.3">
      <c r="A49" s="1929"/>
      <c r="B49" s="1930"/>
      <c r="C49" s="1930"/>
      <c r="D49" s="1930"/>
      <c r="E49" s="1930"/>
      <c r="F49" s="1931"/>
      <c r="G49" s="1506"/>
    </row>
    <row r="50" spans="1:7" ht="15.75" hidden="1" outlineLevel="1" thickBot="1" x14ac:dyDescent="0.3">
      <c r="A50" s="1929"/>
      <c r="B50" s="1930"/>
      <c r="C50" s="1930"/>
      <c r="D50" s="1930"/>
      <c r="E50" s="1930"/>
      <c r="F50" s="1931"/>
      <c r="G50" s="1506"/>
    </row>
    <row r="51" spans="1:7" ht="15.75" hidden="1" outlineLevel="1" thickBot="1" x14ac:dyDescent="0.3">
      <c r="A51" s="1929"/>
      <c r="B51" s="1930"/>
      <c r="C51" s="1930"/>
      <c r="D51" s="1930"/>
      <c r="E51" s="1930"/>
      <c r="F51" s="1931"/>
      <c r="G51" s="1506"/>
    </row>
    <row r="52" spans="1:7" ht="15.75" hidden="1" outlineLevel="1" thickBot="1" x14ac:dyDescent="0.3">
      <c r="A52" s="1934"/>
      <c r="B52" s="1932"/>
      <c r="C52" s="1932"/>
      <c r="D52" s="1932"/>
      <c r="E52" s="1932"/>
      <c r="F52" s="1933"/>
      <c r="G52" s="1248"/>
    </row>
    <row r="53" spans="1:7" ht="21" customHeight="1" collapsed="1" x14ac:dyDescent="0.25">
      <c r="A53" s="1946" t="s">
        <v>121</v>
      </c>
      <c r="B53" s="1947"/>
      <c r="C53" s="1947"/>
      <c r="D53" s="1947"/>
      <c r="E53" s="1947"/>
      <c r="F53" s="1948"/>
      <c r="G53" s="1236" t="s">
        <v>1078</v>
      </c>
    </row>
    <row r="54" spans="1:7" x14ac:dyDescent="0.25">
      <c r="A54" s="1945" t="s">
        <v>122</v>
      </c>
      <c r="B54" s="1943"/>
      <c r="C54" s="1943"/>
      <c r="D54" s="1943" t="s">
        <v>123</v>
      </c>
      <c r="E54" s="1943"/>
      <c r="F54" s="1944"/>
      <c r="G54" s="1237"/>
    </row>
    <row r="55" spans="1:7" x14ac:dyDescent="0.25">
      <c r="A55" s="527" t="s">
        <v>124</v>
      </c>
      <c r="B55" s="1943" t="s">
        <v>125</v>
      </c>
      <c r="C55" s="1943"/>
      <c r="D55" s="525" t="s">
        <v>124</v>
      </c>
      <c r="E55" s="1943" t="s">
        <v>125</v>
      </c>
      <c r="F55" s="1944"/>
      <c r="G55" s="1237"/>
    </row>
    <row r="56" spans="1:7" x14ac:dyDescent="0.25">
      <c r="A56" s="527"/>
      <c r="B56" s="1943"/>
      <c r="C56" s="1943"/>
      <c r="D56" s="525"/>
      <c r="E56" s="1943"/>
      <c r="F56" s="1944"/>
      <c r="G56" s="1237"/>
    </row>
    <row r="57" spans="1:7" x14ac:dyDescent="0.25">
      <c r="A57" s="527"/>
      <c r="B57" s="1943"/>
      <c r="C57" s="1943"/>
      <c r="D57" s="525"/>
      <c r="E57" s="1943"/>
      <c r="F57" s="1944"/>
      <c r="G57" s="1237"/>
    </row>
    <row r="58" spans="1:7" x14ac:dyDescent="0.25">
      <c r="A58" s="527"/>
      <c r="B58" s="1943"/>
      <c r="C58" s="1943"/>
      <c r="D58" s="525"/>
      <c r="E58" s="1943"/>
      <c r="F58" s="1944"/>
      <c r="G58" s="1237"/>
    </row>
    <row r="59" spans="1:7" x14ac:dyDescent="0.25">
      <c r="A59" s="527"/>
      <c r="B59" s="1943"/>
      <c r="C59" s="1943"/>
      <c r="D59" s="525"/>
      <c r="E59" s="1943"/>
      <c r="F59" s="1944"/>
      <c r="G59" s="1237"/>
    </row>
    <row r="60" spans="1:7" ht="15.75" thickBot="1" x14ac:dyDescent="0.3">
      <c r="A60" s="318"/>
      <c r="B60" s="1957"/>
      <c r="C60" s="1957"/>
      <c r="D60" s="524"/>
      <c r="E60" s="1957"/>
      <c r="F60" s="1958"/>
      <c r="G60" s="1585"/>
    </row>
    <row r="61" spans="1:7" ht="15" hidden="1" customHeight="1" outlineLevel="1" x14ac:dyDescent="0.25">
      <c r="A61" s="319"/>
      <c r="B61" s="1959"/>
      <c r="C61" s="1959"/>
      <c r="D61" s="526"/>
      <c r="E61" s="1959"/>
      <c r="F61" s="1960"/>
      <c r="G61" s="1237" t="s">
        <v>721</v>
      </c>
    </row>
    <row r="62" spans="1:7" ht="15" hidden="1" customHeight="1" outlineLevel="1" x14ac:dyDescent="0.25">
      <c r="A62" s="527"/>
      <c r="B62" s="1943"/>
      <c r="C62" s="1943"/>
      <c r="D62" s="525"/>
      <c r="E62" s="1943"/>
      <c r="F62" s="1944"/>
      <c r="G62" s="1237"/>
    </row>
    <row r="63" spans="1:7" ht="15" hidden="1" customHeight="1" outlineLevel="1" x14ac:dyDescent="0.25">
      <c r="A63" s="527"/>
      <c r="B63" s="1943"/>
      <c r="C63" s="1943"/>
      <c r="D63" s="525"/>
      <c r="E63" s="1943"/>
      <c r="F63" s="1944"/>
      <c r="G63" s="1237"/>
    </row>
    <row r="64" spans="1:7" ht="15" hidden="1" customHeight="1" outlineLevel="1" x14ac:dyDescent="0.25">
      <c r="A64" s="527"/>
      <c r="B64" s="1943"/>
      <c r="C64" s="1943"/>
      <c r="D64" s="525"/>
      <c r="E64" s="1943"/>
      <c r="F64" s="1944"/>
      <c r="G64" s="1237"/>
    </row>
    <row r="65" spans="1:7" ht="15" hidden="1" customHeight="1" outlineLevel="1" x14ac:dyDescent="0.25">
      <c r="A65" s="527"/>
      <c r="B65" s="1943"/>
      <c r="C65" s="1943"/>
      <c r="D65" s="525"/>
      <c r="E65" s="1943"/>
      <c r="F65" s="1944"/>
      <c r="G65" s="1237"/>
    </row>
    <row r="66" spans="1:7" ht="15" hidden="1" customHeight="1" outlineLevel="1" x14ac:dyDescent="0.25">
      <c r="A66" s="527"/>
      <c r="B66" s="1943"/>
      <c r="C66" s="1943"/>
      <c r="D66" s="525"/>
      <c r="E66" s="1943"/>
      <c r="F66" s="1944"/>
      <c r="G66" s="1237"/>
    </row>
    <row r="67" spans="1:7" ht="15" hidden="1" customHeight="1" outlineLevel="1" x14ac:dyDescent="0.25">
      <c r="A67" s="527"/>
      <c r="B67" s="1943"/>
      <c r="C67" s="1943"/>
      <c r="D67" s="525"/>
      <c r="E67" s="1943"/>
      <c r="F67" s="1944"/>
      <c r="G67" s="1237"/>
    </row>
    <row r="68" spans="1:7" ht="15" hidden="1" customHeight="1" outlineLevel="1" x14ac:dyDescent="0.25">
      <c r="A68" s="527"/>
      <c r="B68" s="1943"/>
      <c r="C68" s="1943"/>
      <c r="D68" s="525"/>
      <c r="E68" s="1943"/>
      <c r="F68" s="1944"/>
      <c r="G68" s="1237"/>
    </row>
    <row r="69" spans="1:7" ht="15" hidden="1" customHeight="1" outlineLevel="1" x14ac:dyDescent="0.25">
      <c r="A69" s="527"/>
      <c r="B69" s="1943"/>
      <c r="C69" s="1943"/>
      <c r="D69" s="525"/>
      <c r="E69" s="1943"/>
      <c r="F69" s="1944"/>
      <c r="G69" s="1237"/>
    </row>
    <row r="70" spans="1:7" ht="15" hidden="1" customHeight="1" outlineLevel="1" x14ac:dyDescent="0.25">
      <c r="A70" s="527"/>
      <c r="B70" s="1943"/>
      <c r="C70" s="1943"/>
      <c r="D70" s="525"/>
      <c r="E70" s="1943"/>
      <c r="F70" s="1944"/>
      <c r="G70" s="1237"/>
    </row>
    <row r="71" spans="1:7" ht="15" hidden="1" customHeight="1" outlineLevel="1" x14ac:dyDescent="0.25">
      <c r="A71" s="527"/>
      <c r="B71" s="1943"/>
      <c r="C71" s="1943"/>
      <c r="D71" s="525"/>
      <c r="E71" s="1943"/>
      <c r="F71" s="1944"/>
      <c r="G71" s="1237"/>
    </row>
    <row r="72" spans="1:7" ht="15" hidden="1" customHeight="1" outlineLevel="1" x14ac:dyDescent="0.25">
      <c r="A72" s="527"/>
      <c r="B72" s="1943"/>
      <c r="C72" s="1943"/>
      <c r="D72" s="525"/>
      <c r="E72" s="1943"/>
      <c r="F72" s="1944"/>
      <c r="G72" s="1237"/>
    </row>
    <row r="73" spans="1:7" ht="15" hidden="1" customHeight="1" outlineLevel="1" x14ac:dyDescent="0.25">
      <c r="A73" s="527"/>
      <c r="B73" s="1943"/>
      <c r="C73" s="1943"/>
      <c r="D73" s="525"/>
      <c r="E73" s="1943"/>
      <c r="F73" s="1944"/>
      <c r="G73" s="1237"/>
    </row>
    <row r="74" spans="1:7" ht="15" hidden="1" customHeight="1" outlineLevel="1" x14ac:dyDescent="0.25">
      <c r="A74" s="527"/>
      <c r="B74" s="1943"/>
      <c r="C74" s="1943"/>
      <c r="D74" s="525"/>
      <c r="E74" s="1943"/>
      <c r="F74" s="1944"/>
      <c r="G74" s="1237"/>
    </row>
    <row r="75" spans="1:7" ht="15" hidden="1" customHeight="1" outlineLevel="1" x14ac:dyDescent="0.25">
      <c r="A75" s="527"/>
      <c r="B75" s="1943"/>
      <c r="C75" s="1943"/>
      <c r="D75" s="525"/>
      <c r="E75" s="1943"/>
      <c r="F75" s="1944"/>
      <c r="G75" s="1237"/>
    </row>
    <row r="76" spans="1:7" ht="15.75" hidden="1" outlineLevel="1" thickBot="1" x14ac:dyDescent="0.3">
      <c r="A76" s="318"/>
      <c r="B76" s="1957"/>
      <c r="C76" s="1957"/>
      <c r="D76" s="524"/>
      <c r="E76" s="1309"/>
      <c r="F76" s="1964"/>
      <c r="G76" s="1238"/>
    </row>
    <row r="77" spans="1:7" ht="30" customHeight="1" collapsed="1" x14ac:dyDescent="0.25">
      <c r="A77" s="1961" t="s">
        <v>126</v>
      </c>
      <c r="B77" s="1962"/>
      <c r="C77" s="1962"/>
      <c r="D77" s="1962"/>
      <c r="E77" s="1962"/>
      <c r="F77" s="1963"/>
      <c r="G77" s="1236" t="s">
        <v>1079</v>
      </c>
    </row>
    <row r="78" spans="1:7" x14ac:dyDescent="0.25">
      <c r="A78" s="260"/>
      <c r="B78" s="261"/>
      <c r="C78" s="261"/>
      <c r="D78" s="261"/>
      <c r="E78" s="261"/>
      <c r="F78" s="262"/>
      <c r="G78" s="1237"/>
    </row>
    <row r="79" spans="1:7" x14ac:dyDescent="0.25">
      <c r="A79" s="263"/>
      <c r="B79" s="264"/>
      <c r="C79" s="264"/>
      <c r="D79" s="264"/>
      <c r="E79" s="264"/>
      <c r="F79" s="265"/>
      <c r="G79" s="1237"/>
    </row>
    <row r="80" spans="1:7" x14ac:dyDescent="0.25">
      <c r="A80" s="263"/>
      <c r="B80" s="264"/>
      <c r="C80" s="264"/>
      <c r="D80" s="264"/>
      <c r="E80" s="264"/>
      <c r="F80" s="265"/>
      <c r="G80" s="1237"/>
    </row>
    <row r="81" spans="1:7" x14ac:dyDescent="0.25">
      <c r="A81" s="263"/>
      <c r="B81" s="264"/>
      <c r="C81" s="264"/>
      <c r="D81" s="264"/>
      <c r="E81" s="264"/>
      <c r="F81" s="265"/>
      <c r="G81" s="1237"/>
    </row>
    <row r="82" spans="1:7" ht="15.75" thickBot="1" x14ac:dyDescent="0.3">
      <c r="A82" s="266"/>
      <c r="B82" s="267"/>
      <c r="C82" s="267"/>
      <c r="D82" s="267"/>
      <c r="E82" s="267"/>
      <c r="F82" s="268"/>
      <c r="G82" s="1238"/>
    </row>
    <row r="83" spans="1:7" hidden="1" outlineLevel="1" x14ac:dyDescent="0.25">
      <c r="A83" s="263"/>
      <c r="B83" s="264"/>
      <c r="C83" s="264"/>
      <c r="D83" s="264"/>
      <c r="E83" s="264"/>
      <c r="F83" s="265"/>
      <c r="G83" s="1965" t="s">
        <v>127</v>
      </c>
    </row>
    <row r="84" spans="1:7" hidden="1" outlineLevel="1" x14ac:dyDescent="0.25">
      <c r="A84" s="263"/>
      <c r="B84" s="264"/>
      <c r="C84" s="264"/>
      <c r="D84" s="264"/>
      <c r="E84" s="264"/>
      <c r="F84" s="265"/>
      <c r="G84" s="1965"/>
    </row>
    <row r="85" spans="1:7" hidden="1" outlineLevel="1" x14ac:dyDescent="0.25">
      <c r="A85" s="263"/>
      <c r="B85" s="264"/>
      <c r="C85" s="264"/>
      <c r="D85" s="264"/>
      <c r="E85" s="264"/>
      <c r="F85" s="265"/>
      <c r="G85" s="1965"/>
    </row>
    <row r="86" spans="1:7" hidden="1" outlineLevel="1" x14ac:dyDescent="0.25">
      <c r="A86" s="263"/>
      <c r="B86" s="264"/>
      <c r="C86" s="264"/>
      <c r="D86" s="264"/>
      <c r="E86" s="264"/>
      <c r="F86" s="265"/>
      <c r="G86" s="1965"/>
    </row>
    <row r="87" spans="1:7" hidden="1" outlineLevel="1" x14ac:dyDescent="0.25">
      <c r="A87" s="263"/>
      <c r="B87" s="264"/>
      <c r="C87" s="264"/>
      <c r="D87" s="264"/>
      <c r="E87" s="264"/>
      <c r="F87" s="265"/>
      <c r="G87" s="1965"/>
    </row>
    <row r="88" spans="1:7" hidden="1" outlineLevel="1" x14ac:dyDescent="0.25">
      <c r="A88" s="263"/>
      <c r="B88" s="264"/>
      <c r="C88" s="264"/>
      <c r="D88" s="264"/>
      <c r="E88" s="264"/>
      <c r="F88" s="265"/>
      <c r="G88" s="1965"/>
    </row>
    <row r="89" spans="1:7" hidden="1" outlineLevel="1" x14ac:dyDescent="0.25">
      <c r="A89" s="263"/>
      <c r="B89" s="264"/>
      <c r="C89" s="264"/>
      <c r="D89" s="264"/>
      <c r="E89" s="264"/>
      <c r="F89" s="265"/>
      <c r="G89" s="1965"/>
    </row>
    <row r="90" spans="1:7" hidden="1" outlineLevel="1" x14ac:dyDescent="0.25">
      <c r="A90" s="263"/>
      <c r="B90" s="264"/>
      <c r="C90" s="264"/>
      <c r="D90" s="264"/>
      <c r="E90" s="264"/>
      <c r="F90" s="265"/>
      <c r="G90" s="1965"/>
    </row>
    <row r="91" spans="1:7" hidden="1" outlineLevel="1" x14ac:dyDescent="0.25">
      <c r="A91" s="263"/>
      <c r="B91" s="264"/>
      <c r="C91" s="264"/>
      <c r="D91" s="264"/>
      <c r="E91" s="264"/>
      <c r="F91" s="265"/>
      <c r="G91" s="1965"/>
    </row>
    <row r="92" spans="1:7" ht="15.75" hidden="1" outlineLevel="1" thickBot="1" x14ac:dyDescent="0.3">
      <c r="A92" s="266"/>
      <c r="B92" s="267"/>
      <c r="C92" s="267"/>
      <c r="D92" s="267"/>
      <c r="E92" s="267"/>
      <c r="F92" s="268"/>
      <c r="G92" s="1966"/>
    </row>
    <row r="93" spans="1:7" collapsed="1" x14ac:dyDescent="0.25"/>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8" type="noConversion"/>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H447"/>
  <sheetViews>
    <sheetView zoomScale="85" zoomScaleNormal="85" zoomScaleSheetLayoutView="100" workbookViewId="0">
      <selection activeCell="D16" sqref="D7:XFD28"/>
    </sheetView>
  </sheetViews>
  <sheetFormatPr defaultRowHeight="15" outlineLevelRow="1" x14ac:dyDescent="0.25"/>
  <cols>
    <col min="1" max="1" width="17.28515625" customWidth="1"/>
    <col min="2" max="3" width="9.28515625" customWidth="1"/>
    <col min="4" max="5" width="30.7109375" customWidth="1"/>
    <col min="6" max="6" width="16.7109375" customWidth="1"/>
    <col min="7" max="7" width="11.85546875" customWidth="1"/>
  </cols>
  <sheetData>
    <row r="1" spans="1:8" x14ac:dyDescent="0.25">
      <c r="A1" s="1221" t="s">
        <v>677</v>
      </c>
      <c r="B1" s="1222"/>
      <c r="C1" s="1222"/>
      <c r="D1" s="1222"/>
      <c r="E1" s="1222"/>
      <c r="F1" s="571"/>
      <c r="G1" s="552"/>
      <c r="H1" s="155"/>
    </row>
    <row r="2" spans="1:8" x14ac:dyDescent="0.25">
      <c r="A2" s="1223" t="s">
        <v>225</v>
      </c>
      <c r="B2" s="1224"/>
      <c r="C2" s="1224"/>
      <c r="D2" s="1224"/>
      <c r="E2" s="1224"/>
      <c r="F2" s="572"/>
      <c r="G2" s="553"/>
      <c r="H2" s="155"/>
    </row>
    <row r="3" spans="1:8" ht="15.75" thickBot="1" x14ac:dyDescent="0.3">
      <c r="A3" s="1225"/>
      <c r="B3" s="1226"/>
      <c r="C3" s="1226"/>
      <c r="D3" s="1226"/>
      <c r="E3" s="1226"/>
      <c r="F3" s="1226"/>
      <c r="G3" s="1227"/>
    </row>
    <row r="4" spans="1:8" x14ac:dyDescent="0.25">
      <c r="A4" s="1228" t="s">
        <v>25</v>
      </c>
      <c r="B4" s="1229"/>
      <c r="C4" s="1229"/>
      <c r="D4" s="1229"/>
      <c r="E4" s="1229"/>
      <c r="F4" s="509"/>
      <c r="G4" s="1234" t="s">
        <v>1209</v>
      </c>
    </row>
    <row r="5" spans="1:8" ht="24" customHeight="1" thickBot="1" x14ac:dyDescent="0.3">
      <c r="A5" s="1231"/>
      <c r="B5" s="1232"/>
      <c r="C5" s="1232"/>
      <c r="D5" s="1232"/>
      <c r="E5" s="1232"/>
      <c r="F5" s="514"/>
      <c r="G5" s="1278"/>
    </row>
    <row r="6" spans="1:8" ht="15.75" customHeight="1" thickBot="1" x14ac:dyDescent="0.3">
      <c r="A6" s="438" t="s">
        <v>1019</v>
      </c>
      <c r="B6" s="536"/>
      <c r="C6" s="536" t="e">
        <f>#REF!</f>
        <v>#REF!</v>
      </c>
      <c r="D6" s="536"/>
      <c r="E6" s="431"/>
      <c r="F6" s="431"/>
      <c r="G6" s="433"/>
    </row>
    <row r="7" spans="1:8" ht="30" customHeight="1" x14ac:dyDescent="0.25">
      <c r="A7" s="1602" t="s">
        <v>128</v>
      </c>
      <c r="B7" s="1603"/>
      <c r="C7" s="1973" t="s">
        <v>129</v>
      </c>
      <c r="D7" s="1968" t="s">
        <v>644</v>
      </c>
      <c r="E7" s="517" t="s">
        <v>130</v>
      </c>
      <c r="F7" s="15"/>
      <c r="G7" s="1236" t="s">
        <v>1072</v>
      </c>
    </row>
    <row r="8" spans="1:8" ht="32.25" customHeight="1" x14ac:dyDescent="0.25">
      <c r="A8" s="1608"/>
      <c r="B8" s="1623"/>
      <c r="C8" s="1972"/>
      <c r="D8" s="1969"/>
      <c r="E8" s="520" t="s">
        <v>131</v>
      </c>
      <c r="F8" s="16"/>
      <c r="G8" s="1862"/>
    </row>
    <row r="9" spans="1:8" ht="32.25" customHeight="1" x14ac:dyDescent="0.25">
      <c r="A9" s="1608"/>
      <c r="B9" s="1623"/>
      <c r="C9" s="1972"/>
      <c r="D9" s="1970"/>
      <c r="E9" s="520" t="s">
        <v>645</v>
      </c>
      <c r="F9" s="16"/>
      <c r="G9" s="1862"/>
    </row>
    <row r="10" spans="1:8" s="61" customFormat="1" ht="30" customHeight="1" x14ac:dyDescent="0.25">
      <c r="A10" s="1608"/>
      <c r="B10" s="1623"/>
      <c r="C10" s="1972"/>
      <c r="D10" s="1623" t="s">
        <v>132</v>
      </c>
      <c r="E10" s="1623"/>
      <c r="F10" s="522"/>
      <c r="G10" s="1862"/>
    </row>
    <row r="11" spans="1:8" ht="15" customHeight="1" x14ac:dyDescent="0.25">
      <c r="A11" s="1608"/>
      <c r="B11" s="1623"/>
      <c r="C11" s="1972"/>
      <c r="D11" s="1943" t="s">
        <v>133</v>
      </c>
      <c r="E11" s="1943"/>
      <c r="F11" s="522"/>
      <c r="G11" s="1862"/>
    </row>
    <row r="12" spans="1:8" ht="30" customHeight="1" x14ac:dyDescent="0.25">
      <c r="A12" s="1608"/>
      <c r="B12" s="1623"/>
      <c r="C12" s="1972"/>
      <c r="D12" s="1623" t="s">
        <v>136</v>
      </c>
      <c r="E12" s="1623"/>
      <c r="F12" s="522"/>
      <c r="G12" s="1862"/>
    </row>
    <row r="13" spans="1:8" ht="30" customHeight="1" x14ac:dyDescent="0.25">
      <c r="A13" s="1608"/>
      <c r="B13" s="1623"/>
      <c r="C13" s="1972"/>
      <c r="D13" s="1623" t="s">
        <v>141</v>
      </c>
      <c r="E13" s="1623"/>
      <c r="F13" s="522"/>
      <c r="G13" s="1862"/>
    </row>
    <row r="14" spans="1:8" ht="15" customHeight="1" x14ac:dyDescent="0.25">
      <c r="A14" s="1608"/>
      <c r="B14" s="1623"/>
      <c r="C14" s="1972"/>
      <c r="D14" s="1623" t="s">
        <v>137</v>
      </c>
      <c r="E14" s="1623"/>
      <c r="F14" s="522"/>
      <c r="G14" s="1862"/>
    </row>
    <row r="15" spans="1:8" ht="30" customHeight="1" x14ac:dyDescent="0.25">
      <c r="A15" s="1608"/>
      <c r="B15" s="1623"/>
      <c r="C15" s="1972"/>
      <c r="D15" s="1623" t="s">
        <v>135</v>
      </c>
      <c r="E15" s="1623"/>
      <c r="F15" s="522"/>
      <c r="G15" s="1862"/>
    </row>
    <row r="16" spans="1:8" ht="30" customHeight="1" x14ac:dyDescent="0.25">
      <c r="A16" s="1608"/>
      <c r="B16" s="1623"/>
      <c r="C16" s="1972"/>
      <c r="D16" s="1623" t="s">
        <v>134</v>
      </c>
      <c r="E16" s="1623"/>
      <c r="F16" s="522"/>
      <c r="G16" s="1862"/>
    </row>
    <row r="17" spans="1:7" ht="30" customHeight="1" x14ac:dyDescent="0.25">
      <c r="A17" s="1608"/>
      <c r="B17" s="1623"/>
      <c r="C17" s="1972"/>
      <c r="D17" s="1623" t="s">
        <v>138</v>
      </c>
      <c r="E17" s="1623"/>
      <c r="F17" s="522"/>
      <c r="G17" s="1862"/>
    </row>
    <row r="18" spans="1:7" ht="30" customHeight="1" x14ac:dyDescent="0.25">
      <c r="A18" s="1608"/>
      <c r="B18" s="1623"/>
      <c r="C18" s="1972" t="s">
        <v>139</v>
      </c>
      <c r="D18" s="1967" t="s">
        <v>644</v>
      </c>
      <c r="E18" s="520" t="s">
        <v>130</v>
      </c>
      <c r="F18" s="522"/>
      <c r="G18" s="1862"/>
    </row>
    <row r="19" spans="1:7" ht="30" customHeight="1" x14ac:dyDescent="0.25">
      <c r="A19" s="1608"/>
      <c r="B19" s="1623"/>
      <c r="C19" s="1972"/>
      <c r="D19" s="1969"/>
      <c r="E19" s="520" t="s">
        <v>131</v>
      </c>
      <c r="F19" s="522"/>
      <c r="G19" s="1862"/>
    </row>
    <row r="20" spans="1:7" ht="30" customHeight="1" x14ac:dyDescent="0.25">
      <c r="A20" s="1608"/>
      <c r="B20" s="1623"/>
      <c r="C20" s="1972"/>
      <c r="D20" s="1970"/>
      <c r="E20" s="520" t="s">
        <v>645</v>
      </c>
      <c r="F20" s="522"/>
      <c r="G20" s="1862"/>
    </row>
    <row r="21" spans="1:7" ht="30" customHeight="1" x14ac:dyDescent="0.25">
      <c r="A21" s="1608"/>
      <c r="B21" s="1623"/>
      <c r="C21" s="1972"/>
      <c r="D21" s="1623" t="s">
        <v>132</v>
      </c>
      <c r="E21" s="1623"/>
      <c r="F21" s="16"/>
      <c r="G21" s="1862"/>
    </row>
    <row r="22" spans="1:7" ht="15" customHeight="1" x14ac:dyDescent="0.25">
      <c r="A22" s="1608"/>
      <c r="B22" s="1623"/>
      <c r="C22" s="1972"/>
      <c r="D22" s="1943" t="s">
        <v>133</v>
      </c>
      <c r="E22" s="1943"/>
      <c r="F22" s="16"/>
      <c r="G22" s="1862"/>
    </row>
    <row r="23" spans="1:7" ht="30" customHeight="1" x14ac:dyDescent="0.25">
      <c r="A23" s="1608"/>
      <c r="B23" s="1623"/>
      <c r="C23" s="1972"/>
      <c r="D23" s="1623" t="s">
        <v>136</v>
      </c>
      <c r="E23" s="1623"/>
      <c r="F23" s="16"/>
      <c r="G23" s="1862"/>
    </row>
    <row r="24" spans="1:7" ht="30" customHeight="1" x14ac:dyDescent="0.25">
      <c r="A24" s="1608"/>
      <c r="B24" s="1623"/>
      <c r="C24" s="1972"/>
      <c r="D24" s="1623" t="s">
        <v>140</v>
      </c>
      <c r="E24" s="1623"/>
      <c r="F24" s="16"/>
      <c r="G24" s="1862"/>
    </row>
    <row r="25" spans="1:7" x14ac:dyDescent="0.25">
      <c r="A25" s="1608"/>
      <c r="B25" s="1623"/>
      <c r="C25" s="1972"/>
      <c r="D25" s="1623" t="s">
        <v>137</v>
      </c>
      <c r="E25" s="1623"/>
      <c r="F25" s="16"/>
      <c r="G25" s="1862"/>
    </row>
    <row r="26" spans="1:7" ht="30" customHeight="1" x14ac:dyDescent="0.25">
      <c r="A26" s="1608"/>
      <c r="B26" s="1623"/>
      <c r="C26" s="1972"/>
      <c r="D26" s="1623" t="s">
        <v>135</v>
      </c>
      <c r="E26" s="1623"/>
      <c r="F26" s="16"/>
      <c r="G26" s="1862"/>
    </row>
    <row r="27" spans="1:7" ht="30" customHeight="1" x14ac:dyDescent="0.25">
      <c r="A27" s="1608"/>
      <c r="B27" s="1623"/>
      <c r="C27" s="1972"/>
      <c r="D27" s="1623" t="s">
        <v>134</v>
      </c>
      <c r="E27" s="1623"/>
      <c r="F27" s="16"/>
      <c r="G27" s="1862"/>
    </row>
    <row r="28" spans="1:7" ht="36" customHeight="1" thickBot="1" x14ac:dyDescent="0.3">
      <c r="A28" s="1796"/>
      <c r="B28" s="1807"/>
      <c r="C28" s="1288"/>
      <c r="D28" s="1807" t="s">
        <v>138</v>
      </c>
      <c r="E28" s="1807"/>
      <c r="F28" s="17"/>
      <c r="G28" s="1863"/>
    </row>
    <row r="29" spans="1:7" ht="30" hidden="1" customHeight="1" outlineLevel="1" x14ac:dyDescent="0.25">
      <c r="A29" s="1602" t="s">
        <v>128</v>
      </c>
      <c r="B29" s="1603"/>
      <c r="C29" s="1947" t="s">
        <v>129</v>
      </c>
      <c r="D29" s="1968" t="s">
        <v>644</v>
      </c>
      <c r="E29" s="152" t="s">
        <v>130</v>
      </c>
      <c r="F29" s="15"/>
      <c r="G29" s="1926" t="s">
        <v>722</v>
      </c>
    </row>
    <row r="30" spans="1:7" ht="30" hidden="1" customHeight="1" outlineLevel="1" x14ac:dyDescent="0.25">
      <c r="A30" s="1608"/>
      <c r="B30" s="1623"/>
      <c r="C30" s="1943"/>
      <c r="D30" s="1969"/>
      <c r="E30" s="153" t="s">
        <v>131</v>
      </c>
      <c r="F30" s="16"/>
      <c r="G30" s="1862"/>
    </row>
    <row r="31" spans="1:7" ht="30" hidden="1" customHeight="1" outlineLevel="1" x14ac:dyDescent="0.25">
      <c r="A31" s="1608"/>
      <c r="B31" s="1623"/>
      <c r="C31" s="1943"/>
      <c r="D31" s="1970"/>
      <c r="E31" s="153" t="s">
        <v>645</v>
      </c>
      <c r="F31" s="16"/>
      <c r="G31" s="1862"/>
    </row>
    <row r="32" spans="1:7" ht="30" hidden="1" customHeight="1" outlineLevel="1" x14ac:dyDescent="0.25">
      <c r="A32" s="1608"/>
      <c r="B32" s="1623"/>
      <c r="C32" s="1943"/>
      <c r="D32" s="1623" t="s">
        <v>132</v>
      </c>
      <c r="E32" s="1623"/>
      <c r="F32" s="154"/>
      <c r="G32" s="1862"/>
    </row>
    <row r="33" spans="1:7" ht="15" hidden="1" customHeight="1" outlineLevel="1" x14ac:dyDescent="0.25">
      <c r="A33" s="1608"/>
      <c r="B33" s="1623"/>
      <c r="C33" s="1943"/>
      <c r="D33" s="1943" t="s">
        <v>133</v>
      </c>
      <c r="E33" s="1943"/>
      <c r="F33" s="154"/>
      <c r="G33" s="1862"/>
    </row>
    <row r="34" spans="1:7" ht="30" hidden="1" customHeight="1" outlineLevel="1" x14ac:dyDescent="0.25">
      <c r="A34" s="1608"/>
      <c r="B34" s="1623"/>
      <c r="C34" s="1943"/>
      <c r="D34" s="1623" t="s">
        <v>136</v>
      </c>
      <c r="E34" s="1623"/>
      <c r="F34" s="154"/>
      <c r="G34" s="1862"/>
    </row>
    <row r="35" spans="1:7" ht="30" hidden="1" customHeight="1" outlineLevel="1" x14ac:dyDescent="0.25">
      <c r="A35" s="1608"/>
      <c r="B35" s="1623"/>
      <c r="C35" s="1943"/>
      <c r="D35" s="1623" t="s">
        <v>141</v>
      </c>
      <c r="E35" s="1623"/>
      <c r="F35" s="154"/>
      <c r="G35" s="1862"/>
    </row>
    <row r="36" spans="1:7" ht="15" hidden="1" customHeight="1" outlineLevel="1" x14ac:dyDescent="0.25">
      <c r="A36" s="1608"/>
      <c r="B36" s="1623"/>
      <c r="C36" s="1943"/>
      <c r="D36" s="1623" t="s">
        <v>137</v>
      </c>
      <c r="E36" s="1623"/>
      <c r="F36" s="154"/>
      <c r="G36" s="1862"/>
    </row>
    <row r="37" spans="1:7" ht="30" hidden="1" customHeight="1" outlineLevel="1" x14ac:dyDescent="0.25">
      <c r="A37" s="1608"/>
      <c r="B37" s="1623"/>
      <c r="C37" s="1943"/>
      <c r="D37" s="1623" t="s">
        <v>135</v>
      </c>
      <c r="E37" s="1623"/>
      <c r="F37" s="154"/>
      <c r="G37" s="1862"/>
    </row>
    <row r="38" spans="1:7" ht="30" hidden="1" customHeight="1" outlineLevel="1" x14ac:dyDescent="0.25">
      <c r="A38" s="1608"/>
      <c r="B38" s="1623"/>
      <c r="C38" s="1943"/>
      <c r="D38" s="1623" t="s">
        <v>134</v>
      </c>
      <c r="E38" s="1623"/>
      <c r="F38" s="154"/>
      <c r="G38" s="1862"/>
    </row>
    <row r="39" spans="1:7" ht="30" hidden="1" customHeight="1" outlineLevel="1" x14ac:dyDescent="0.25">
      <c r="A39" s="1608"/>
      <c r="B39" s="1623"/>
      <c r="C39" s="1943"/>
      <c r="D39" s="1623" t="s">
        <v>138</v>
      </c>
      <c r="E39" s="1623"/>
      <c r="F39" s="154"/>
      <c r="G39" s="1862"/>
    </row>
    <row r="40" spans="1:7" ht="30" hidden="1" customHeight="1" outlineLevel="1" x14ac:dyDescent="0.25">
      <c r="A40" s="1608"/>
      <c r="B40" s="1623"/>
      <c r="C40" s="1943" t="s">
        <v>139</v>
      </c>
      <c r="D40" s="1967" t="s">
        <v>644</v>
      </c>
      <c r="E40" s="153" t="s">
        <v>130</v>
      </c>
      <c r="F40" s="154"/>
      <c r="G40" s="1862"/>
    </row>
    <row r="41" spans="1:7" ht="30" hidden="1" customHeight="1" outlineLevel="1" x14ac:dyDescent="0.25">
      <c r="A41" s="1608"/>
      <c r="B41" s="1623"/>
      <c r="C41" s="1943"/>
      <c r="D41" s="1969"/>
      <c r="E41" s="153" t="s">
        <v>131</v>
      </c>
      <c r="F41" s="154"/>
      <c r="G41" s="1862"/>
    </row>
    <row r="42" spans="1:7" ht="25.5" hidden="1" outlineLevel="1" x14ac:dyDescent="0.25">
      <c r="A42" s="1608"/>
      <c r="B42" s="1623"/>
      <c r="C42" s="1943"/>
      <c r="D42" s="1970"/>
      <c r="E42" s="153" t="s">
        <v>645</v>
      </c>
      <c r="F42" s="154"/>
      <c r="G42" s="1862"/>
    </row>
    <row r="43" spans="1:7" ht="30" hidden="1" customHeight="1" outlineLevel="1" x14ac:dyDescent="0.25">
      <c r="A43" s="1608"/>
      <c r="B43" s="1623"/>
      <c r="C43" s="1943"/>
      <c r="D43" s="1623" t="s">
        <v>132</v>
      </c>
      <c r="E43" s="1623"/>
      <c r="F43" s="16"/>
      <c r="G43" s="1862"/>
    </row>
    <row r="44" spans="1:7" ht="15" hidden="1" customHeight="1" outlineLevel="1" x14ac:dyDescent="0.25">
      <c r="A44" s="1608"/>
      <c r="B44" s="1623"/>
      <c r="C44" s="1943"/>
      <c r="D44" s="1943" t="s">
        <v>133</v>
      </c>
      <c r="E44" s="1943"/>
      <c r="F44" s="16"/>
      <c r="G44" s="1862"/>
    </row>
    <row r="45" spans="1:7" ht="30" hidden="1" customHeight="1" outlineLevel="1" x14ac:dyDescent="0.25">
      <c r="A45" s="1608"/>
      <c r="B45" s="1623"/>
      <c r="C45" s="1943"/>
      <c r="D45" s="1623" t="s">
        <v>136</v>
      </c>
      <c r="E45" s="1623"/>
      <c r="F45" s="16"/>
      <c r="G45" s="1862"/>
    </row>
    <row r="46" spans="1:7" ht="30" hidden="1" customHeight="1" outlineLevel="1" x14ac:dyDescent="0.25">
      <c r="A46" s="1608"/>
      <c r="B46" s="1623"/>
      <c r="C46" s="1943"/>
      <c r="D46" s="1623" t="s">
        <v>140</v>
      </c>
      <c r="E46" s="1623"/>
      <c r="F46" s="16"/>
      <c r="G46" s="1862"/>
    </row>
    <row r="47" spans="1:7" ht="15" hidden="1" customHeight="1" outlineLevel="1" x14ac:dyDescent="0.25">
      <c r="A47" s="1608"/>
      <c r="B47" s="1623"/>
      <c r="C47" s="1943"/>
      <c r="D47" s="1623" t="s">
        <v>137</v>
      </c>
      <c r="E47" s="1623"/>
      <c r="F47" s="16"/>
      <c r="G47" s="1862"/>
    </row>
    <row r="48" spans="1:7" ht="30" hidden="1" customHeight="1" outlineLevel="1" x14ac:dyDescent="0.25">
      <c r="A48" s="1608"/>
      <c r="B48" s="1623"/>
      <c r="C48" s="1943"/>
      <c r="D48" s="1623" t="s">
        <v>135</v>
      </c>
      <c r="E48" s="1623"/>
      <c r="F48" s="16"/>
      <c r="G48" s="1862"/>
    </row>
    <row r="49" spans="1:7" ht="30" hidden="1" customHeight="1" outlineLevel="1" x14ac:dyDescent="0.25">
      <c r="A49" s="1608"/>
      <c r="B49" s="1623"/>
      <c r="C49" s="1943"/>
      <c r="D49" s="1623" t="s">
        <v>134</v>
      </c>
      <c r="E49" s="1623"/>
      <c r="F49" s="16"/>
      <c r="G49" s="1862"/>
    </row>
    <row r="50" spans="1:7" ht="30" hidden="1" customHeight="1" outlineLevel="1" thickBot="1" x14ac:dyDescent="0.3">
      <c r="A50" s="1795"/>
      <c r="B50" s="1967"/>
      <c r="C50" s="1971"/>
      <c r="D50" s="1967" t="s">
        <v>138</v>
      </c>
      <c r="E50" s="1967"/>
      <c r="F50" s="109"/>
      <c r="G50" s="1863"/>
    </row>
    <row r="51" spans="1:7" ht="30" hidden="1" customHeight="1" outlineLevel="1" x14ac:dyDescent="0.25">
      <c r="A51" s="1602" t="s">
        <v>128</v>
      </c>
      <c r="B51" s="1603"/>
      <c r="C51" s="1947" t="s">
        <v>129</v>
      </c>
      <c r="D51" s="1968" t="s">
        <v>644</v>
      </c>
      <c r="E51" s="152" t="s">
        <v>130</v>
      </c>
      <c r="F51" s="15"/>
      <c r="G51" s="1926" t="s">
        <v>722</v>
      </c>
    </row>
    <row r="52" spans="1:7" ht="30" hidden="1" customHeight="1" outlineLevel="1" x14ac:dyDescent="0.25">
      <c r="A52" s="1608"/>
      <c r="B52" s="1623"/>
      <c r="C52" s="1943"/>
      <c r="D52" s="1969"/>
      <c r="E52" s="153" t="s">
        <v>131</v>
      </c>
      <c r="F52" s="16"/>
      <c r="G52" s="1862"/>
    </row>
    <row r="53" spans="1:7" ht="30" hidden="1" customHeight="1" outlineLevel="1" x14ac:dyDescent="0.25">
      <c r="A53" s="1608"/>
      <c r="B53" s="1623"/>
      <c r="C53" s="1943"/>
      <c r="D53" s="1970"/>
      <c r="E53" s="153" t="s">
        <v>645</v>
      </c>
      <c r="F53" s="16"/>
      <c r="G53" s="1862"/>
    </row>
    <row r="54" spans="1:7" ht="30" hidden="1" customHeight="1" outlineLevel="1" x14ac:dyDescent="0.25">
      <c r="A54" s="1608"/>
      <c r="B54" s="1623"/>
      <c r="C54" s="1943"/>
      <c r="D54" s="1623" t="s">
        <v>132</v>
      </c>
      <c r="E54" s="1623"/>
      <c r="F54" s="154"/>
      <c r="G54" s="1862"/>
    </row>
    <row r="55" spans="1:7" ht="15" hidden="1" customHeight="1" outlineLevel="1" x14ac:dyDescent="0.25">
      <c r="A55" s="1608"/>
      <c r="B55" s="1623"/>
      <c r="C55" s="1943"/>
      <c r="D55" s="1943" t="s">
        <v>133</v>
      </c>
      <c r="E55" s="1943"/>
      <c r="F55" s="154"/>
      <c r="G55" s="1862"/>
    </row>
    <row r="56" spans="1:7" ht="30" hidden="1" customHeight="1" outlineLevel="1" x14ac:dyDescent="0.25">
      <c r="A56" s="1608"/>
      <c r="B56" s="1623"/>
      <c r="C56" s="1943"/>
      <c r="D56" s="1623" t="s">
        <v>136</v>
      </c>
      <c r="E56" s="1623"/>
      <c r="F56" s="154"/>
      <c r="G56" s="1862"/>
    </row>
    <row r="57" spans="1:7" ht="30" hidden="1" customHeight="1" outlineLevel="1" x14ac:dyDescent="0.25">
      <c r="A57" s="1608"/>
      <c r="B57" s="1623"/>
      <c r="C57" s="1943"/>
      <c r="D57" s="1623" t="s">
        <v>141</v>
      </c>
      <c r="E57" s="1623"/>
      <c r="F57" s="154"/>
      <c r="G57" s="1862"/>
    </row>
    <row r="58" spans="1:7" ht="15" hidden="1" customHeight="1" outlineLevel="1" x14ac:dyDescent="0.25">
      <c r="A58" s="1608"/>
      <c r="B58" s="1623"/>
      <c r="C58" s="1943"/>
      <c r="D58" s="1623" t="s">
        <v>137</v>
      </c>
      <c r="E58" s="1623"/>
      <c r="F58" s="154"/>
      <c r="G58" s="1862"/>
    </row>
    <row r="59" spans="1:7" ht="30" hidden="1" customHeight="1" outlineLevel="1" x14ac:dyDescent="0.25">
      <c r="A59" s="1608"/>
      <c r="B59" s="1623"/>
      <c r="C59" s="1943"/>
      <c r="D59" s="1623" t="s">
        <v>135</v>
      </c>
      <c r="E59" s="1623"/>
      <c r="F59" s="154"/>
      <c r="G59" s="1862"/>
    </row>
    <row r="60" spans="1:7" ht="30" hidden="1" customHeight="1" outlineLevel="1" x14ac:dyDescent="0.25">
      <c r="A60" s="1608"/>
      <c r="B60" s="1623"/>
      <c r="C60" s="1943"/>
      <c r="D60" s="1623" t="s">
        <v>134</v>
      </c>
      <c r="E60" s="1623"/>
      <c r="F60" s="154"/>
      <c r="G60" s="1862"/>
    </row>
    <row r="61" spans="1:7" ht="30" hidden="1" customHeight="1" outlineLevel="1" x14ac:dyDescent="0.25">
      <c r="A61" s="1608"/>
      <c r="B61" s="1623"/>
      <c r="C61" s="1943"/>
      <c r="D61" s="1623" t="s">
        <v>138</v>
      </c>
      <c r="E61" s="1623"/>
      <c r="F61" s="154"/>
      <c r="G61" s="1862"/>
    </row>
    <row r="62" spans="1:7" hidden="1" outlineLevel="1" x14ac:dyDescent="0.25">
      <c r="A62" s="1608"/>
      <c r="B62" s="1623"/>
      <c r="C62" s="1943" t="s">
        <v>139</v>
      </c>
      <c r="D62" s="1967" t="s">
        <v>644</v>
      </c>
      <c r="E62" s="153" t="s">
        <v>130</v>
      </c>
      <c r="F62" s="154"/>
      <c r="G62" s="1862"/>
    </row>
    <row r="63" spans="1:7" ht="30" hidden="1" customHeight="1" outlineLevel="1" x14ac:dyDescent="0.25">
      <c r="A63" s="1608"/>
      <c r="B63" s="1623"/>
      <c r="C63" s="1943"/>
      <c r="D63" s="1969"/>
      <c r="E63" s="153" t="s">
        <v>131</v>
      </c>
      <c r="F63" s="154"/>
      <c r="G63" s="1862"/>
    </row>
    <row r="64" spans="1:7" ht="30" hidden="1" customHeight="1" outlineLevel="1" x14ac:dyDescent="0.25">
      <c r="A64" s="1608"/>
      <c r="B64" s="1623"/>
      <c r="C64" s="1943"/>
      <c r="D64" s="1970"/>
      <c r="E64" s="153" t="s">
        <v>645</v>
      </c>
      <c r="F64" s="154"/>
      <c r="G64" s="1862"/>
    </row>
    <row r="65" spans="1:7" ht="30" hidden="1" customHeight="1" outlineLevel="1" x14ac:dyDescent="0.25">
      <c r="A65" s="1608"/>
      <c r="B65" s="1623"/>
      <c r="C65" s="1943"/>
      <c r="D65" s="1623" t="s">
        <v>132</v>
      </c>
      <c r="E65" s="1623"/>
      <c r="F65" s="16"/>
      <c r="G65" s="1862"/>
    </row>
    <row r="66" spans="1:7" ht="15" hidden="1" customHeight="1" outlineLevel="1" x14ac:dyDescent="0.25">
      <c r="A66" s="1608"/>
      <c r="B66" s="1623"/>
      <c r="C66" s="1943"/>
      <c r="D66" s="1943" t="s">
        <v>133</v>
      </c>
      <c r="E66" s="1943"/>
      <c r="F66" s="16"/>
      <c r="G66" s="1862"/>
    </row>
    <row r="67" spans="1:7" ht="30" hidden="1" customHeight="1" outlineLevel="1" x14ac:dyDescent="0.25">
      <c r="A67" s="1608"/>
      <c r="B67" s="1623"/>
      <c r="C67" s="1943"/>
      <c r="D67" s="1623" t="s">
        <v>136</v>
      </c>
      <c r="E67" s="1623"/>
      <c r="F67" s="16"/>
      <c r="G67" s="1862"/>
    </row>
    <row r="68" spans="1:7" ht="30" hidden="1" customHeight="1" outlineLevel="1" x14ac:dyDescent="0.25">
      <c r="A68" s="1608"/>
      <c r="B68" s="1623"/>
      <c r="C68" s="1943"/>
      <c r="D68" s="1623" t="s">
        <v>140</v>
      </c>
      <c r="E68" s="1623"/>
      <c r="F68" s="16"/>
      <c r="G68" s="1862"/>
    </row>
    <row r="69" spans="1:7" ht="15" hidden="1" customHeight="1" outlineLevel="1" x14ac:dyDescent="0.25">
      <c r="A69" s="1608"/>
      <c r="B69" s="1623"/>
      <c r="C69" s="1943"/>
      <c r="D69" s="1623" t="s">
        <v>137</v>
      </c>
      <c r="E69" s="1623"/>
      <c r="F69" s="16"/>
      <c r="G69" s="1862"/>
    </row>
    <row r="70" spans="1:7" ht="30" hidden="1" customHeight="1" outlineLevel="1" x14ac:dyDescent="0.25">
      <c r="A70" s="1608"/>
      <c r="B70" s="1623"/>
      <c r="C70" s="1943"/>
      <c r="D70" s="1623" t="s">
        <v>135</v>
      </c>
      <c r="E70" s="1623"/>
      <c r="F70" s="16"/>
      <c r="G70" s="1862"/>
    </row>
    <row r="71" spans="1:7" ht="30" hidden="1" customHeight="1" outlineLevel="1" x14ac:dyDescent="0.25">
      <c r="A71" s="1608"/>
      <c r="B71" s="1623"/>
      <c r="C71" s="1943"/>
      <c r="D71" s="1623" t="s">
        <v>134</v>
      </c>
      <c r="E71" s="1623"/>
      <c r="F71" s="16"/>
      <c r="G71" s="1862"/>
    </row>
    <row r="72" spans="1:7" ht="30" hidden="1" customHeight="1" outlineLevel="1" thickBot="1" x14ac:dyDescent="0.3">
      <c r="A72" s="1795"/>
      <c r="B72" s="1967"/>
      <c r="C72" s="1971"/>
      <c r="D72" s="1967" t="s">
        <v>138</v>
      </c>
      <c r="E72" s="1967"/>
      <c r="F72" s="109"/>
      <c r="G72" s="1863"/>
    </row>
    <row r="73" spans="1:7" ht="30" hidden="1" customHeight="1" outlineLevel="1" x14ac:dyDescent="0.25">
      <c r="A73" s="1602" t="s">
        <v>128</v>
      </c>
      <c r="B73" s="1603"/>
      <c r="C73" s="1947" t="s">
        <v>129</v>
      </c>
      <c r="D73" s="1968" t="s">
        <v>644</v>
      </c>
      <c r="E73" s="152" t="s">
        <v>130</v>
      </c>
      <c r="F73" s="15"/>
      <c r="G73" s="1926" t="s">
        <v>722</v>
      </c>
    </row>
    <row r="74" spans="1:7" ht="30" hidden="1" customHeight="1" outlineLevel="1" x14ac:dyDescent="0.25">
      <c r="A74" s="1608"/>
      <c r="B74" s="1623"/>
      <c r="C74" s="1943"/>
      <c r="D74" s="1969"/>
      <c r="E74" s="153" t="s">
        <v>131</v>
      </c>
      <c r="F74" s="16"/>
      <c r="G74" s="1862"/>
    </row>
    <row r="75" spans="1:7" ht="30" hidden="1" customHeight="1" outlineLevel="1" x14ac:dyDescent="0.25">
      <c r="A75" s="1608"/>
      <c r="B75" s="1623"/>
      <c r="C75" s="1943"/>
      <c r="D75" s="1970"/>
      <c r="E75" s="153" t="s">
        <v>645</v>
      </c>
      <c r="F75" s="16"/>
      <c r="G75" s="1862"/>
    </row>
    <row r="76" spans="1:7" ht="30" hidden="1" customHeight="1" outlineLevel="1" x14ac:dyDescent="0.25">
      <c r="A76" s="1608"/>
      <c r="B76" s="1623"/>
      <c r="C76" s="1943"/>
      <c r="D76" s="1623" t="s">
        <v>132</v>
      </c>
      <c r="E76" s="1623"/>
      <c r="F76" s="154"/>
      <c r="G76" s="1862"/>
    </row>
    <row r="77" spans="1:7" ht="15" hidden="1" customHeight="1" outlineLevel="1" x14ac:dyDescent="0.25">
      <c r="A77" s="1608"/>
      <c r="B77" s="1623"/>
      <c r="C77" s="1943"/>
      <c r="D77" s="1943" t="s">
        <v>133</v>
      </c>
      <c r="E77" s="1943"/>
      <c r="F77" s="154"/>
      <c r="G77" s="1862"/>
    </row>
    <row r="78" spans="1:7" ht="30" hidden="1" customHeight="1" outlineLevel="1" x14ac:dyDescent="0.25">
      <c r="A78" s="1608"/>
      <c r="B78" s="1623"/>
      <c r="C78" s="1943"/>
      <c r="D78" s="1623" t="s">
        <v>136</v>
      </c>
      <c r="E78" s="1623"/>
      <c r="F78" s="154"/>
      <c r="G78" s="1862"/>
    </row>
    <row r="79" spans="1:7" ht="30" hidden="1" customHeight="1" outlineLevel="1" x14ac:dyDescent="0.25">
      <c r="A79" s="1608"/>
      <c r="B79" s="1623"/>
      <c r="C79" s="1943"/>
      <c r="D79" s="1623" t="s">
        <v>141</v>
      </c>
      <c r="E79" s="1623"/>
      <c r="F79" s="154"/>
      <c r="G79" s="1862"/>
    </row>
    <row r="80" spans="1:7" ht="15" hidden="1" customHeight="1" outlineLevel="1" x14ac:dyDescent="0.25">
      <c r="A80" s="1608"/>
      <c r="B80" s="1623"/>
      <c r="C80" s="1943"/>
      <c r="D80" s="1623" t="s">
        <v>137</v>
      </c>
      <c r="E80" s="1623"/>
      <c r="F80" s="154"/>
      <c r="G80" s="1862"/>
    </row>
    <row r="81" spans="1:7" ht="30" hidden="1" customHeight="1" outlineLevel="1" x14ac:dyDescent="0.25">
      <c r="A81" s="1608"/>
      <c r="B81" s="1623"/>
      <c r="C81" s="1943"/>
      <c r="D81" s="1623" t="s">
        <v>135</v>
      </c>
      <c r="E81" s="1623"/>
      <c r="F81" s="154"/>
      <c r="G81" s="1862"/>
    </row>
    <row r="82" spans="1:7" ht="30" hidden="1" customHeight="1" outlineLevel="1" x14ac:dyDescent="0.25">
      <c r="A82" s="1608"/>
      <c r="B82" s="1623"/>
      <c r="C82" s="1943"/>
      <c r="D82" s="1623" t="s">
        <v>134</v>
      </c>
      <c r="E82" s="1623"/>
      <c r="F82" s="154"/>
      <c r="G82" s="1862"/>
    </row>
    <row r="83" spans="1:7" ht="30" hidden="1" customHeight="1" outlineLevel="1" x14ac:dyDescent="0.25">
      <c r="A83" s="1608"/>
      <c r="B83" s="1623"/>
      <c r="C83" s="1943"/>
      <c r="D83" s="1623" t="s">
        <v>138</v>
      </c>
      <c r="E83" s="1623"/>
      <c r="F83" s="154"/>
      <c r="G83" s="1862"/>
    </row>
    <row r="84" spans="1:7" ht="30" hidden="1" customHeight="1" outlineLevel="1" x14ac:dyDescent="0.25">
      <c r="A84" s="1608"/>
      <c r="B84" s="1623"/>
      <c r="C84" s="1943" t="s">
        <v>139</v>
      </c>
      <c r="D84" s="1967" t="s">
        <v>644</v>
      </c>
      <c r="E84" s="153" t="s">
        <v>130</v>
      </c>
      <c r="F84" s="154"/>
      <c r="G84" s="1862"/>
    </row>
    <row r="85" spans="1:7" ht="30" hidden="1" customHeight="1" outlineLevel="1" x14ac:dyDescent="0.25">
      <c r="A85" s="1608"/>
      <c r="B85" s="1623"/>
      <c r="C85" s="1943"/>
      <c r="D85" s="1969"/>
      <c r="E85" s="153" t="s">
        <v>131</v>
      </c>
      <c r="F85" s="154"/>
      <c r="G85" s="1862"/>
    </row>
    <row r="86" spans="1:7" ht="30" hidden="1" customHeight="1" outlineLevel="1" x14ac:dyDescent="0.25">
      <c r="A86" s="1608"/>
      <c r="B86" s="1623"/>
      <c r="C86" s="1943"/>
      <c r="D86" s="1970"/>
      <c r="E86" s="153" t="s">
        <v>645</v>
      </c>
      <c r="F86" s="154"/>
      <c r="G86" s="1862"/>
    </row>
    <row r="87" spans="1:7" ht="30" hidden="1" customHeight="1" outlineLevel="1" x14ac:dyDescent="0.25">
      <c r="A87" s="1608"/>
      <c r="B87" s="1623"/>
      <c r="C87" s="1943"/>
      <c r="D87" s="1623" t="s">
        <v>132</v>
      </c>
      <c r="E87" s="1623"/>
      <c r="F87" s="16"/>
      <c r="G87" s="1862"/>
    </row>
    <row r="88" spans="1:7" ht="15" hidden="1" customHeight="1" outlineLevel="1" x14ac:dyDescent="0.25">
      <c r="A88" s="1608"/>
      <c r="B88" s="1623"/>
      <c r="C88" s="1943"/>
      <c r="D88" s="1943" t="s">
        <v>133</v>
      </c>
      <c r="E88" s="1943"/>
      <c r="F88" s="16"/>
      <c r="G88" s="1862"/>
    </row>
    <row r="89" spans="1:7" ht="30" hidden="1" customHeight="1" outlineLevel="1" x14ac:dyDescent="0.25">
      <c r="A89" s="1608"/>
      <c r="B89" s="1623"/>
      <c r="C89" s="1943"/>
      <c r="D89" s="1623" t="s">
        <v>136</v>
      </c>
      <c r="E89" s="1623"/>
      <c r="F89" s="16"/>
      <c r="G89" s="1862"/>
    </row>
    <row r="90" spans="1:7" ht="30" hidden="1" customHeight="1" outlineLevel="1" x14ac:dyDescent="0.25">
      <c r="A90" s="1608"/>
      <c r="B90" s="1623"/>
      <c r="C90" s="1943"/>
      <c r="D90" s="1623" t="s">
        <v>140</v>
      </c>
      <c r="E90" s="1623"/>
      <c r="F90" s="16"/>
      <c r="G90" s="1862"/>
    </row>
    <row r="91" spans="1:7" ht="15" hidden="1" customHeight="1" outlineLevel="1" x14ac:dyDescent="0.25">
      <c r="A91" s="1608"/>
      <c r="B91" s="1623"/>
      <c r="C91" s="1943"/>
      <c r="D91" s="1623" t="s">
        <v>137</v>
      </c>
      <c r="E91" s="1623"/>
      <c r="F91" s="16"/>
      <c r="G91" s="1862"/>
    </row>
    <row r="92" spans="1:7" ht="30" hidden="1" customHeight="1" outlineLevel="1" x14ac:dyDescent="0.25">
      <c r="A92" s="1608"/>
      <c r="B92" s="1623"/>
      <c r="C92" s="1943"/>
      <c r="D92" s="1623" t="s">
        <v>135</v>
      </c>
      <c r="E92" s="1623"/>
      <c r="F92" s="16"/>
      <c r="G92" s="1862"/>
    </row>
    <row r="93" spans="1:7" ht="30" hidden="1" customHeight="1" outlineLevel="1" x14ac:dyDescent="0.25">
      <c r="A93" s="1608"/>
      <c r="B93" s="1623"/>
      <c r="C93" s="1943"/>
      <c r="D93" s="1623" t="s">
        <v>134</v>
      </c>
      <c r="E93" s="1623"/>
      <c r="F93" s="16"/>
      <c r="G93" s="1862"/>
    </row>
    <row r="94" spans="1:7" ht="30" hidden="1" customHeight="1" outlineLevel="1" thickBot="1" x14ac:dyDescent="0.3">
      <c r="A94" s="1795"/>
      <c r="B94" s="1967"/>
      <c r="C94" s="1971"/>
      <c r="D94" s="1967" t="s">
        <v>138</v>
      </c>
      <c r="E94" s="1967"/>
      <c r="F94" s="109"/>
      <c r="G94" s="1863"/>
    </row>
    <row r="95" spans="1:7" ht="30" hidden="1" customHeight="1" outlineLevel="1" x14ac:dyDescent="0.25">
      <c r="A95" s="1602" t="s">
        <v>128</v>
      </c>
      <c r="B95" s="1603"/>
      <c r="C95" s="1947" t="s">
        <v>129</v>
      </c>
      <c r="D95" s="1968" t="s">
        <v>644</v>
      </c>
      <c r="E95" s="152" t="s">
        <v>130</v>
      </c>
      <c r="F95" s="15"/>
      <c r="G95" s="1926" t="s">
        <v>722</v>
      </c>
    </row>
    <row r="96" spans="1:7" ht="30" hidden="1" customHeight="1" outlineLevel="1" x14ac:dyDescent="0.25">
      <c r="A96" s="1608"/>
      <c r="B96" s="1623"/>
      <c r="C96" s="1943"/>
      <c r="D96" s="1969"/>
      <c r="E96" s="153" t="s">
        <v>131</v>
      </c>
      <c r="F96" s="16"/>
      <c r="G96" s="1862"/>
    </row>
    <row r="97" spans="1:7" ht="30" hidden="1" customHeight="1" outlineLevel="1" x14ac:dyDescent="0.25">
      <c r="A97" s="1608"/>
      <c r="B97" s="1623"/>
      <c r="C97" s="1943"/>
      <c r="D97" s="1970"/>
      <c r="E97" s="153" t="s">
        <v>645</v>
      </c>
      <c r="F97" s="16"/>
      <c r="G97" s="1862"/>
    </row>
    <row r="98" spans="1:7" ht="30" hidden="1" customHeight="1" outlineLevel="1" x14ac:dyDescent="0.25">
      <c r="A98" s="1608"/>
      <c r="B98" s="1623"/>
      <c r="C98" s="1943"/>
      <c r="D98" s="1623" t="s">
        <v>132</v>
      </c>
      <c r="E98" s="1623"/>
      <c r="F98" s="154"/>
      <c r="G98" s="1862"/>
    </row>
    <row r="99" spans="1:7" ht="15" hidden="1" customHeight="1" outlineLevel="1" x14ac:dyDescent="0.25">
      <c r="A99" s="1608"/>
      <c r="B99" s="1623"/>
      <c r="C99" s="1943"/>
      <c r="D99" s="1943" t="s">
        <v>133</v>
      </c>
      <c r="E99" s="1943"/>
      <c r="F99" s="154"/>
      <c r="G99" s="1862"/>
    </row>
    <row r="100" spans="1:7" ht="30" hidden="1" customHeight="1" outlineLevel="1" x14ac:dyDescent="0.25">
      <c r="A100" s="1608"/>
      <c r="B100" s="1623"/>
      <c r="C100" s="1943"/>
      <c r="D100" s="1623" t="s">
        <v>136</v>
      </c>
      <c r="E100" s="1623"/>
      <c r="F100" s="154"/>
      <c r="G100" s="1862"/>
    </row>
    <row r="101" spans="1:7" ht="30" hidden="1" customHeight="1" outlineLevel="1" x14ac:dyDescent="0.25">
      <c r="A101" s="1608"/>
      <c r="B101" s="1623"/>
      <c r="C101" s="1943"/>
      <c r="D101" s="1623" t="s">
        <v>141</v>
      </c>
      <c r="E101" s="1623"/>
      <c r="F101" s="154"/>
      <c r="G101" s="1862"/>
    </row>
    <row r="102" spans="1:7" ht="15" hidden="1" customHeight="1" outlineLevel="1" x14ac:dyDescent="0.25">
      <c r="A102" s="1608"/>
      <c r="B102" s="1623"/>
      <c r="C102" s="1943"/>
      <c r="D102" s="1623" t="s">
        <v>137</v>
      </c>
      <c r="E102" s="1623"/>
      <c r="F102" s="154"/>
      <c r="G102" s="1862"/>
    </row>
    <row r="103" spans="1:7" ht="30" hidden="1" customHeight="1" outlineLevel="1" x14ac:dyDescent="0.25">
      <c r="A103" s="1608"/>
      <c r="B103" s="1623"/>
      <c r="C103" s="1943"/>
      <c r="D103" s="1623" t="s">
        <v>135</v>
      </c>
      <c r="E103" s="1623"/>
      <c r="F103" s="154"/>
      <c r="G103" s="1862"/>
    </row>
    <row r="104" spans="1:7" ht="30" hidden="1" customHeight="1" outlineLevel="1" x14ac:dyDescent="0.25">
      <c r="A104" s="1608"/>
      <c r="B104" s="1623"/>
      <c r="C104" s="1943"/>
      <c r="D104" s="1623" t="s">
        <v>134</v>
      </c>
      <c r="E104" s="1623"/>
      <c r="F104" s="154"/>
      <c r="G104" s="1862"/>
    </row>
    <row r="105" spans="1:7" ht="30" hidden="1" customHeight="1" outlineLevel="1" x14ac:dyDescent="0.25">
      <c r="A105" s="1608"/>
      <c r="B105" s="1623"/>
      <c r="C105" s="1943"/>
      <c r="D105" s="1623" t="s">
        <v>138</v>
      </c>
      <c r="E105" s="1623"/>
      <c r="F105" s="154"/>
      <c r="G105" s="1862"/>
    </row>
    <row r="106" spans="1:7" ht="30" hidden="1" customHeight="1" outlineLevel="1" x14ac:dyDescent="0.25">
      <c r="A106" s="1608"/>
      <c r="B106" s="1623"/>
      <c r="C106" s="1943" t="s">
        <v>139</v>
      </c>
      <c r="D106" s="1967" t="s">
        <v>644</v>
      </c>
      <c r="E106" s="153" t="s">
        <v>130</v>
      </c>
      <c r="F106" s="154"/>
      <c r="G106" s="1862"/>
    </row>
    <row r="107" spans="1:7" ht="30" hidden="1" customHeight="1" outlineLevel="1" x14ac:dyDescent="0.25">
      <c r="A107" s="1608"/>
      <c r="B107" s="1623"/>
      <c r="C107" s="1943"/>
      <c r="D107" s="1969"/>
      <c r="E107" s="153" t="s">
        <v>131</v>
      </c>
      <c r="F107" s="154"/>
      <c r="G107" s="1862"/>
    </row>
    <row r="108" spans="1:7" ht="30" hidden="1" customHeight="1" outlineLevel="1" x14ac:dyDescent="0.25">
      <c r="A108" s="1608"/>
      <c r="B108" s="1623"/>
      <c r="C108" s="1943"/>
      <c r="D108" s="1970"/>
      <c r="E108" s="153" t="s">
        <v>645</v>
      </c>
      <c r="F108" s="154"/>
      <c r="G108" s="1862"/>
    </row>
    <row r="109" spans="1:7" ht="30" hidden="1" customHeight="1" outlineLevel="1" x14ac:dyDescent="0.25">
      <c r="A109" s="1608"/>
      <c r="B109" s="1623"/>
      <c r="C109" s="1943"/>
      <c r="D109" s="1623" t="s">
        <v>132</v>
      </c>
      <c r="E109" s="1623"/>
      <c r="F109" s="16"/>
      <c r="G109" s="1862"/>
    </row>
    <row r="110" spans="1:7" ht="15" hidden="1" customHeight="1" outlineLevel="1" x14ac:dyDescent="0.25">
      <c r="A110" s="1608"/>
      <c r="B110" s="1623"/>
      <c r="C110" s="1943"/>
      <c r="D110" s="1943" t="s">
        <v>133</v>
      </c>
      <c r="E110" s="1943"/>
      <c r="F110" s="16"/>
      <c r="G110" s="1862"/>
    </row>
    <row r="111" spans="1:7" ht="30" hidden="1" customHeight="1" outlineLevel="1" x14ac:dyDescent="0.25">
      <c r="A111" s="1608"/>
      <c r="B111" s="1623"/>
      <c r="C111" s="1943"/>
      <c r="D111" s="1623" t="s">
        <v>136</v>
      </c>
      <c r="E111" s="1623"/>
      <c r="F111" s="16"/>
      <c r="G111" s="1862"/>
    </row>
    <row r="112" spans="1:7" ht="30" hidden="1" customHeight="1" outlineLevel="1" x14ac:dyDescent="0.25">
      <c r="A112" s="1608"/>
      <c r="B112" s="1623"/>
      <c r="C112" s="1943"/>
      <c r="D112" s="1623" t="s">
        <v>140</v>
      </c>
      <c r="E112" s="1623"/>
      <c r="F112" s="16"/>
      <c r="G112" s="1862"/>
    </row>
    <row r="113" spans="1:7" ht="15" hidden="1" customHeight="1" outlineLevel="1" x14ac:dyDescent="0.25">
      <c r="A113" s="1608"/>
      <c r="B113" s="1623"/>
      <c r="C113" s="1943"/>
      <c r="D113" s="1623" t="s">
        <v>137</v>
      </c>
      <c r="E113" s="1623"/>
      <c r="F113" s="16"/>
      <c r="G113" s="1862"/>
    </row>
    <row r="114" spans="1:7" ht="30" hidden="1" customHeight="1" outlineLevel="1" x14ac:dyDescent="0.25">
      <c r="A114" s="1608"/>
      <c r="B114" s="1623"/>
      <c r="C114" s="1943"/>
      <c r="D114" s="1623" t="s">
        <v>135</v>
      </c>
      <c r="E114" s="1623"/>
      <c r="F114" s="16"/>
      <c r="G114" s="1862"/>
    </row>
    <row r="115" spans="1:7" ht="30" hidden="1" customHeight="1" outlineLevel="1" x14ac:dyDescent="0.25">
      <c r="A115" s="1608"/>
      <c r="B115" s="1623"/>
      <c r="C115" s="1943"/>
      <c r="D115" s="1623" t="s">
        <v>134</v>
      </c>
      <c r="E115" s="1623"/>
      <c r="F115" s="16"/>
      <c r="G115" s="1862"/>
    </row>
    <row r="116" spans="1:7" ht="30" hidden="1" customHeight="1" outlineLevel="1" thickBot="1" x14ac:dyDescent="0.3">
      <c r="A116" s="1795"/>
      <c r="B116" s="1967"/>
      <c r="C116" s="1971"/>
      <c r="D116" s="1967" t="s">
        <v>138</v>
      </c>
      <c r="E116" s="1967"/>
      <c r="F116" s="109"/>
      <c r="G116" s="1863"/>
    </row>
    <row r="117" spans="1:7" ht="30" hidden="1" customHeight="1" outlineLevel="1" x14ac:dyDescent="0.25">
      <c r="A117" s="1602" t="s">
        <v>128</v>
      </c>
      <c r="B117" s="1603"/>
      <c r="C117" s="1947" t="s">
        <v>129</v>
      </c>
      <c r="D117" s="1968" t="s">
        <v>644</v>
      </c>
      <c r="E117" s="152" t="s">
        <v>130</v>
      </c>
      <c r="F117" s="15"/>
      <c r="G117" s="1926" t="s">
        <v>722</v>
      </c>
    </row>
    <row r="118" spans="1:7" ht="30" hidden="1" customHeight="1" outlineLevel="1" x14ac:dyDescent="0.25">
      <c r="A118" s="1608"/>
      <c r="B118" s="1623"/>
      <c r="C118" s="1943"/>
      <c r="D118" s="1969"/>
      <c r="E118" s="153" t="s">
        <v>131</v>
      </c>
      <c r="F118" s="16"/>
      <c r="G118" s="1862"/>
    </row>
    <row r="119" spans="1:7" ht="30" hidden="1" customHeight="1" outlineLevel="1" x14ac:dyDescent="0.25">
      <c r="A119" s="1608"/>
      <c r="B119" s="1623"/>
      <c r="C119" s="1943"/>
      <c r="D119" s="1970"/>
      <c r="E119" s="153" t="s">
        <v>645</v>
      </c>
      <c r="F119" s="16"/>
      <c r="G119" s="1862"/>
    </row>
    <row r="120" spans="1:7" ht="30" hidden="1" customHeight="1" outlineLevel="1" x14ac:dyDescent="0.25">
      <c r="A120" s="1608"/>
      <c r="B120" s="1623"/>
      <c r="C120" s="1943"/>
      <c r="D120" s="1623" t="s">
        <v>132</v>
      </c>
      <c r="E120" s="1623"/>
      <c r="F120" s="154"/>
      <c r="G120" s="1862"/>
    </row>
    <row r="121" spans="1:7" ht="15" hidden="1" customHeight="1" outlineLevel="1" x14ac:dyDescent="0.25">
      <c r="A121" s="1608"/>
      <c r="B121" s="1623"/>
      <c r="C121" s="1943"/>
      <c r="D121" s="1943" t="s">
        <v>133</v>
      </c>
      <c r="E121" s="1943"/>
      <c r="F121" s="154"/>
      <c r="G121" s="1862"/>
    </row>
    <row r="122" spans="1:7" ht="30" hidden="1" customHeight="1" outlineLevel="1" x14ac:dyDescent="0.25">
      <c r="A122" s="1608"/>
      <c r="B122" s="1623"/>
      <c r="C122" s="1943"/>
      <c r="D122" s="1623" t="s">
        <v>136</v>
      </c>
      <c r="E122" s="1623"/>
      <c r="F122" s="154"/>
      <c r="G122" s="1862"/>
    </row>
    <row r="123" spans="1:7" ht="30" hidden="1" customHeight="1" outlineLevel="1" x14ac:dyDescent="0.25">
      <c r="A123" s="1608"/>
      <c r="B123" s="1623"/>
      <c r="C123" s="1943"/>
      <c r="D123" s="1623" t="s">
        <v>141</v>
      </c>
      <c r="E123" s="1623"/>
      <c r="F123" s="154"/>
      <c r="G123" s="1862"/>
    </row>
    <row r="124" spans="1:7" ht="15" hidden="1" customHeight="1" outlineLevel="1" x14ac:dyDescent="0.25">
      <c r="A124" s="1608"/>
      <c r="B124" s="1623"/>
      <c r="C124" s="1943"/>
      <c r="D124" s="1623" t="s">
        <v>137</v>
      </c>
      <c r="E124" s="1623"/>
      <c r="F124" s="154"/>
      <c r="G124" s="1862"/>
    </row>
    <row r="125" spans="1:7" ht="30" hidden="1" customHeight="1" outlineLevel="1" x14ac:dyDescent="0.25">
      <c r="A125" s="1608"/>
      <c r="B125" s="1623"/>
      <c r="C125" s="1943"/>
      <c r="D125" s="1623" t="s">
        <v>135</v>
      </c>
      <c r="E125" s="1623"/>
      <c r="F125" s="154"/>
      <c r="G125" s="1862"/>
    </row>
    <row r="126" spans="1:7" ht="30" hidden="1" customHeight="1" outlineLevel="1" x14ac:dyDescent="0.25">
      <c r="A126" s="1608"/>
      <c r="B126" s="1623"/>
      <c r="C126" s="1943"/>
      <c r="D126" s="1623" t="s">
        <v>134</v>
      </c>
      <c r="E126" s="1623"/>
      <c r="F126" s="154"/>
      <c r="G126" s="1862"/>
    </row>
    <row r="127" spans="1:7" ht="30" hidden="1" customHeight="1" outlineLevel="1" x14ac:dyDescent="0.25">
      <c r="A127" s="1608"/>
      <c r="B127" s="1623"/>
      <c r="C127" s="1943"/>
      <c r="D127" s="1623" t="s">
        <v>138</v>
      </c>
      <c r="E127" s="1623"/>
      <c r="F127" s="154"/>
      <c r="G127" s="1862"/>
    </row>
    <row r="128" spans="1:7" ht="30" hidden="1" customHeight="1" outlineLevel="1" x14ac:dyDescent="0.25">
      <c r="A128" s="1608"/>
      <c r="B128" s="1623"/>
      <c r="C128" s="1943" t="s">
        <v>139</v>
      </c>
      <c r="D128" s="1967" t="s">
        <v>644</v>
      </c>
      <c r="E128" s="153" t="s">
        <v>130</v>
      </c>
      <c r="F128" s="154"/>
      <c r="G128" s="1862"/>
    </row>
    <row r="129" spans="1:7" ht="30" hidden="1" customHeight="1" outlineLevel="1" x14ac:dyDescent="0.25">
      <c r="A129" s="1608"/>
      <c r="B129" s="1623"/>
      <c r="C129" s="1943"/>
      <c r="D129" s="1969"/>
      <c r="E129" s="153" t="s">
        <v>131</v>
      </c>
      <c r="F129" s="154"/>
      <c r="G129" s="1862"/>
    </row>
    <row r="130" spans="1:7" ht="30" hidden="1" customHeight="1" outlineLevel="1" x14ac:dyDescent="0.25">
      <c r="A130" s="1608"/>
      <c r="B130" s="1623"/>
      <c r="C130" s="1943"/>
      <c r="D130" s="1970"/>
      <c r="E130" s="153" t="s">
        <v>645</v>
      </c>
      <c r="F130" s="154"/>
      <c r="G130" s="1862"/>
    </row>
    <row r="131" spans="1:7" ht="30" hidden="1" customHeight="1" outlineLevel="1" x14ac:dyDescent="0.25">
      <c r="A131" s="1608"/>
      <c r="B131" s="1623"/>
      <c r="C131" s="1943"/>
      <c r="D131" s="1623" t="s">
        <v>132</v>
      </c>
      <c r="E131" s="1623"/>
      <c r="F131" s="16"/>
      <c r="G131" s="1862"/>
    </row>
    <row r="132" spans="1:7" ht="15" hidden="1" customHeight="1" outlineLevel="1" x14ac:dyDescent="0.25">
      <c r="A132" s="1608"/>
      <c r="B132" s="1623"/>
      <c r="C132" s="1943"/>
      <c r="D132" s="1943" t="s">
        <v>133</v>
      </c>
      <c r="E132" s="1943"/>
      <c r="F132" s="16"/>
      <c r="G132" s="1862"/>
    </row>
    <row r="133" spans="1:7" ht="30" hidden="1" customHeight="1" outlineLevel="1" x14ac:dyDescent="0.25">
      <c r="A133" s="1608"/>
      <c r="B133" s="1623"/>
      <c r="C133" s="1943"/>
      <c r="D133" s="1623" t="s">
        <v>136</v>
      </c>
      <c r="E133" s="1623"/>
      <c r="F133" s="16"/>
      <c r="G133" s="1862"/>
    </row>
    <row r="134" spans="1:7" ht="30" hidden="1" customHeight="1" outlineLevel="1" x14ac:dyDescent="0.25">
      <c r="A134" s="1608"/>
      <c r="B134" s="1623"/>
      <c r="C134" s="1943"/>
      <c r="D134" s="1623" t="s">
        <v>140</v>
      </c>
      <c r="E134" s="1623"/>
      <c r="F134" s="16"/>
      <c r="G134" s="1862"/>
    </row>
    <row r="135" spans="1:7" ht="15" hidden="1" customHeight="1" outlineLevel="1" x14ac:dyDescent="0.25">
      <c r="A135" s="1608"/>
      <c r="B135" s="1623"/>
      <c r="C135" s="1943"/>
      <c r="D135" s="1623" t="s">
        <v>137</v>
      </c>
      <c r="E135" s="1623"/>
      <c r="F135" s="16"/>
      <c r="G135" s="1862"/>
    </row>
    <row r="136" spans="1:7" ht="30" hidden="1" customHeight="1" outlineLevel="1" x14ac:dyDescent="0.25">
      <c r="A136" s="1608"/>
      <c r="B136" s="1623"/>
      <c r="C136" s="1943"/>
      <c r="D136" s="1623" t="s">
        <v>135</v>
      </c>
      <c r="E136" s="1623"/>
      <c r="F136" s="16"/>
      <c r="G136" s="1862"/>
    </row>
    <row r="137" spans="1:7" ht="30" hidden="1" customHeight="1" outlineLevel="1" x14ac:dyDescent="0.25">
      <c r="A137" s="1608"/>
      <c r="B137" s="1623"/>
      <c r="C137" s="1943"/>
      <c r="D137" s="1623" t="s">
        <v>134</v>
      </c>
      <c r="E137" s="1623"/>
      <c r="F137" s="16"/>
      <c r="G137" s="1862"/>
    </row>
    <row r="138" spans="1:7" ht="30" hidden="1" customHeight="1" outlineLevel="1" thickBot="1" x14ac:dyDescent="0.3">
      <c r="A138" s="1795"/>
      <c r="B138" s="1967"/>
      <c r="C138" s="1971"/>
      <c r="D138" s="1967" t="s">
        <v>138</v>
      </c>
      <c r="E138" s="1967"/>
      <c r="F138" s="109"/>
      <c r="G138" s="1863"/>
    </row>
    <row r="139" spans="1:7" ht="30" hidden="1" customHeight="1" outlineLevel="1" x14ac:dyDescent="0.25">
      <c r="A139" s="1602" t="s">
        <v>128</v>
      </c>
      <c r="B139" s="1603"/>
      <c r="C139" s="1947" t="s">
        <v>129</v>
      </c>
      <c r="D139" s="1968" t="s">
        <v>644</v>
      </c>
      <c r="E139" s="152" t="s">
        <v>130</v>
      </c>
      <c r="F139" s="15"/>
      <c r="G139" s="1926" t="s">
        <v>722</v>
      </c>
    </row>
    <row r="140" spans="1:7" ht="30" hidden="1" customHeight="1" outlineLevel="1" x14ac:dyDescent="0.25">
      <c r="A140" s="1608"/>
      <c r="B140" s="1623"/>
      <c r="C140" s="1943"/>
      <c r="D140" s="1969"/>
      <c r="E140" s="153" t="s">
        <v>131</v>
      </c>
      <c r="F140" s="16"/>
      <c r="G140" s="1862"/>
    </row>
    <row r="141" spans="1:7" ht="30" hidden="1" customHeight="1" outlineLevel="1" x14ac:dyDescent="0.25">
      <c r="A141" s="1608"/>
      <c r="B141" s="1623"/>
      <c r="C141" s="1943"/>
      <c r="D141" s="1970"/>
      <c r="E141" s="153" t="s">
        <v>645</v>
      </c>
      <c r="F141" s="16"/>
      <c r="G141" s="1862"/>
    </row>
    <row r="142" spans="1:7" ht="30" hidden="1" customHeight="1" outlineLevel="1" x14ac:dyDescent="0.25">
      <c r="A142" s="1608"/>
      <c r="B142" s="1623"/>
      <c r="C142" s="1943"/>
      <c r="D142" s="1623" t="s">
        <v>132</v>
      </c>
      <c r="E142" s="1623"/>
      <c r="F142" s="154"/>
      <c r="G142" s="1862"/>
    </row>
    <row r="143" spans="1:7" ht="15" hidden="1" customHeight="1" outlineLevel="1" x14ac:dyDescent="0.25">
      <c r="A143" s="1608"/>
      <c r="B143" s="1623"/>
      <c r="C143" s="1943"/>
      <c r="D143" s="1943" t="s">
        <v>133</v>
      </c>
      <c r="E143" s="1943"/>
      <c r="F143" s="154"/>
      <c r="G143" s="1862"/>
    </row>
    <row r="144" spans="1:7" ht="30" hidden="1" customHeight="1" outlineLevel="1" x14ac:dyDescent="0.25">
      <c r="A144" s="1608"/>
      <c r="B144" s="1623"/>
      <c r="C144" s="1943"/>
      <c r="D144" s="1623" t="s">
        <v>136</v>
      </c>
      <c r="E144" s="1623"/>
      <c r="F144" s="154"/>
      <c r="G144" s="1862"/>
    </row>
    <row r="145" spans="1:7" ht="30" hidden="1" customHeight="1" outlineLevel="1" x14ac:dyDescent="0.25">
      <c r="A145" s="1608"/>
      <c r="B145" s="1623"/>
      <c r="C145" s="1943"/>
      <c r="D145" s="1623" t="s">
        <v>141</v>
      </c>
      <c r="E145" s="1623"/>
      <c r="F145" s="154"/>
      <c r="G145" s="1862"/>
    </row>
    <row r="146" spans="1:7" ht="15" hidden="1" customHeight="1" outlineLevel="1" x14ac:dyDescent="0.25">
      <c r="A146" s="1608"/>
      <c r="B146" s="1623"/>
      <c r="C146" s="1943"/>
      <c r="D146" s="1623" t="s">
        <v>137</v>
      </c>
      <c r="E146" s="1623"/>
      <c r="F146" s="154"/>
      <c r="G146" s="1862"/>
    </row>
    <row r="147" spans="1:7" ht="30" hidden="1" customHeight="1" outlineLevel="1" x14ac:dyDescent="0.25">
      <c r="A147" s="1608"/>
      <c r="B147" s="1623"/>
      <c r="C147" s="1943"/>
      <c r="D147" s="1623" t="s">
        <v>135</v>
      </c>
      <c r="E147" s="1623"/>
      <c r="F147" s="154"/>
      <c r="G147" s="1862"/>
    </row>
    <row r="148" spans="1:7" ht="30" hidden="1" customHeight="1" outlineLevel="1" x14ac:dyDescent="0.25">
      <c r="A148" s="1608"/>
      <c r="B148" s="1623"/>
      <c r="C148" s="1943"/>
      <c r="D148" s="1623" t="s">
        <v>134</v>
      </c>
      <c r="E148" s="1623"/>
      <c r="F148" s="154"/>
      <c r="G148" s="1862"/>
    </row>
    <row r="149" spans="1:7" ht="30" hidden="1" customHeight="1" outlineLevel="1" x14ac:dyDescent="0.25">
      <c r="A149" s="1608"/>
      <c r="B149" s="1623"/>
      <c r="C149" s="1943"/>
      <c r="D149" s="1623" t="s">
        <v>138</v>
      </c>
      <c r="E149" s="1623"/>
      <c r="F149" s="154"/>
      <c r="G149" s="1862"/>
    </row>
    <row r="150" spans="1:7" ht="30" hidden="1" customHeight="1" outlineLevel="1" x14ac:dyDescent="0.25">
      <c r="A150" s="1608"/>
      <c r="B150" s="1623"/>
      <c r="C150" s="1943" t="s">
        <v>139</v>
      </c>
      <c r="D150" s="1967" t="s">
        <v>644</v>
      </c>
      <c r="E150" s="153" t="s">
        <v>130</v>
      </c>
      <c r="F150" s="154"/>
      <c r="G150" s="1862"/>
    </row>
    <row r="151" spans="1:7" ht="30" hidden="1" customHeight="1" outlineLevel="1" x14ac:dyDescent="0.25">
      <c r="A151" s="1608"/>
      <c r="B151" s="1623"/>
      <c r="C151" s="1943"/>
      <c r="D151" s="1969"/>
      <c r="E151" s="153" t="s">
        <v>131</v>
      </c>
      <c r="F151" s="154"/>
      <c r="G151" s="1862"/>
    </row>
    <row r="152" spans="1:7" ht="25.5" hidden="1" outlineLevel="1" x14ac:dyDescent="0.25">
      <c r="A152" s="1608"/>
      <c r="B152" s="1623"/>
      <c r="C152" s="1943"/>
      <c r="D152" s="1970"/>
      <c r="E152" s="153" t="s">
        <v>645</v>
      </c>
      <c r="F152" s="154"/>
      <c r="G152" s="1862"/>
    </row>
    <row r="153" spans="1:7" ht="30" hidden="1" customHeight="1" outlineLevel="1" x14ac:dyDescent="0.25">
      <c r="A153" s="1608"/>
      <c r="B153" s="1623"/>
      <c r="C153" s="1943"/>
      <c r="D153" s="1623" t="s">
        <v>132</v>
      </c>
      <c r="E153" s="1623"/>
      <c r="F153" s="16"/>
      <c r="G153" s="1862"/>
    </row>
    <row r="154" spans="1:7" ht="15" hidden="1" customHeight="1" outlineLevel="1" x14ac:dyDescent="0.25">
      <c r="A154" s="1608"/>
      <c r="B154" s="1623"/>
      <c r="C154" s="1943"/>
      <c r="D154" s="1943" t="s">
        <v>133</v>
      </c>
      <c r="E154" s="1943"/>
      <c r="F154" s="16"/>
      <c r="G154" s="1862"/>
    </row>
    <row r="155" spans="1:7" ht="30" hidden="1" customHeight="1" outlineLevel="1" x14ac:dyDescent="0.25">
      <c r="A155" s="1608"/>
      <c r="B155" s="1623"/>
      <c r="C155" s="1943"/>
      <c r="D155" s="1623" t="s">
        <v>136</v>
      </c>
      <c r="E155" s="1623"/>
      <c r="F155" s="16"/>
      <c r="G155" s="1862"/>
    </row>
    <row r="156" spans="1:7" ht="30" hidden="1" customHeight="1" outlineLevel="1" x14ac:dyDescent="0.25">
      <c r="A156" s="1608"/>
      <c r="B156" s="1623"/>
      <c r="C156" s="1943"/>
      <c r="D156" s="1623" t="s">
        <v>140</v>
      </c>
      <c r="E156" s="1623"/>
      <c r="F156" s="16"/>
      <c r="G156" s="1862"/>
    </row>
    <row r="157" spans="1:7" ht="15" hidden="1" customHeight="1" outlineLevel="1" x14ac:dyDescent="0.25">
      <c r="A157" s="1608"/>
      <c r="B157" s="1623"/>
      <c r="C157" s="1943"/>
      <c r="D157" s="1623" t="s">
        <v>137</v>
      </c>
      <c r="E157" s="1623"/>
      <c r="F157" s="16"/>
      <c r="G157" s="1862"/>
    </row>
    <row r="158" spans="1:7" ht="30" hidden="1" customHeight="1" outlineLevel="1" x14ac:dyDescent="0.25">
      <c r="A158" s="1608"/>
      <c r="B158" s="1623"/>
      <c r="C158" s="1943"/>
      <c r="D158" s="1623" t="s">
        <v>135</v>
      </c>
      <c r="E158" s="1623"/>
      <c r="F158" s="16"/>
      <c r="G158" s="1862"/>
    </row>
    <row r="159" spans="1:7" ht="30" hidden="1" customHeight="1" outlineLevel="1" x14ac:dyDescent="0.25">
      <c r="A159" s="1608"/>
      <c r="B159" s="1623"/>
      <c r="C159" s="1943"/>
      <c r="D159" s="1623" t="s">
        <v>134</v>
      </c>
      <c r="E159" s="1623"/>
      <c r="F159" s="16"/>
      <c r="G159" s="1862"/>
    </row>
    <row r="160" spans="1:7" ht="30" hidden="1" customHeight="1" outlineLevel="1" thickBot="1" x14ac:dyDescent="0.3">
      <c r="A160" s="1795"/>
      <c r="B160" s="1967"/>
      <c r="C160" s="1971"/>
      <c r="D160" s="1967" t="s">
        <v>138</v>
      </c>
      <c r="E160" s="1967"/>
      <c r="F160" s="109"/>
      <c r="G160" s="1863"/>
    </row>
    <row r="161" spans="1:7" ht="30" hidden="1" customHeight="1" outlineLevel="1" x14ac:dyDescent="0.25">
      <c r="A161" s="1602" t="s">
        <v>128</v>
      </c>
      <c r="B161" s="1603"/>
      <c r="C161" s="1947" t="s">
        <v>129</v>
      </c>
      <c r="D161" s="1968" t="s">
        <v>644</v>
      </c>
      <c r="E161" s="152" t="s">
        <v>130</v>
      </c>
      <c r="F161" s="15"/>
      <c r="G161" s="1926" t="s">
        <v>722</v>
      </c>
    </row>
    <row r="162" spans="1:7" ht="30" hidden="1" customHeight="1" outlineLevel="1" x14ac:dyDescent="0.25">
      <c r="A162" s="1608"/>
      <c r="B162" s="1623"/>
      <c r="C162" s="1943"/>
      <c r="D162" s="1969"/>
      <c r="E162" s="153" t="s">
        <v>131</v>
      </c>
      <c r="F162" s="16"/>
      <c r="G162" s="1862"/>
    </row>
    <row r="163" spans="1:7" ht="30" hidden="1" customHeight="1" outlineLevel="1" x14ac:dyDescent="0.25">
      <c r="A163" s="1608"/>
      <c r="B163" s="1623"/>
      <c r="C163" s="1943"/>
      <c r="D163" s="1970"/>
      <c r="E163" s="153" t="s">
        <v>645</v>
      </c>
      <c r="F163" s="16"/>
      <c r="G163" s="1862"/>
    </row>
    <row r="164" spans="1:7" ht="30" hidden="1" customHeight="1" outlineLevel="1" x14ac:dyDescent="0.25">
      <c r="A164" s="1608"/>
      <c r="B164" s="1623"/>
      <c r="C164" s="1943"/>
      <c r="D164" s="1623" t="s">
        <v>132</v>
      </c>
      <c r="E164" s="1623"/>
      <c r="F164" s="154"/>
      <c r="G164" s="1862"/>
    </row>
    <row r="165" spans="1:7" ht="15" hidden="1" customHeight="1" outlineLevel="1" x14ac:dyDescent="0.25">
      <c r="A165" s="1608"/>
      <c r="B165" s="1623"/>
      <c r="C165" s="1943"/>
      <c r="D165" s="1943" t="s">
        <v>133</v>
      </c>
      <c r="E165" s="1943"/>
      <c r="F165" s="154"/>
      <c r="G165" s="1862"/>
    </row>
    <row r="166" spans="1:7" ht="30" hidden="1" customHeight="1" outlineLevel="1" x14ac:dyDescent="0.25">
      <c r="A166" s="1608"/>
      <c r="B166" s="1623"/>
      <c r="C166" s="1943"/>
      <c r="D166" s="1623" t="s">
        <v>136</v>
      </c>
      <c r="E166" s="1623"/>
      <c r="F166" s="154"/>
      <c r="G166" s="1862"/>
    </row>
    <row r="167" spans="1:7" ht="30" hidden="1" customHeight="1" outlineLevel="1" x14ac:dyDescent="0.25">
      <c r="A167" s="1608"/>
      <c r="B167" s="1623"/>
      <c r="C167" s="1943"/>
      <c r="D167" s="1623" t="s">
        <v>141</v>
      </c>
      <c r="E167" s="1623"/>
      <c r="F167" s="154"/>
      <c r="G167" s="1862"/>
    </row>
    <row r="168" spans="1:7" ht="15" hidden="1" customHeight="1" outlineLevel="1" x14ac:dyDescent="0.25">
      <c r="A168" s="1608"/>
      <c r="B168" s="1623"/>
      <c r="C168" s="1943"/>
      <c r="D168" s="1623" t="s">
        <v>137</v>
      </c>
      <c r="E168" s="1623"/>
      <c r="F168" s="154"/>
      <c r="G168" s="1862"/>
    </row>
    <row r="169" spans="1:7" ht="30" hidden="1" customHeight="1" outlineLevel="1" x14ac:dyDescent="0.25">
      <c r="A169" s="1608"/>
      <c r="B169" s="1623"/>
      <c r="C169" s="1943"/>
      <c r="D169" s="1623" t="s">
        <v>135</v>
      </c>
      <c r="E169" s="1623"/>
      <c r="F169" s="154"/>
      <c r="G169" s="1862"/>
    </row>
    <row r="170" spans="1:7" ht="30" hidden="1" customHeight="1" outlineLevel="1" x14ac:dyDescent="0.25">
      <c r="A170" s="1608"/>
      <c r="B170" s="1623"/>
      <c r="C170" s="1943"/>
      <c r="D170" s="1623" t="s">
        <v>134</v>
      </c>
      <c r="E170" s="1623"/>
      <c r="F170" s="154"/>
      <c r="G170" s="1862"/>
    </row>
    <row r="171" spans="1:7" ht="30" hidden="1" customHeight="1" outlineLevel="1" x14ac:dyDescent="0.25">
      <c r="A171" s="1608"/>
      <c r="B171" s="1623"/>
      <c r="C171" s="1943"/>
      <c r="D171" s="1623" t="s">
        <v>138</v>
      </c>
      <c r="E171" s="1623"/>
      <c r="F171" s="154"/>
      <c r="G171" s="1862"/>
    </row>
    <row r="172" spans="1:7" hidden="1" outlineLevel="1" x14ac:dyDescent="0.25">
      <c r="A172" s="1608"/>
      <c r="B172" s="1623"/>
      <c r="C172" s="1943" t="s">
        <v>139</v>
      </c>
      <c r="D172" s="1967" t="s">
        <v>644</v>
      </c>
      <c r="E172" s="153" t="s">
        <v>130</v>
      </c>
      <c r="F172" s="154"/>
      <c r="G172" s="1862"/>
    </row>
    <row r="173" spans="1:7" ht="30" hidden="1" customHeight="1" outlineLevel="1" x14ac:dyDescent="0.25">
      <c r="A173" s="1608"/>
      <c r="B173" s="1623"/>
      <c r="C173" s="1943"/>
      <c r="D173" s="1969"/>
      <c r="E173" s="153" t="s">
        <v>131</v>
      </c>
      <c r="F173" s="154"/>
      <c r="G173" s="1862"/>
    </row>
    <row r="174" spans="1:7" ht="30" hidden="1" customHeight="1" outlineLevel="1" x14ac:dyDescent="0.25">
      <c r="A174" s="1608"/>
      <c r="B174" s="1623"/>
      <c r="C174" s="1943"/>
      <c r="D174" s="1970"/>
      <c r="E174" s="153" t="s">
        <v>645</v>
      </c>
      <c r="F174" s="154"/>
      <c r="G174" s="1862"/>
    </row>
    <row r="175" spans="1:7" ht="30" hidden="1" customHeight="1" outlineLevel="1" x14ac:dyDescent="0.25">
      <c r="A175" s="1608"/>
      <c r="B175" s="1623"/>
      <c r="C175" s="1943"/>
      <c r="D175" s="1623" t="s">
        <v>132</v>
      </c>
      <c r="E175" s="1623"/>
      <c r="F175" s="16"/>
      <c r="G175" s="1862"/>
    </row>
    <row r="176" spans="1:7" ht="15" hidden="1" customHeight="1" outlineLevel="1" x14ac:dyDescent="0.25">
      <c r="A176" s="1608"/>
      <c r="B176" s="1623"/>
      <c r="C176" s="1943"/>
      <c r="D176" s="1943" t="s">
        <v>133</v>
      </c>
      <c r="E176" s="1943"/>
      <c r="F176" s="16"/>
      <c r="G176" s="1862"/>
    </row>
    <row r="177" spans="1:7" ht="30" hidden="1" customHeight="1" outlineLevel="1" x14ac:dyDescent="0.25">
      <c r="A177" s="1608"/>
      <c r="B177" s="1623"/>
      <c r="C177" s="1943"/>
      <c r="D177" s="1623" t="s">
        <v>136</v>
      </c>
      <c r="E177" s="1623"/>
      <c r="F177" s="16"/>
      <c r="G177" s="1862"/>
    </row>
    <row r="178" spans="1:7" ht="30" hidden="1" customHeight="1" outlineLevel="1" x14ac:dyDescent="0.25">
      <c r="A178" s="1608"/>
      <c r="B178" s="1623"/>
      <c r="C178" s="1943"/>
      <c r="D178" s="1623" t="s">
        <v>140</v>
      </c>
      <c r="E178" s="1623"/>
      <c r="F178" s="16"/>
      <c r="G178" s="1862"/>
    </row>
    <row r="179" spans="1:7" ht="15" hidden="1" customHeight="1" outlineLevel="1" x14ac:dyDescent="0.25">
      <c r="A179" s="1608"/>
      <c r="B179" s="1623"/>
      <c r="C179" s="1943"/>
      <c r="D179" s="1623" t="s">
        <v>137</v>
      </c>
      <c r="E179" s="1623"/>
      <c r="F179" s="16"/>
      <c r="G179" s="1862"/>
    </row>
    <row r="180" spans="1:7" ht="30" hidden="1" customHeight="1" outlineLevel="1" x14ac:dyDescent="0.25">
      <c r="A180" s="1608"/>
      <c r="B180" s="1623"/>
      <c r="C180" s="1943"/>
      <c r="D180" s="1623" t="s">
        <v>135</v>
      </c>
      <c r="E180" s="1623"/>
      <c r="F180" s="16"/>
      <c r="G180" s="1862"/>
    </row>
    <row r="181" spans="1:7" ht="30" hidden="1" customHeight="1" outlineLevel="1" x14ac:dyDescent="0.25">
      <c r="A181" s="1608"/>
      <c r="B181" s="1623"/>
      <c r="C181" s="1943"/>
      <c r="D181" s="1623" t="s">
        <v>134</v>
      </c>
      <c r="E181" s="1623"/>
      <c r="F181" s="16"/>
      <c r="G181" s="1862"/>
    </row>
    <row r="182" spans="1:7" ht="30" hidden="1" customHeight="1" outlineLevel="1" thickBot="1" x14ac:dyDescent="0.3">
      <c r="A182" s="1795"/>
      <c r="B182" s="1967"/>
      <c r="C182" s="1971"/>
      <c r="D182" s="1967" t="s">
        <v>138</v>
      </c>
      <c r="E182" s="1967"/>
      <c r="F182" s="109"/>
      <c r="G182" s="1863"/>
    </row>
    <row r="183" spans="1:7" ht="30" hidden="1" customHeight="1" outlineLevel="1" x14ac:dyDescent="0.25">
      <c r="A183" s="1602" t="s">
        <v>128</v>
      </c>
      <c r="B183" s="1603"/>
      <c r="C183" s="1947" t="s">
        <v>129</v>
      </c>
      <c r="D183" s="1968" t="s">
        <v>644</v>
      </c>
      <c r="E183" s="152" t="s">
        <v>130</v>
      </c>
      <c r="F183" s="15"/>
      <c r="G183" s="1926" t="s">
        <v>722</v>
      </c>
    </row>
    <row r="184" spans="1:7" ht="30" hidden="1" customHeight="1" outlineLevel="1" x14ac:dyDescent="0.25">
      <c r="A184" s="1608"/>
      <c r="B184" s="1623"/>
      <c r="C184" s="1943"/>
      <c r="D184" s="1969"/>
      <c r="E184" s="153" t="s">
        <v>131</v>
      </c>
      <c r="F184" s="16"/>
      <c r="G184" s="1862"/>
    </row>
    <row r="185" spans="1:7" ht="30" hidden="1" customHeight="1" outlineLevel="1" x14ac:dyDescent="0.25">
      <c r="A185" s="1608"/>
      <c r="B185" s="1623"/>
      <c r="C185" s="1943"/>
      <c r="D185" s="1970"/>
      <c r="E185" s="153" t="s">
        <v>645</v>
      </c>
      <c r="F185" s="16"/>
      <c r="G185" s="1862"/>
    </row>
    <row r="186" spans="1:7" ht="30" hidden="1" customHeight="1" outlineLevel="1" x14ac:dyDescent="0.25">
      <c r="A186" s="1608"/>
      <c r="B186" s="1623"/>
      <c r="C186" s="1943"/>
      <c r="D186" s="1623" t="s">
        <v>132</v>
      </c>
      <c r="E186" s="1623"/>
      <c r="F186" s="154"/>
      <c r="G186" s="1862"/>
    </row>
    <row r="187" spans="1:7" ht="15" hidden="1" customHeight="1" outlineLevel="1" x14ac:dyDescent="0.25">
      <c r="A187" s="1608"/>
      <c r="B187" s="1623"/>
      <c r="C187" s="1943"/>
      <c r="D187" s="1943" t="s">
        <v>133</v>
      </c>
      <c r="E187" s="1943"/>
      <c r="F187" s="154"/>
      <c r="G187" s="1862"/>
    </row>
    <row r="188" spans="1:7" ht="30" hidden="1" customHeight="1" outlineLevel="1" x14ac:dyDescent="0.25">
      <c r="A188" s="1608"/>
      <c r="B188" s="1623"/>
      <c r="C188" s="1943"/>
      <c r="D188" s="1623" t="s">
        <v>136</v>
      </c>
      <c r="E188" s="1623"/>
      <c r="F188" s="154"/>
      <c r="G188" s="1862"/>
    </row>
    <row r="189" spans="1:7" ht="30" hidden="1" customHeight="1" outlineLevel="1" x14ac:dyDescent="0.25">
      <c r="A189" s="1608"/>
      <c r="B189" s="1623"/>
      <c r="C189" s="1943"/>
      <c r="D189" s="1623" t="s">
        <v>141</v>
      </c>
      <c r="E189" s="1623"/>
      <c r="F189" s="154"/>
      <c r="G189" s="1862"/>
    </row>
    <row r="190" spans="1:7" ht="15" hidden="1" customHeight="1" outlineLevel="1" x14ac:dyDescent="0.25">
      <c r="A190" s="1608"/>
      <c r="B190" s="1623"/>
      <c r="C190" s="1943"/>
      <c r="D190" s="1623" t="s">
        <v>137</v>
      </c>
      <c r="E190" s="1623"/>
      <c r="F190" s="154"/>
      <c r="G190" s="1862"/>
    </row>
    <row r="191" spans="1:7" ht="30" hidden="1" customHeight="1" outlineLevel="1" x14ac:dyDescent="0.25">
      <c r="A191" s="1608"/>
      <c r="B191" s="1623"/>
      <c r="C191" s="1943"/>
      <c r="D191" s="1623" t="s">
        <v>135</v>
      </c>
      <c r="E191" s="1623"/>
      <c r="F191" s="154"/>
      <c r="G191" s="1862"/>
    </row>
    <row r="192" spans="1:7" ht="30" hidden="1" customHeight="1" outlineLevel="1" x14ac:dyDescent="0.25">
      <c r="A192" s="1608"/>
      <c r="B192" s="1623"/>
      <c r="C192" s="1943"/>
      <c r="D192" s="1623" t="s">
        <v>134</v>
      </c>
      <c r="E192" s="1623"/>
      <c r="F192" s="154"/>
      <c r="G192" s="1862"/>
    </row>
    <row r="193" spans="1:7" ht="30" hidden="1" customHeight="1" outlineLevel="1" x14ac:dyDescent="0.25">
      <c r="A193" s="1608"/>
      <c r="B193" s="1623"/>
      <c r="C193" s="1943"/>
      <c r="D193" s="1623" t="s">
        <v>138</v>
      </c>
      <c r="E193" s="1623"/>
      <c r="F193" s="154"/>
      <c r="G193" s="1862"/>
    </row>
    <row r="194" spans="1:7" ht="30" hidden="1" customHeight="1" outlineLevel="1" x14ac:dyDescent="0.25">
      <c r="A194" s="1608"/>
      <c r="B194" s="1623"/>
      <c r="C194" s="1943" t="s">
        <v>139</v>
      </c>
      <c r="D194" s="1967" t="s">
        <v>644</v>
      </c>
      <c r="E194" s="153" t="s">
        <v>130</v>
      </c>
      <c r="F194" s="154"/>
      <c r="G194" s="1862"/>
    </row>
    <row r="195" spans="1:7" ht="30" hidden="1" customHeight="1" outlineLevel="1" x14ac:dyDescent="0.25">
      <c r="A195" s="1608"/>
      <c r="B195" s="1623"/>
      <c r="C195" s="1943"/>
      <c r="D195" s="1969"/>
      <c r="E195" s="153" t="s">
        <v>131</v>
      </c>
      <c r="F195" s="154"/>
      <c r="G195" s="1862"/>
    </row>
    <row r="196" spans="1:7" ht="30" hidden="1" customHeight="1" outlineLevel="1" x14ac:dyDescent="0.25">
      <c r="A196" s="1608"/>
      <c r="B196" s="1623"/>
      <c r="C196" s="1943"/>
      <c r="D196" s="1970"/>
      <c r="E196" s="153" t="s">
        <v>645</v>
      </c>
      <c r="F196" s="154"/>
      <c r="G196" s="1862"/>
    </row>
    <row r="197" spans="1:7" ht="30" hidden="1" customHeight="1" outlineLevel="1" x14ac:dyDescent="0.25">
      <c r="A197" s="1608"/>
      <c r="B197" s="1623"/>
      <c r="C197" s="1943"/>
      <c r="D197" s="1623" t="s">
        <v>132</v>
      </c>
      <c r="E197" s="1623"/>
      <c r="F197" s="16"/>
      <c r="G197" s="1862"/>
    </row>
    <row r="198" spans="1:7" ht="15" hidden="1" customHeight="1" outlineLevel="1" x14ac:dyDescent="0.25">
      <c r="A198" s="1608"/>
      <c r="B198" s="1623"/>
      <c r="C198" s="1943"/>
      <c r="D198" s="1943" t="s">
        <v>133</v>
      </c>
      <c r="E198" s="1943"/>
      <c r="F198" s="16"/>
      <c r="G198" s="1862"/>
    </row>
    <row r="199" spans="1:7" ht="30" hidden="1" customHeight="1" outlineLevel="1" x14ac:dyDescent="0.25">
      <c r="A199" s="1608"/>
      <c r="B199" s="1623"/>
      <c r="C199" s="1943"/>
      <c r="D199" s="1623" t="s">
        <v>136</v>
      </c>
      <c r="E199" s="1623"/>
      <c r="F199" s="16"/>
      <c r="G199" s="1862"/>
    </row>
    <row r="200" spans="1:7" ht="30" hidden="1" customHeight="1" outlineLevel="1" x14ac:dyDescent="0.25">
      <c r="A200" s="1608"/>
      <c r="B200" s="1623"/>
      <c r="C200" s="1943"/>
      <c r="D200" s="1623" t="s">
        <v>140</v>
      </c>
      <c r="E200" s="1623"/>
      <c r="F200" s="16"/>
      <c r="G200" s="1862"/>
    </row>
    <row r="201" spans="1:7" ht="15" hidden="1" customHeight="1" outlineLevel="1" x14ac:dyDescent="0.25">
      <c r="A201" s="1608"/>
      <c r="B201" s="1623"/>
      <c r="C201" s="1943"/>
      <c r="D201" s="1623" t="s">
        <v>137</v>
      </c>
      <c r="E201" s="1623"/>
      <c r="F201" s="16"/>
      <c r="G201" s="1862"/>
    </row>
    <row r="202" spans="1:7" ht="30" hidden="1" customHeight="1" outlineLevel="1" x14ac:dyDescent="0.25">
      <c r="A202" s="1608"/>
      <c r="B202" s="1623"/>
      <c r="C202" s="1943"/>
      <c r="D202" s="1623" t="s">
        <v>135</v>
      </c>
      <c r="E202" s="1623"/>
      <c r="F202" s="16"/>
      <c r="G202" s="1862"/>
    </row>
    <row r="203" spans="1:7" ht="30" hidden="1" customHeight="1" outlineLevel="1" x14ac:dyDescent="0.25">
      <c r="A203" s="1608"/>
      <c r="B203" s="1623"/>
      <c r="C203" s="1943"/>
      <c r="D203" s="1623" t="s">
        <v>134</v>
      </c>
      <c r="E203" s="1623"/>
      <c r="F203" s="16"/>
      <c r="G203" s="1862"/>
    </row>
    <row r="204" spans="1:7" ht="30" hidden="1" customHeight="1" outlineLevel="1" thickBot="1" x14ac:dyDescent="0.3">
      <c r="A204" s="1795"/>
      <c r="B204" s="1967"/>
      <c r="C204" s="1971"/>
      <c r="D204" s="1967" t="s">
        <v>138</v>
      </c>
      <c r="E204" s="1967"/>
      <c r="F204" s="109"/>
      <c r="G204" s="1863"/>
    </row>
    <row r="205" spans="1:7" ht="30" hidden="1" customHeight="1" outlineLevel="1" x14ac:dyDescent="0.25">
      <c r="A205" s="1602" t="s">
        <v>128</v>
      </c>
      <c r="B205" s="1603"/>
      <c r="C205" s="1947" t="s">
        <v>129</v>
      </c>
      <c r="D205" s="1968" t="s">
        <v>644</v>
      </c>
      <c r="E205" s="152" t="s">
        <v>130</v>
      </c>
      <c r="F205" s="15"/>
      <c r="G205" s="1926" t="s">
        <v>722</v>
      </c>
    </row>
    <row r="206" spans="1:7" ht="30" hidden="1" customHeight="1" outlineLevel="1" x14ac:dyDescent="0.25">
      <c r="A206" s="1608"/>
      <c r="B206" s="1623"/>
      <c r="C206" s="1943"/>
      <c r="D206" s="1969"/>
      <c r="E206" s="153" t="s">
        <v>131</v>
      </c>
      <c r="F206" s="16"/>
      <c r="G206" s="1862"/>
    </row>
    <row r="207" spans="1:7" ht="30" hidden="1" customHeight="1" outlineLevel="1" x14ac:dyDescent="0.25">
      <c r="A207" s="1608"/>
      <c r="B207" s="1623"/>
      <c r="C207" s="1943"/>
      <c r="D207" s="1970"/>
      <c r="E207" s="153" t="s">
        <v>645</v>
      </c>
      <c r="F207" s="16"/>
      <c r="G207" s="1862"/>
    </row>
    <row r="208" spans="1:7" ht="30" hidden="1" customHeight="1" outlineLevel="1" x14ac:dyDescent="0.25">
      <c r="A208" s="1608"/>
      <c r="B208" s="1623"/>
      <c r="C208" s="1943"/>
      <c r="D208" s="1623" t="s">
        <v>132</v>
      </c>
      <c r="E208" s="1623"/>
      <c r="F208" s="154"/>
      <c r="G208" s="1862"/>
    </row>
    <row r="209" spans="1:7" ht="15" hidden="1" customHeight="1" outlineLevel="1" x14ac:dyDescent="0.25">
      <c r="A209" s="1608"/>
      <c r="B209" s="1623"/>
      <c r="C209" s="1943"/>
      <c r="D209" s="1943" t="s">
        <v>133</v>
      </c>
      <c r="E209" s="1943"/>
      <c r="F209" s="154"/>
      <c r="G209" s="1862"/>
    </row>
    <row r="210" spans="1:7" ht="30" hidden="1" customHeight="1" outlineLevel="1" x14ac:dyDescent="0.25">
      <c r="A210" s="1608"/>
      <c r="B210" s="1623"/>
      <c r="C210" s="1943"/>
      <c r="D210" s="1623" t="s">
        <v>136</v>
      </c>
      <c r="E210" s="1623"/>
      <c r="F210" s="154"/>
      <c r="G210" s="1862"/>
    </row>
    <row r="211" spans="1:7" ht="30" hidden="1" customHeight="1" outlineLevel="1" x14ac:dyDescent="0.25">
      <c r="A211" s="1608"/>
      <c r="B211" s="1623"/>
      <c r="C211" s="1943"/>
      <c r="D211" s="1623" t="s">
        <v>141</v>
      </c>
      <c r="E211" s="1623"/>
      <c r="F211" s="154"/>
      <c r="G211" s="1862"/>
    </row>
    <row r="212" spans="1:7" hidden="1" outlineLevel="1" x14ac:dyDescent="0.25">
      <c r="A212" s="1608"/>
      <c r="B212" s="1623"/>
      <c r="C212" s="1943"/>
      <c r="D212" s="1623" t="s">
        <v>137</v>
      </c>
      <c r="E212" s="1623"/>
      <c r="F212" s="154"/>
      <c r="G212" s="1862"/>
    </row>
    <row r="213" spans="1:7" ht="30" hidden="1" customHeight="1" outlineLevel="1" x14ac:dyDescent="0.25">
      <c r="A213" s="1608"/>
      <c r="B213" s="1623"/>
      <c r="C213" s="1943"/>
      <c r="D213" s="1623" t="s">
        <v>135</v>
      </c>
      <c r="E213" s="1623"/>
      <c r="F213" s="154"/>
      <c r="G213" s="1862"/>
    </row>
    <row r="214" spans="1:7" ht="30" hidden="1" customHeight="1" outlineLevel="1" x14ac:dyDescent="0.25">
      <c r="A214" s="1608"/>
      <c r="B214" s="1623"/>
      <c r="C214" s="1943"/>
      <c r="D214" s="1623" t="s">
        <v>134</v>
      </c>
      <c r="E214" s="1623"/>
      <c r="F214" s="154"/>
      <c r="G214" s="1862"/>
    </row>
    <row r="215" spans="1:7" ht="30" hidden="1" customHeight="1" outlineLevel="1" x14ac:dyDescent="0.25">
      <c r="A215" s="1608"/>
      <c r="B215" s="1623"/>
      <c r="C215" s="1943"/>
      <c r="D215" s="1623" t="s">
        <v>138</v>
      </c>
      <c r="E215" s="1623"/>
      <c r="F215" s="154"/>
      <c r="G215" s="1862"/>
    </row>
    <row r="216" spans="1:7" ht="30" hidden="1" customHeight="1" outlineLevel="1" x14ac:dyDescent="0.25">
      <c r="A216" s="1608"/>
      <c r="B216" s="1623"/>
      <c r="C216" s="1943" t="s">
        <v>139</v>
      </c>
      <c r="D216" s="1967" t="s">
        <v>644</v>
      </c>
      <c r="E216" s="153" t="s">
        <v>130</v>
      </c>
      <c r="F216" s="154"/>
      <c r="G216" s="1862"/>
    </row>
    <row r="217" spans="1:7" ht="30" hidden="1" customHeight="1" outlineLevel="1" x14ac:dyDescent="0.25">
      <c r="A217" s="1608"/>
      <c r="B217" s="1623"/>
      <c r="C217" s="1943"/>
      <c r="D217" s="1969"/>
      <c r="E217" s="153" t="s">
        <v>131</v>
      </c>
      <c r="F217" s="154"/>
      <c r="G217" s="1862"/>
    </row>
    <row r="218" spans="1:7" ht="30" hidden="1" customHeight="1" outlineLevel="1" x14ac:dyDescent="0.25">
      <c r="A218" s="1608"/>
      <c r="B218" s="1623"/>
      <c r="C218" s="1943"/>
      <c r="D218" s="1970"/>
      <c r="E218" s="153" t="s">
        <v>645</v>
      </c>
      <c r="F218" s="154"/>
      <c r="G218" s="1862"/>
    </row>
    <row r="219" spans="1:7" ht="30" hidden="1" customHeight="1" outlineLevel="1" x14ac:dyDescent="0.25">
      <c r="A219" s="1608"/>
      <c r="B219" s="1623"/>
      <c r="C219" s="1943"/>
      <c r="D219" s="1623" t="s">
        <v>132</v>
      </c>
      <c r="E219" s="1623"/>
      <c r="F219" s="16"/>
      <c r="G219" s="1862"/>
    </row>
    <row r="220" spans="1:7" ht="15" hidden="1" customHeight="1" outlineLevel="1" x14ac:dyDescent="0.25">
      <c r="A220" s="1608"/>
      <c r="B220" s="1623"/>
      <c r="C220" s="1943"/>
      <c r="D220" s="1943" t="s">
        <v>133</v>
      </c>
      <c r="E220" s="1943"/>
      <c r="F220" s="16"/>
      <c r="G220" s="1862"/>
    </row>
    <row r="221" spans="1:7" ht="30" hidden="1" customHeight="1" outlineLevel="1" x14ac:dyDescent="0.25">
      <c r="A221" s="1608"/>
      <c r="B221" s="1623"/>
      <c r="C221" s="1943"/>
      <c r="D221" s="1623" t="s">
        <v>136</v>
      </c>
      <c r="E221" s="1623"/>
      <c r="F221" s="16"/>
      <c r="G221" s="1862"/>
    </row>
    <row r="222" spans="1:7" ht="30" hidden="1" customHeight="1" outlineLevel="1" x14ac:dyDescent="0.25">
      <c r="A222" s="1608"/>
      <c r="B222" s="1623"/>
      <c r="C222" s="1943"/>
      <c r="D222" s="1623" t="s">
        <v>140</v>
      </c>
      <c r="E222" s="1623"/>
      <c r="F222" s="16"/>
      <c r="G222" s="1862"/>
    </row>
    <row r="223" spans="1:7" ht="15" hidden="1" customHeight="1" outlineLevel="1" x14ac:dyDescent="0.25">
      <c r="A223" s="1608"/>
      <c r="B223" s="1623"/>
      <c r="C223" s="1943"/>
      <c r="D223" s="1623" t="s">
        <v>137</v>
      </c>
      <c r="E223" s="1623"/>
      <c r="F223" s="16"/>
      <c r="G223" s="1862"/>
    </row>
    <row r="224" spans="1:7" ht="30" hidden="1" customHeight="1" outlineLevel="1" x14ac:dyDescent="0.25">
      <c r="A224" s="1608"/>
      <c r="B224" s="1623"/>
      <c r="C224" s="1943"/>
      <c r="D224" s="1623" t="s">
        <v>135</v>
      </c>
      <c r="E224" s="1623"/>
      <c r="F224" s="16"/>
      <c r="G224" s="1862"/>
    </row>
    <row r="225" spans="1:7" ht="30" hidden="1" customHeight="1" outlineLevel="1" x14ac:dyDescent="0.25">
      <c r="A225" s="1608"/>
      <c r="B225" s="1623"/>
      <c r="C225" s="1943"/>
      <c r="D225" s="1623" t="s">
        <v>134</v>
      </c>
      <c r="E225" s="1623"/>
      <c r="F225" s="16"/>
      <c r="G225" s="1862"/>
    </row>
    <row r="226" spans="1:7" ht="30" hidden="1" customHeight="1" outlineLevel="1" thickBot="1" x14ac:dyDescent="0.3">
      <c r="A226" s="1795"/>
      <c r="B226" s="1967"/>
      <c r="C226" s="1971"/>
      <c r="D226" s="1967" t="s">
        <v>138</v>
      </c>
      <c r="E226" s="1967"/>
      <c r="F226" s="109"/>
      <c r="G226" s="1863"/>
    </row>
    <row r="227" spans="1:7" ht="30" hidden="1" customHeight="1" outlineLevel="1" x14ac:dyDescent="0.25">
      <c r="A227" s="1602" t="s">
        <v>128</v>
      </c>
      <c r="B227" s="1603"/>
      <c r="C227" s="1947" t="s">
        <v>129</v>
      </c>
      <c r="D227" s="1968" t="s">
        <v>644</v>
      </c>
      <c r="E227" s="152" t="s">
        <v>130</v>
      </c>
      <c r="F227" s="15"/>
      <c r="G227" s="1926" t="s">
        <v>722</v>
      </c>
    </row>
    <row r="228" spans="1:7" ht="30" hidden="1" customHeight="1" outlineLevel="1" x14ac:dyDescent="0.25">
      <c r="A228" s="1608"/>
      <c r="B228" s="1623"/>
      <c r="C228" s="1943"/>
      <c r="D228" s="1969"/>
      <c r="E228" s="153" t="s">
        <v>131</v>
      </c>
      <c r="F228" s="16"/>
      <c r="G228" s="1862"/>
    </row>
    <row r="229" spans="1:7" ht="30" hidden="1" customHeight="1" outlineLevel="1" x14ac:dyDescent="0.25">
      <c r="A229" s="1608"/>
      <c r="B229" s="1623"/>
      <c r="C229" s="1943"/>
      <c r="D229" s="1970"/>
      <c r="E229" s="153" t="s">
        <v>645</v>
      </c>
      <c r="F229" s="16"/>
      <c r="G229" s="1862"/>
    </row>
    <row r="230" spans="1:7" ht="30" hidden="1" customHeight="1" outlineLevel="1" x14ac:dyDescent="0.25">
      <c r="A230" s="1608"/>
      <c r="B230" s="1623"/>
      <c r="C230" s="1943"/>
      <c r="D230" s="1623" t="s">
        <v>132</v>
      </c>
      <c r="E230" s="1623"/>
      <c r="F230" s="154"/>
      <c r="G230" s="1862"/>
    </row>
    <row r="231" spans="1:7" ht="15" hidden="1" customHeight="1" outlineLevel="1" x14ac:dyDescent="0.25">
      <c r="A231" s="1608"/>
      <c r="B231" s="1623"/>
      <c r="C231" s="1943"/>
      <c r="D231" s="1943" t="s">
        <v>133</v>
      </c>
      <c r="E231" s="1943"/>
      <c r="F231" s="154"/>
      <c r="G231" s="1862"/>
    </row>
    <row r="232" spans="1:7" ht="30" hidden="1" customHeight="1" outlineLevel="1" x14ac:dyDescent="0.25">
      <c r="A232" s="1608"/>
      <c r="B232" s="1623"/>
      <c r="C232" s="1943"/>
      <c r="D232" s="1623" t="s">
        <v>136</v>
      </c>
      <c r="E232" s="1623"/>
      <c r="F232" s="154"/>
      <c r="G232" s="1862"/>
    </row>
    <row r="233" spans="1:7" ht="30" hidden="1" customHeight="1" outlineLevel="1" x14ac:dyDescent="0.25">
      <c r="A233" s="1608"/>
      <c r="B233" s="1623"/>
      <c r="C233" s="1943"/>
      <c r="D233" s="1623" t="s">
        <v>141</v>
      </c>
      <c r="E233" s="1623"/>
      <c r="F233" s="154"/>
      <c r="G233" s="1862"/>
    </row>
    <row r="234" spans="1:7" ht="15" hidden="1" customHeight="1" outlineLevel="1" x14ac:dyDescent="0.25">
      <c r="A234" s="1608"/>
      <c r="B234" s="1623"/>
      <c r="C234" s="1943"/>
      <c r="D234" s="1623" t="s">
        <v>137</v>
      </c>
      <c r="E234" s="1623"/>
      <c r="F234" s="154"/>
      <c r="G234" s="1862"/>
    </row>
    <row r="235" spans="1:7" ht="30" hidden="1" customHeight="1" outlineLevel="1" x14ac:dyDescent="0.25">
      <c r="A235" s="1608"/>
      <c r="B235" s="1623"/>
      <c r="C235" s="1943"/>
      <c r="D235" s="1623" t="s">
        <v>135</v>
      </c>
      <c r="E235" s="1623"/>
      <c r="F235" s="154"/>
      <c r="G235" s="1862"/>
    </row>
    <row r="236" spans="1:7" ht="30" hidden="1" customHeight="1" outlineLevel="1" x14ac:dyDescent="0.25">
      <c r="A236" s="1608"/>
      <c r="B236" s="1623"/>
      <c r="C236" s="1943"/>
      <c r="D236" s="1623" t="s">
        <v>134</v>
      </c>
      <c r="E236" s="1623"/>
      <c r="F236" s="154"/>
      <c r="G236" s="1862"/>
    </row>
    <row r="237" spans="1:7" ht="30" hidden="1" customHeight="1" outlineLevel="1" x14ac:dyDescent="0.25">
      <c r="A237" s="1608"/>
      <c r="B237" s="1623"/>
      <c r="C237" s="1943"/>
      <c r="D237" s="1623" t="s">
        <v>138</v>
      </c>
      <c r="E237" s="1623"/>
      <c r="F237" s="154"/>
      <c r="G237" s="1862"/>
    </row>
    <row r="238" spans="1:7" ht="30" hidden="1" customHeight="1" outlineLevel="1" x14ac:dyDescent="0.25">
      <c r="A238" s="1608"/>
      <c r="B238" s="1623"/>
      <c r="C238" s="1943" t="s">
        <v>139</v>
      </c>
      <c r="D238" s="1967" t="s">
        <v>644</v>
      </c>
      <c r="E238" s="153" t="s">
        <v>130</v>
      </c>
      <c r="F238" s="154"/>
      <c r="G238" s="1862"/>
    </row>
    <row r="239" spans="1:7" ht="30" hidden="1" customHeight="1" outlineLevel="1" x14ac:dyDescent="0.25">
      <c r="A239" s="1608"/>
      <c r="B239" s="1623"/>
      <c r="C239" s="1943"/>
      <c r="D239" s="1969"/>
      <c r="E239" s="153" t="s">
        <v>131</v>
      </c>
      <c r="F239" s="154"/>
      <c r="G239" s="1862"/>
    </row>
    <row r="240" spans="1:7" ht="30" hidden="1" customHeight="1" outlineLevel="1" x14ac:dyDescent="0.25">
      <c r="A240" s="1608"/>
      <c r="B240" s="1623"/>
      <c r="C240" s="1943"/>
      <c r="D240" s="1970"/>
      <c r="E240" s="153" t="s">
        <v>645</v>
      </c>
      <c r="F240" s="154"/>
      <c r="G240" s="1862"/>
    </row>
    <row r="241" spans="1:7" ht="30" hidden="1" customHeight="1" outlineLevel="1" x14ac:dyDescent="0.25">
      <c r="A241" s="1608"/>
      <c r="B241" s="1623"/>
      <c r="C241" s="1943"/>
      <c r="D241" s="1623" t="s">
        <v>132</v>
      </c>
      <c r="E241" s="1623"/>
      <c r="F241" s="16"/>
      <c r="G241" s="1862"/>
    </row>
    <row r="242" spans="1:7" hidden="1" outlineLevel="1" x14ac:dyDescent="0.25">
      <c r="A242" s="1608"/>
      <c r="B242" s="1623"/>
      <c r="C242" s="1943"/>
      <c r="D242" s="1943" t="s">
        <v>133</v>
      </c>
      <c r="E242" s="1943"/>
      <c r="F242" s="16"/>
      <c r="G242" s="1862"/>
    </row>
    <row r="243" spans="1:7" ht="30" hidden="1" customHeight="1" outlineLevel="1" x14ac:dyDescent="0.25">
      <c r="A243" s="1608"/>
      <c r="B243" s="1623"/>
      <c r="C243" s="1943"/>
      <c r="D243" s="1623" t="s">
        <v>136</v>
      </c>
      <c r="E243" s="1623"/>
      <c r="F243" s="16"/>
      <c r="G243" s="1862"/>
    </row>
    <row r="244" spans="1:7" ht="30" hidden="1" customHeight="1" outlineLevel="1" x14ac:dyDescent="0.25">
      <c r="A244" s="1608"/>
      <c r="B244" s="1623"/>
      <c r="C244" s="1943"/>
      <c r="D244" s="1623" t="s">
        <v>140</v>
      </c>
      <c r="E244" s="1623"/>
      <c r="F244" s="16"/>
      <c r="G244" s="1862"/>
    </row>
    <row r="245" spans="1:7" ht="15" hidden="1" customHeight="1" outlineLevel="1" x14ac:dyDescent="0.25">
      <c r="A245" s="1608"/>
      <c r="B245" s="1623"/>
      <c r="C245" s="1943"/>
      <c r="D245" s="1623" t="s">
        <v>137</v>
      </c>
      <c r="E245" s="1623"/>
      <c r="F245" s="16"/>
      <c r="G245" s="1862"/>
    </row>
    <row r="246" spans="1:7" ht="30" hidden="1" customHeight="1" outlineLevel="1" x14ac:dyDescent="0.25">
      <c r="A246" s="1608"/>
      <c r="B246" s="1623"/>
      <c r="C246" s="1943"/>
      <c r="D246" s="1623" t="s">
        <v>135</v>
      </c>
      <c r="E246" s="1623"/>
      <c r="F246" s="16"/>
      <c r="G246" s="1862"/>
    </row>
    <row r="247" spans="1:7" ht="30" hidden="1" customHeight="1" outlineLevel="1" x14ac:dyDescent="0.25">
      <c r="A247" s="1608"/>
      <c r="B247" s="1623"/>
      <c r="C247" s="1943"/>
      <c r="D247" s="1623" t="s">
        <v>134</v>
      </c>
      <c r="E247" s="1623"/>
      <c r="F247" s="16"/>
      <c r="G247" s="1862"/>
    </row>
    <row r="248" spans="1:7" ht="30" hidden="1" customHeight="1" outlineLevel="1" thickBot="1" x14ac:dyDescent="0.3">
      <c r="A248" s="1795"/>
      <c r="B248" s="1967"/>
      <c r="C248" s="1971"/>
      <c r="D248" s="1967" t="s">
        <v>138</v>
      </c>
      <c r="E248" s="1967"/>
      <c r="F248" s="109"/>
      <c r="G248" s="1863"/>
    </row>
    <row r="249" spans="1:7" ht="30" hidden="1" customHeight="1" outlineLevel="1" x14ac:dyDescent="0.25">
      <c r="A249" s="1602" t="s">
        <v>128</v>
      </c>
      <c r="B249" s="1603"/>
      <c r="C249" s="1947" t="s">
        <v>129</v>
      </c>
      <c r="D249" s="1968" t="s">
        <v>644</v>
      </c>
      <c r="E249" s="152" t="s">
        <v>130</v>
      </c>
      <c r="F249" s="15"/>
      <c r="G249" s="1926" t="s">
        <v>722</v>
      </c>
    </row>
    <row r="250" spans="1:7" ht="30" hidden="1" customHeight="1" outlineLevel="1" x14ac:dyDescent="0.25">
      <c r="A250" s="1608"/>
      <c r="B250" s="1623"/>
      <c r="C250" s="1943"/>
      <c r="D250" s="1969"/>
      <c r="E250" s="153" t="s">
        <v>131</v>
      </c>
      <c r="F250" s="16"/>
      <c r="G250" s="1862"/>
    </row>
    <row r="251" spans="1:7" ht="30" hidden="1" customHeight="1" outlineLevel="1" x14ac:dyDescent="0.25">
      <c r="A251" s="1608"/>
      <c r="B251" s="1623"/>
      <c r="C251" s="1943"/>
      <c r="D251" s="1970"/>
      <c r="E251" s="153" t="s">
        <v>645</v>
      </c>
      <c r="F251" s="16"/>
      <c r="G251" s="1862"/>
    </row>
    <row r="252" spans="1:7" ht="30" hidden="1" customHeight="1" outlineLevel="1" x14ac:dyDescent="0.25">
      <c r="A252" s="1608"/>
      <c r="B252" s="1623"/>
      <c r="C252" s="1943"/>
      <c r="D252" s="1623" t="s">
        <v>132</v>
      </c>
      <c r="E252" s="1623"/>
      <c r="F252" s="154"/>
      <c r="G252" s="1862"/>
    </row>
    <row r="253" spans="1:7" ht="15" hidden="1" customHeight="1" outlineLevel="1" x14ac:dyDescent="0.25">
      <c r="A253" s="1608"/>
      <c r="B253" s="1623"/>
      <c r="C253" s="1943"/>
      <c r="D253" s="1943" t="s">
        <v>133</v>
      </c>
      <c r="E253" s="1943"/>
      <c r="F253" s="154"/>
      <c r="G253" s="1862"/>
    </row>
    <row r="254" spans="1:7" ht="30" hidden="1" customHeight="1" outlineLevel="1" x14ac:dyDescent="0.25">
      <c r="A254" s="1608"/>
      <c r="B254" s="1623"/>
      <c r="C254" s="1943"/>
      <c r="D254" s="1623" t="s">
        <v>136</v>
      </c>
      <c r="E254" s="1623"/>
      <c r="F254" s="154"/>
      <c r="G254" s="1862"/>
    </row>
    <row r="255" spans="1:7" ht="30" hidden="1" customHeight="1" outlineLevel="1" x14ac:dyDescent="0.25">
      <c r="A255" s="1608"/>
      <c r="B255" s="1623"/>
      <c r="C255" s="1943"/>
      <c r="D255" s="1623" t="s">
        <v>141</v>
      </c>
      <c r="E255" s="1623"/>
      <c r="F255" s="154"/>
      <c r="G255" s="1862"/>
    </row>
    <row r="256" spans="1:7" ht="15" hidden="1" customHeight="1" outlineLevel="1" x14ac:dyDescent="0.25">
      <c r="A256" s="1608"/>
      <c r="B256" s="1623"/>
      <c r="C256" s="1943"/>
      <c r="D256" s="1623" t="s">
        <v>137</v>
      </c>
      <c r="E256" s="1623"/>
      <c r="F256" s="154"/>
      <c r="G256" s="1862"/>
    </row>
    <row r="257" spans="1:7" ht="30" hidden="1" customHeight="1" outlineLevel="1" x14ac:dyDescent="0.25">
      <c r="A257" s="1608"/>
      <c r="B257" s="1623"/>
      <c r="C257" s="1943"/>
      <c r="D257" s="1623" t="s">
        <v>135</v>
      </c>
      <c r="E257" s="1623"/>
      <c r="F257" s="154"/>
      <c r="G257" s="1862"/>
    </row>
    <row r="258" spans="1:7" ht="30" hidden="1" customHeight="1" outlineLevel="1" x14ac:dyDescent="0.25">
      <c r="A258" s="1608"/>
      <c r="B258" s="1623"/>
      <c r="C258" s="1943"/>
      <c r="D258" s="1623" t="s">
        <v>134</v>
      </c>
      <c r="E258" s="1623"/>
      <c r="F258" s="154"/>
      <c r="G258" s="1862"/>
    </row>
    <row r="259" spans="1:7" ht="30" hidden="1" customHeight="1" outlineLevel="1" x14ac:dyDescent="0.25">
      <c r="A259" s="1608"/>
      <c r="B259" s="1623"/>
      <c r="C259" s="1943"/>
      <c r="D259" s="1623" t="s">
        <v>138</v>
      </c>
      <c r="E259" s="1623"/>
      <c r="F259" s="154"/>
      <c r="G259" s="1862"/>
    </row>
    <row r="260" spans="1:7" ht="30" hidden="1" customHeight="1" outlineLevel="1" x14ac:dyDescent="0.25">
      <c r="A260" s="1608"/>
      <c r="B260" s="1623"/>
      <c r="C260" s="1943" t="s">
        <v>139</v>
      </c>
      <c r="D260" s="1967" t="s">
        <v>644</v>
      </c>
      <c r="E260" s="153" t="s">
        <v>130</v>
      </c>
      <c r="F260" s="154"/>
      <c r="G260" s="1862"/>
    </row>
    <row r="261" spans="1:7" ht="30" hidden="1" customHeight="1" outlineLevel="1" x14ac:dyDescent="0.25">
      <c r="A261" s="1608"/>
      <c r="B261" s="1623"/>
      <c r="C261" s="1943"/>
      <c r="D261" s="1969"/>
      <c r="E261" s="153" t="s">
        <v>131</v>
      </c>
      <c r="F261" s="154"/>
      <c r="G261" s="1862"/>
    </row>
    <row r="262" spans="1:7" ht="25.5" hidden="1" outlineLevel="1" x14ac:dyDescent="0.25">
      <c r="A262" s="1608"/>
      <c r="B262" s="1623"/>
      <c r="C262" s="1943"/>
      <c r="D262" s="1970"/>
      <c r="E262" s="153" t="s">
        <v>645</v>
      </c>
      <c r="F262" s="154"/>
      <c r="G262" s="1862"/>
    </row>
    <row r="263" spans="1:7" ht="30" hidden="1" customHeight="1" outlineLevel="1" x14ac:dyDescent="0.25">
      <c r="A263" s="1608"/>
      <c r="B263" s="1623"/>
      <c r="C263" s="1943"/>
      <c r="D263" s="1623" t="s">
        <v>132</v>
      </c>
      <c r="E263" s="1623"/>
      <c r="F263" s="16"/>
      <c r="G263" s="1862"/>
    </row>
    <row r="264" spans="1:7" ht="15" hidden="1" customHeight="1" outlineLevel="1" x14ac:dyDescent="0.25">
      <c r="A264" s="1608"/>
      <c r="B264" s="1623"/>
      <c r="C264" s="1943"/>
      <c r="D264" s="1943" t="s">
        <v>133</v>
      </c>
      <c r="E264" s="1943"/>
      <c r="F264" s="16"/>
      <c r="G264" s="1862"/>
    </row>
    <row r="265" spans="1:7" ht="30" hidden="1" customHeight="1" outlineLevel="1" x14ac:dyDescent="0.25">
      <c r="A265" s="1608"/>
      <c r="B265" s="1623"/>
      <c r="C265" s="1943"/>
      <c r="D265" s="1623" t="s">
        <v>136</v>
      </c>
      <c r="E265" s="1623"/>
      <c r="F265" s="16"/>
      <c r="G265" s="1862"/>
    </row>
    <row r="266" spans="1:7" ht="30" hidden="1" customHeight="1" outlineLevel="1" x14ac:dyDescent="0.25">
      <c r="A266" s="1608"/>
      <c r="B266" s="1623"/>
      <c r="C266" s="1943"/>
      <c r="D266" s="1623" t="s">
        <v>140</v>
      </c>
      <c r="E266" s="1623"/>
      <c r="F266" s="16"/>
      <c r="G266" s="1862"/>
    </row>
    <row r="267" spans="1:7" ht="15" hidden="1" customHeight="1" outlineLevel="1" x14ac:dyDescent="0.25">
      <c r="A267" s="1608"/>
      <c r="B267" s="1623"/>
      <c r="C267" s="1943"/>
      <c r="D267" s="1623" t="s">
        <v>137</v>
      </c>
      <c r="E267" s="1623"/>
      <c r="F267" s="16"/>
      <c r="G267" s="1862"/>
    </row>
    <row r="268" spans="1:7" ht="30" hidden="1" customHeight="1" outlineLevel="1" x14ac:dyDescent="0.25">
      <c r="A268" s="1608"/>
      <c r="B268" s="1623"/>
      <c r="C268" s="1943"/>
      <c r="D268" s="1623" t="s">
        <v>135</v>
      </c>
      <c r="E268" s="1623"/>
      <c r="F268" s="16"/>
      <c r="G268" s="1862"/>
    </row>
    <row r="269" spans="1:7" ht="30" hidden="1" customHeight="1" outlineLevel="1" x14ac:dyDescent="0.25">
      <c r="A269" s="1608"/>
      <c r="B269" s="1623"/>
      <c r="C269" s="1943"/>
      <c r="D269" s="1623" t="s">
        <v>134</v>
      </c>
      <c r="E269" s="1623"/>
      <c r="F269" s="16"/>
      <c r="G269" s="1862"/>
    </row>
    <row r="270" spans="1:7" ht="30" hidden="1" customHeight="1" outlineLevel="1" thickBot="1" x14ac:dyDescent="0.3">
      <c r="A270" s="1795"/>
      <c r="B270" s="1967"/>
      <c r="C270" s="1971"/>
      <c r="D270" s="1967" t="s">
        <v>138</v>
      </c>
      <c r="E270" s="1967"/>
      <c r="F270" s="109"/>
      <c r="G270" s="1863"/>
    </row>
    <row r="271" spans="1:7" ht="30" hidden="1" customHeight="1" outlineLevel="1" x14ac:dyDescent="0.25">
      <c r="A271" s="1602" t="s">
        <v>128</v>
      </c>
      <c r="B271" s="1603"/>
      <c r="C271" s="1947" t="s">
        <v>129</v>
      </c>
      <c r="D271" s="1968" t="s">
        <v>644</v>
      </c>
      <c r="E271" s="152" t="s">
        <v>130</v>
      </c>
      <c r="F271" s="15"/>
      <c r="G271" s="1926" t="s">
        <v>722</v>
      </c>
    </row>
    <row r="272" spans="1:7" ht="30" hidden="1" customHeight="1" outlineLevel="1" x14ac:dyDescent="0.25">
      <c r="A272" s="1608"/>
      <c r="B272" s="1623"/>
      <c r="C272" s="1943"/>
      <c r="D272" s="1969"/>
      <c r="E272" s="153" t="s">
        <v>131</v>
      </c>
      <c r="F272" s="16"/>
      <c r="G272" s="1862"/>
    </row>
    <row r="273" spans="1:7" ht="30" hidden="1" customHeight="1" outlineLevel="1" x14ac:dyDescent="0.25">
      <c r="A273" s="1608"/>
      <c r="B273" s="1623"/>
      <c r="C273" s="1943"/>
      <c r="D273" s="1970"/>
      <c r="E273" s="153" t="s">
        <v>645</v>
      </c>
      <c r="F273" s="16"/>
      <c r="G273" s="1862"/>
    </row>
    <row r="274" spans="1:7" ht="30" hidden="1" customHeight="1" outlineLevel="1" x14ac:dyDescent="0.25">
      <c r="A274" s="1608"/>
      <c r="B274" s="1623"/>
      <c r="C274" s="1943"/>
      <c r="D274" s="1623" t="s">
        <v>132</v>
      </c>
      <c r="E274" s="1623"/>
      <c r="F274" s="154"/>
      <c r="G274" s="1862"/>
    </row>
    <row r="275" spans="1:7" ht="15" hidden="1" customHeight="1" outlineLevel="1" x14ac:dyDescent="0.25">
      <c r="A275" s="1608"/>
      <c r="B275" s="1623"/>
      <c r="C275" s="1943"/>
      <c r="D275" s="1943" t="s">
        <v>133</v>
      </c>
      <c r="E275" s="1943"/>
      <c r="F275" s="154"/>
      <c r="G275" s="1862"/>
    </row>
    <row r="276" spans="1:7" ht="30" hidden="1" customHeight="1" outlineLevel="1" x14ac:dyDescent="0.25">
      <c r="A276" s="1608"/>
      <c r="B276" s="1623"/>
      <c r="C276" s="1943"/>
      <c r="D276" s="1623" t="s">
        <v>136</v>
      </c>
      <c r="E276" s="1623"/>
      <c r="F276" s="154"/>
      <c r="G276" s="1862"/>
    </row>
    <row r="277" spans="1:7" ht="30" hidden="1" customHeight="1" outlineLevel="1" x14ac:dyDescent="0.25">
      <c r="A277" s="1608"/>
      <c r="B277" s="1623"/>
      <c r="C277" s="1943"/>
      <c r="D277" s="1623" t="s">
        <v>141</v>
      </c>
      <c r="E277" s="1623"/>
      <c r="F277" s="154"/>
      <c r="G277" s="1862"/>
    </row>
    <row r="278" spans="1:7" ht="15" hidden="1" customHeight="1" outlineLevel="1" x14ac:dyDescent="0.25">
      <c r="A278" s="1608"/>
      <c r="B278" s="1623"/>
      <c r="C278" s="1943"/>
      <c r="D278" s="1623" t="s">
        <v>137</v>
      </c>
      <c r="E278" s="1623"/>
      <c r="F278" s="154"/>
      <c r="G278" s="1862"/>
    </row>
    <row r="279" spans="1:7" ht="30" hidden="1" customHeight="1" outlineLevel="1" x14ac:dyDescent="0.25">
      <c r="A279" s="1608"/>
      <c r="B279" s="1623"/>
      <c r="C279" s="1943"/>
      <c r="D279" s="1623" t="s">
        <v>135</v>
      </c>
      <c r="E279" s="1623"/>
      <c r="F279" s="154"/>
      <c r="G279" s="1862"/>
    </row>
    <row r="280" spans="1:7" ht="30" hidden="1" customHeight="1" outlineLevel="1" x14ac:dyDescent="0.25">
      <c r="A280" s="1608"/>
      <c r="B280" s="1623"/>
      <c r="C280" s="1943"/>
      <c r="D280" s="1623" t="s">
        <v>134</v>
      </c>
      <c r="E280" s="1623"/>
      <c r="F280" s="154"/>
      <c r="G280" s="1862"/>
    </row>
    <row r="281" spans="1:7" ht="30" hidden="1" customHeight="1" outlineLevel="1" x14ac:dyDescent="0.25">
      <c r="A281" s="1608"/>
      <c r="B281" s="1623"/>
      <c r="C281" s="1943"/>
      <c r="D281" s="1623" t="s">
        <v>138</v>
      </c>
      <c r="E281" s="1623"/>
      <c r="F281" s="154"/>
      <c r="G281" s="1862"/>
    </row>
    <row r="282" spans="1:7" ht="30" hidden="1" customHeight="1" outlineLevel="1" x14ac:dyDescent="0.25">
      <c r="A282" s="1608"/>
      <c r="B282" s="1623"/>
      <c r="C282" s="1943" t="s">
        <v>139</v>
      </c>
      <c r="D282" s="1967" t="s">
        <v>644</v>
      </c>
      <c r="E282" s="153" t="s">
        <v>130</v>
      </c>
      <c r="F282" s="154"/>
      <c r="G282" s="1862"/>
    </row>
    <row r="283" spans="1:7" ht="30" hidden="1" customHeight="1" outlineLevel="1" x14ac:dyDescent="0.25">
      <c r="A283" s="1608"/>
      <c r="B283" s="1623"/>
      <c r="C283" s="1943"/>
      <c r="D283" s="1969"/>
      <c r="E283" s="153" t="s">
        <v>131</v>
      </c>
      <c r="F283" s="154"/>
      <c r="G283" s="1862"/>
    </row>
    <row r="284" spans="1:7" ht="30" hidden="1" customHeight="1" outlineLevel="1" x14ac:dyDescent="0.25">
      <c r="A284" s="1608"/>
      <c r="B284" s="1623"/>
      <c r="C284" s="1943"/>
      <c r="D284" s="1970"/>
      <c r="E284" s="153" t="s">
        <v>645</v>
      </c>
      <c r="F284" s="154"/>
      <c r="G284" s="1862"/>
    </row>
    <row r="285" spans="1:7" ht="30" hidden="1" customHeight="1" outlineLevel="1" x14ac:dyDescent="0.25">
      <c r="A285" s="1608"/>
      <c r="B285" s="1623"/>
      <c r="C285" s="1943"/>
      <c r="D285" s="1623" t="s">
        <v>132</v>
      </c>
      <c r="E285" s="1623"/>
      <c r="F285" s="16"/>
      <c r="G285" s="1862"/>
    </row>
    <row r="286" spans="1:7" ht="15" hidden="1" customHeight="1" outlineLevel="1" x14ac:dyDescent="0.25">
      <c r="A286" s="1608"/>
      <c r="B286" s="1623"/>
      <c r="C286" s="1943"/>
      <c r="D286" s="1943" t="s">
        <v>133</v>
      </c>
      <c r="E286" s="1943"/>
      <c r="F286" s="16"/>
      <c r="G286" s="1862"/>
    </row>
    <row r="287" spans="1:7" ht="30" hidden="1" customHeight="1" outlineLevel="1" x14ac:dyDescent="0.25">
      <c r="A287" s="1608"/>
      <c r="B287" s="1623"/>
      <c r="C287" s="1943"/>
      <c r="D287" s="1623" t="s">
        <v>136</v>
      </c>
      <c r="E287" s="1623"/>
      <c r="F287" s="16"/>
      <c r="G287" s="1862"/>
    </row>
    <row r="288" spans="1:7" ht="30" hidden="1" customHeight="1" outlineLevel="1" x14ac:dyDescent="0.25">
      <c r="A288" s="1608"/>
      <c r="B288" s="1623"/>
      <c r="C288" s="1943"/>
      <c r="D288" s="1623" t="s">
        <v>140</v>
      </c>
      <c r="E288" s="1623"/>
      <c r="F288" s="16"/>
      <c r="G288" s="1862"/>
    </row>
    <row r="289" spans="1:7" ht="15" hidden="1" customHeight="1" outlineLevel="1" x14ac:dyDescent="0.25">
      <c r="A289" s="1608"/>
      <c r="B289" s="1623"/>
      <c r="C289" s="1943"/>
      <c r="D289" s="1623" t="s">
        <v>137</v>
      </c>
      <c r="E289" s="1623"/>
      <c r="F289" s="16"/>
      <c r="G289" s="1862"/>
    </row>
    <row r="290" spans="1:7" ht="30" hidden="1" customHeight="1" outlineLevel="1" x14ac:dyDescent="0.25">
      <c r="A290" s="1608"/>
      <c r="B290" s="1623"/>
      <c r="C290" s="1943"/>
      <c r="D290" s="1623" t="s">
        <v>135</v>
      </c>
      <c r="E290" s="1623"/>
      <c r="F290" s="16"/>
      <c r="G290" s="1862"/>
    </row>
    <row r="291" spans="1:7" ht="30" hidden="1" customHeight="1" outlineLevel="1" x14ac:dyDescent="0.25">
      <c r="A291" s="1608"/>
      <c r="B291" s="1623"/>
      <c r="C291" s="1943"/>
      <c r="D291" s="1623" t="s">
        <v>134</v>
      </c>
      <c r="E291" s="1623"/>
      <c r="F291" s="16"/>
      <c r="G291" s="1862"/>
    </row>
    <row r="292" spans="1:7" ht="30" hidden="1" customHeight="1" outlineLevel="1" thickBot="1" x14ac:dyDescent="0.3">
      <c r="A292" s="1795"/>
      <c r="B292" s="1967"/>
      <c r="C292" s="1971"/>
      <c r="D292" s="1967" t="s">
        <v>138</v>
      </c>
      <c r="E292" s="1967"/>
      <c r="F292" s="109"/>
      <c r="G292" s="1863"/>
    </row>
    <row r="293" spans="1:7" ht="30" hidden="1" customHeight="1" outlineLevel="1" x14ac:dyDescent="0.25">
      <c r="A293" s="1602" t="s">
        <v>128</v>
      </c>
      <c r="B293" s="1603"/>
      <c r="C293" s="1947" t="s">
        <v>129</v>
      </c>
      <c r="D293" s="1968" t="s">
        <v>644</v>
      </c>
      <c r="E293" s="152" t="s">
        <v>130</v>
      </c>
      <c r="F293" s="15"/>
      <c r="G293" s="1926" t="s">
        <v>722</v>
      </c>
    </row>
    <row r="294" spans="1:7" ht="30" hidden="1" customHeight="1" outlineLevel="1" x14ac:dyDescent="0.25">
      <c r="A294" s="1608"/>
      <c r="B294" s="1623"/>
      <c r="C294" s="1943"/>
      <c r="D294" s="1969"/>
      <c r="E294" s="153" t="s">
        <v>131</v>
      </c>
      <c r="F294" s="16"/>
      <c r="G294" s="1862"/>
    </row>
    <row r="295" spans="1:7" ht="30" hidden="1" customHeight="1" outlineLevel="1" x14ac:dyDescent="0.25">
      <c r="A295" s="1608"/>
      <c r="B295" s="1623"/>
      <c r="C295" s="1943"/>
      <c r="D295" s="1970"/>
      <c r="E295" s="153" t="s">
        <v>645</v>
      </c>
      <c r="F295" s="16"/>
      <c r="G295" s="1862"/>
    </row>
    <row r="296" spans="1:7" ht="30" hidden="1" customHeight="1" outlineLevel="1" x14ac:dyDescent="0.25">
      <c r="A296" s="1608"/>
      <c r="B296" s="1623"/>
      <c r="C296" s="1943"/>
      <c r="D296" s="1623" t="s">
        <v>132</v>
      </c>
      <c r="E296" s="1623"/>
      <c r="F296" s="154"/>
      <c r="G296" s="1862"/>
    </row>
    <row r="297" spans="1:7" ht="15" hidden="1" customHeight="1" outlineLevel="1" x14ac:dyDescent="0.25">
      <c r="A297" s="1608"/>
      <c r="B297" s="1623"/>
      <c r="C297" s="1943"/>
      <c r="D297" s="1943" t="s">
        <v>133</v>
      </c>
      <c r="E297" s="1943"/>
      <c r="F297" s="154"/>
      <c r="G297" s="1862"/>
    </row>
    <row r="298" spans="1:7" ht="30" hidden="1" customHeight="1" outlineLevel="1" x14ac:dyDescent="0.25">
      <c r="A298" s="1608"/>
      <c r="B298" s="1623"/>
      <c r="C298" s="1943"/>
      <c r="D298" s="1623" t="s">
        <v>136</v>
      </c>
      <c r="E298" s="1623"/>
      <c r="F298" s="154"/>
      <c r="G298" s="1862"/>
    </row>
    <row r="299" spans="1:7" ht="30" hidden="1" customHeight="1" outlineLevel="1" x14ac:dyDescent="0.25">
      <c r="A299" s="1608"/>
      <c r="B299" s="1623"/>
      <c r="C299" s="1943"/>
      <c r="D299" s="1623" t="s">
        <v>141</v>
      </c>
      <c r="E299" s="1623"/>
      <c r="F299" s="154"/>
      <c r="G299" s="1862"/>
    </row>
    <row r="300" spans="1:7" ht="15" hidden="1" customHeight="1" outlineLevel="1" x14ac:dyDescent="0.25">
      <c r="A300" s="1608"/>
      <c r="B300" s="1623"/>
      <c r="C300" s="1943"/>
      <c r="D300" s="1623" t="s">
        <v>137</v>
      </c>
      <c r="E300" s="1623"/>
      <c r="F300" s="154"/>
      <c r="G300" s="1862"/>
    </row>
    <row r="301" spans="1:7" ht="30" hidden="1" customHeight="1" outlineLevel="1" x14ac:dyDescent="0.25">
      <c r="A301" s="1608"/>
      <c r="B301" s="1623"/>
      <c r="C301" s="1943"/>
      <c r="D301" s="1623" t="s">
        <v>135</v>
      </c>
      <c r="E301" s="1623"/>
      <c r="F301" s="154"/>
      <c r="G301" s="1862"/>
    </row>
    <row r="302" spans="1:7" ht="30" hidden="1" customHeight="1" outlineLevel="1" x14ac:dyDescent="0.25">
      <c r="A302" s="1608"/>
      <c r="B302" s="1623"/>
      <c r="C302" s="1943"/>
      <c r="D302" s="1623" t="s">
        <v>134</v>
      </c>
      <c r="E302" s="1623"/>
      <c r="F302" s="154"/>
      <c r="G302" s="1862"/>
    </row>
    <row r="303" spans="1:7" ht="30" hidden="1" customHeight="1" outlineLevel="1" x14ac:dyDescent="0.25">
      <c r="A303" s="1608"/>
      <c r="B303" s="1623"/>
      <c r="C303" s="1943"/>
      <c r="D303" s="1623" t="s">
        <v>138</v>
      </c>
      <c r="E303" s="1623"/>
      <c r="F303" s="154"/>
      <c r="G303" s="1862"/>
    </row>
    <row r="304" spans="1:7" ht="30" hidden="1" customHeight="1" outlineLevel="1" x14ac:dyDescent="0.25">
      <c r="A304" s="1608"/>
      <c r="B304" s="1623"/>
      <c r="C304" s="1943" t="s">
        <v>139</v>
      </c>
      <c r="D304" s="1967" t="s">
        <v>644</v>
      </c>
      <c r="E304" s="153" t="s">
        <v>130</v>
      </c>
      <c r="F304" s="154"/>
      <c r="G304" s="1862"/>
    </row>
    <row r="305" spans="1:7" ht="30" hidden="1" customHeight="1" outlineLevel="1" x14ac:dyDescent="0.25">
      <c r="A305" s="1608"/>
      <c r="B305" s="1623"/>
      <c r="C305" s="1943"/>
      <c r="D305" s="1969"/>
      <c r="E305" s="153" t="s">
        <v>131</v>
      </c>
      <c r="F305" s="154"/>
      <c r="G305" s="1862"/>
    </row>
    <row r="306" spans="1:7" ht="30" hidden="1" customHeight="1" outlineLevel="1" x14ac:dyDescent="0.25">
      <c r="A306" s="1608"/>
      <c r="B306" s="1623"/>
      <c r="C306" s="1943"/>
      <c r="D306" s="1970"/>
      <c r="E306" s="153" t="s">
        <v>645</v>
      </c>
      <c r="F306" s="154"/>
      <c r="G306" s="1862"/>
    </row>
    <row r="307" spans="1:7" ht="30" hidden="1" customHeight="1" outlineLevel="1" x14ac:dyDescent="0.25">
      <c r="A307" s="1608"/>
      <c r="B307" s="1623"/>
      <c r="C307" s="1943"/>
      <c r="D307" s="1623" t="s">
        <v>132</v>
      </c>
      <c r="E307" s="1623"/>
      <c r="F307" s="16"/>
      <c r="G307" s="1862"/>
    </row>
    <row r="308" spans="1:7" ht="15" hidden="1" customHeight="1" outlineLevel="1" x14ac:dyDescent="0.25">
      <c r="A308" s="1608"/>
      <c r="B308" s="1623"/>
      <c r="C308" s="1943"/>
      <c r="D308" s="1943" t="s">
        <v>133</v>
      </c>
      <c r="E308" s="1943"/>
      <c r="F308" s="16"/>
      <c r="G308" s="1862"/>
    </row>
    <row r="309" spans="1:7" ht="30" hidden="1" customHeight="1" outlineLevel="1" x14ac:dyDescent="0.25">
      <c r="A309" s="1608"/>
      <c r="B309" s="1623"/>
      <c r="C309" s="1943"/>
      <c r="D309" s="1623" t="s">
        <v>136</v>
      </c>
      <c r="E309" s="1623"/>
      <c r="F309" s="16"/>
      <c r="G309" s="1862"/>
    </row>
    <row r="310" spans="1:7" ht="30" hidden="1" customHeight="1" outlineLevel="1" x14ac:dyDescent="0.25">
      <c r="A310" s="1608"/>
      <c r="B310" s="1623"/>
      <c r="C310" s="1943"/>
      <c r="D310" s="1623" t="s">
        <v>140</v>
      </c>
      <c r="E310" s="1623"/>
      <c r="F310" s="16"/>
      <c r="G310" s="1862"/>
    </row>
    <row r="311" spans="1:7" ht="15" hidden="1" customHeight="1" outlineLevel="1" x14ac:dyDescent="0.25">
      <c r="A311" s="1608"/>
      <c r="B311" s="1623"/>
      <c r="C311" s="1943"/>
      <c r="D311" s="1623" t="s">
        <v>137</v>
      </c>
      <c r="E311" s="1623"/>
      <c r="F311" s="16"/>
      <c r="G311" s="1862"/>
    </row>
    <row r="312" spans="1:7" ht="30" hidden="1" customHeight="1" outlineLevel="1" x14ac:dyDescent="0.25">
      <c r="A312" s="1608"/>
      <c r="B312" s="1623"/>
      <c r="C312" s="1943"/>
      <c r="D312" s="1623" t="s">
        <v>135</v>
      </c>
      <c r="E312" s="1623"/>
      <c r="F312" s="16"/>
      <c r="G312" s="1862"/>
    </row>
    <row r="313" spans="1:7" ht="30" hidden="1" customHeight="1" outlineLevel="1" x14ac:dyDescent="0.25">
      <c r="A313" s="1608"/>
      <c r="B313" s="1623"/>
      <c r="C313" s="1943"/>
      <c r="D313" s="1623" t="s">
        <v>134</v>
      </c>
      <c r="E313" s="1623"/>
      <c r="F313" s="16"/>
      <c r="G313" s="1862"/>
    </row>
    <row r="314" spans="1:7" ht="30" hidden="1" customHeight="1" outlineLevel="1" thickBot="1" x14ac:dyDescent="0.3">
      <c r="A314" s="1795"/>
      <c r="B314" s="1967"/>
      <c r="C314" s="1971"/>
      <c r="D314" s="1967" t="s">
        <v>138</v>
      </c>
      <c r="E314" s="1967"/>
      <c r="F314" s="109"/>
      <c r="G314" s="1863"/>
    </row>
    <row r="315" spans="1:7" ht="30" hidden="1" customHeight="1" outlineLevel="1" x14ac:dyDescent="0.25">
      <c r="A315" s="1602" t="s">
        <v>128</v>
      </c>
      <c r="B315" s="1603"/>
      <c r="C315" s="1947" t="s">
        <v>129</v>
      </c>
      <c r="D315" s="1968" t="s">
        <v>644</v>
      </c>
      <c r="E315" s="152" t="s">
        <v>130</v>
      </c>
      <c r="F315" s="15"/>
      <c r="G315" s="1926" t="s">
        <v>722</v>
      </c>
    </row>
    <row r="316" spans="1:7" ht="30" hidden="1" customHeight="1" outlineLevel="1" x14ac:dyDescent="0.25">
      <c r="A316" s="1608"/>
      <c r="B316" s="1623"/>
      <c r="C316" s="1943"/>
      <c r="D316" s="1969"/>
      <c r="E316" s="153" t="s">
        <v>131</v>
      </c>
      <c r="F316" s="16"/>
      <c r="G316" s="1862"/>
    </row>
    <row r="317" spans="1:7" ht="25.5" hidden="1" outlineLevel="1" x14ac:dyDescent="0.25">
      <c r="A317" s="1608"/>
      <c r="B317" s="1623"/>
      <c r="C317" s="1943"/>
      <c r="D317" s="1970"/>
      <c r="E317" s="153" t="s">
        <v>645</v>
      </c>
      <c r="F317" s="16"/>
      <c r="G317" s="1862"/>
    </row>
    <row r="318" spans="1:7" ht="30" hidden="1" customHeight="1" outlineLevel="1" x14ac:dyDescent="0.25">
      <c r="A318" s="1608"/>
      <c r="B318" s="1623"/>
      <c r="C318" s="1943"/>
      <c r="D318" s="1623" t="s">
        <v>132</v>
      </c>
      <c r="E318" s="1623"/>
      <c r="F318" s="154"/>
      <c r="G318" s="1862"/>
    </row>
    <row r="319" spans="1:7" ht="15" hidden="1" customHeight="1" outlineLevel="1" x14ac:dyDescent="0.25">
      <c r="A319" s="1608"/>
      <c r="B319" s="1623"/>
      <c r="C319" s="1943"/>
      <c r="D319" s="1943" t="s">
        <v>133</v>
      </c>
      <c r="E319" s="1943"/>
      <c r="F319" s="154"/>
      <c r="G319" s="1862"/>
    </row>
    <row r="320" spans="1:7" ht="30" hidden="1" customHeight="1" outlineLevel="1" x14ac:dyDescent="0.25">
      <c r="A320" s="1608"/>
      <c r="B320" s="1623"/>
      <c r="C320" s="1943"/>
      <c r="D320" s="1623" t="s">
        <v>136</v>
      </c>
      <c r="E320" s="1623"/>
      <c r="F320" s="154"/>
      <c r="G320" s="1862"/>
    </row>
    <row r="321" spans="1:7" ht="30" hidden="1" customHeight="1" outlineLevel="1" x14ac:dyDescent="0.25">
      <c r="A321" s="1608"/>
      <c r="B321" s="1623"/>
      <c r="C321" s="1943"/>
      <c r="D321" s="1623" t="s">
        <v>141</v>
      </c>
      <c r="E321" s="1623"/>
      <c r="F321" s="154"/>
      <c r="G321" s="1862"/>
    </row>
    <row r="322" spans="1:7" ht="15" hidden="1" customHeight="1" outlineLevel="1" x14ac:dyDescent="0.25">
      <c r="A322" s="1608"/>
      <c r="B322" s="1623"/>
      <c r="C322" s="1943"/>
      <c r="D322" s="1623" t="s">
        <v>137</v>
      </c>
      <c r="E322" s="1623"/>
      <c r="F322" s="154"/>
      <c r="G322" s="1862"/>
    </row>
    <row r="323" spans="1:7" ht="30" hidden="1" customHeight="1" outlineLevel="1" x14ac:dyDescent="0.25">
      <c r="A323" s="1608"/>
      <c r="B323" s="1623"/>
      <c r="C323" s="1943"/>
      <c r="D323" s="1623" t="s">
        <v>135</v>
      </c>
      <c r="E323" s="1623"/>
      <c r="F323" s="154"/>
      <c r="G323" s="1862"/>
    </row>
    <row r="324" spans="1:7" ht="30" hidden="1" customHeight="1" outlineLevel="1" x14ac:dyDescent="0.25">
      <c r="A324" s="1608"/>
      <c r="B324" s="1623"/>
      <c r="C324" s="1943"/>
      <c r="D324" s="1623" t="s">
        <v>134</v>
      </c>
      <c r="E324" s="1623"/>
      <c r="F324" s="154"/>
      <c r="G324" s="1862"/>
    </row>
    <row r="325" spans="1:7" ht="30" hidden="1" customHeight="1" outlineLevel="1" x14ac:dyDescent="0.25">
      <c r="A325" s="1608"/>
      <c r="B325" s="1623"/>
      <c r="C325" s="1943"/>
      <c r="D325" s="1623" t="s">
        <v>138</v>
      </c>
      <c r="E325" s="1623"/>
      <c r="F325" s="154"/>
      <c r="G325" s="1862"/>
    </row>
    <row r="326" spans="1:7" ht="30" hidden="1" customHeight="1" outlineLevel="1" x14ac:dyDescent="0.25">
      <c r="A326" s="1608"/>
      <c r="B326" s="1623"/>
      <c r="C326" s="1943" t="s">
        <v>139</v>
      </c>
      <c r="D326" s="1967" t="s">
        <v>644</v>
      </c>
      <c r="E326" s="153" t="s">
        <v>130</v>
      </c>
      <c r="F326" s="154"/>
      <c r="G326" s="1862"/>
    </row>
    <row r="327" spans="1:7" ht="30" hidden="1" customHeight="1" outlineLevel="1" x14ac:dyDescent="0.25">
      <c r="A327" s="1608"/>
      <c r="B327" s="1623"/>
      <c r="C327" s="1943"/>
      <c r="D327" s="1969"/>
      <c r="E327" s="153" t="s">
        <v>131</v>
      </c>
      <c r="F327" s="154"/>
      <c r="G327" s="1862"/>
    </row>
    <row r="328" spans="1:7" ht="25.5" hidden="1" outlineLevel="1" x14ac:dyDescent="0.25">
      <c r="A328" s="1608"/>
      <c r="B328" s="1623"/>
      <c r="C328" s="1943"/>
      <c r="D328" s="1970"/>
      <c r="E328" s="153" t="s">
        <v>645</v>
      </c>
      <c r="F328" s="154"/>
      <c r="G328" s="1862"/>
    </row>
    <row r="329" spans="1:7" ht="30" hidden="1" customHeight="1" outlineLevel="1" x14ac:dyDescent="0.25">
      <c r="A329" s="1608"/>
      <c r="B329" s="1623"/>
      <c r="C329" s="1943"/>
      <c r="D329" s="1623" t="s">
        <v>132</v>
      </c>
      <c r="E329" s="1623"/>
      <c r="F329" s="16"/>
      <c r="G329" s="1862"/>
    </row>
    <row r="330" spans="1:7" ht="15" hidden="1" customHeight="1" outlineLevel="1" x14ac:dyDescent="0.25">
      <c r="A330" s="1608"/>
      <c r="B330" s="1623"/>
      <c r="C330" s="1943"/>
      <c r="D330" s="1943" t="s">
        <v>133</v>
      </c>
      <c r="E330" s="1943"/>
      <c r="F330" s="16"/>
      <c r="G330" s="1862"/>
    </row>
    <row r="331" spans="1:7" ht="30" hidden="1" customHeight="1" outlineLevel="1" x14ac:dyDescent="0.25">
      <c r="A331" s="1608"/>
      <c r="B331" s="1623"/>
      <c r="C331" s="1943"/>
      <c r="D331" s="1623" t="s">
        <v>136</v>
      </c>
      <c r="E331" s="1623"/>
      <c r="F331" s="16"/>
      <c r="G331" s="1862"/>
    </row>
    <row r="332" spans="1:7" ht="30" hidden="1" customHeight="1" outlineLevel="1" x14ac:dyDescent="0.25">
      <c r="A332" s="1608"/>
      <c r="B332" s="1623"/>
      <c r="C332" s="1943"/>
      <c r="D332" s="1623" t="s">
        <v>140</v>
      </c>
      <c r="E332" s="1623"/>
      <c r="F332" s="16"/>
      <c r="G332" s="1862"/>
    </row>
    <row r="333" spans="1:7" ht="15" hidden="1" customHeight="1" outlineLevel="1" x14ac:dyDescent="0.25">
      <c r="A333" s="1608"/>
      <c r="B333" s="1623"/>
      <c r="C333" s="1943"/>
      <c r="D333" s="1623" t="s">
        <v>137</v>
      </c>
      <c r="E333" s="1623"/>
      <c r="F333" s="16"/>
      <c r="G333" s="1862"/>
    </row>
    <row r="334" spans="1:7" ht="30" hidden="1" customHeight="1" outlineLevel="1" x14ac:dyDescent="0.25">
      <c r="A334" s="1608"/>
      <c r="B334" s="1623"/>
      <c r="C334" s="1943"/>
      <c r="D334" s="1623" t="s">
        <v>135</v>
      </c>
      <c r="E334" s="1623"/>
      <c r="F334" s="16"/>
      <c r="G334" s="1862"/>
    </row>
    <row r="335" spans="1:7" ht="30" hidden="1" customHeight="1" outlineLevel="1" x14ac:dyDescent="0.25">
      <c r="A335" s="1608"/>
      <c r="B335" s="1623"/>
      <c r="C335" s="1943"/>
      <c r="D335" s="1623" t="s">
        <v>134</v>
      </c>
      <c r="E335" s="1623"/>
      <c r="F335" s="16"/>
      <c r="G335" s="1862"/>
    </row>
    <row r="336" spans="1:7" ht="30" hidden="1" customHeight="1" outlineLevel="1" thickBot="1" x14ac:dyDescent="0.3">
      <c r="A336" s="1795"/>
      <c r="B336" s="1967"/>
      <c r="C336" s="1971"/>
      <c r="D336" s="1967" t="s">
        <v>138</v>
      </c>
      <c r="E336" s="1967"/>
      <c r="F336" s="109"/>
      <c r="G336" s="1863"/>
    </row>
    <row r="337" spans="1:7" ht="30" hidden="1" customHeight="1" outlineLevel="1" x14ac:dyDescent="0.25">
      <c r="A337" s="1801" t="s">
        <v>128</v>
      </c>
      <c r="B337" s="1968"/>
      <c r="C337" s="1975" t="s">
        <v>129</v>
      </c>
      <c r="D337" s="1968" t="s">
        <v>644</v>
      </c>
      <c r="E337" s="152" t="s">
        <v>130</v>
      </c>
      <c r="F337" s="15"/>
      <c r="G337" s="1926" t="s">
        <v>722</v>
      </c>
    </row>
    <row r="338" spans="1:7" ht="30" hidden="1" customHeight="1" outlineLevel="1" x14ac:dyDescent="0.25">
      <c r="A338" s="1802"/>
      <c r="B338" s="1969"/>
      <c r="C338" s="1976"/>
      <c r="D338" s="1969"/>
      <c r="E338" s="153" t="s">
        <v>131</v>
      </c>
      <c r="F338" s="16"/>
      <c r="G338" s="1862"/>
    </row>
    <row r="339" spans="1:7" ht="25.5" hidden="1" outlineLevel="1" x14ac:dyDescent="0.25">
      <c r="A339" s="1802"/>
      <c r="B339" s="1969"/>
      <c r="C339" s="1976"/>
      <c r="D339" s="1970"/>
      <c r="E339" s="153" t="s">
        <v>645</v>
      </c>
      <c r="F339" s="16"/>
      <c r="G339" s="1862"/>
    </row>
    <row r="340" spans="1:7" ht="30" hidden="1" customHeight="1" outlineLevel="1" x14ac:dyDescent="0.25">
      <c r="A340" s="1802"/>
      <c r="B340" s="1969"/>
      <c r="C340" s="1976"/>
      <c r="D340" s="1904" t="s">
        <v>132</v>
      </c>
      <c r="E340" s="1977"/>
      <c r="F340" s="154"/>
      <c r="G340" s="1862"/>
    </row>
    <row r="341" spans="1:7" ht="15" hidden="1" customHeight="1" outlineLevel="1" x14ac:dyDescent="0.25">
      <c r="A341" s="1802"/>
      <c r="B341" s="1969"/>
      <c r="C341" s="1976"/>
      <c r="D341" s="1944" t="s">
        <v>133</v>
      </c>
      <c r="E341" s="1978"/>
      <c r="F341" s="154"/>
      <c r="G341" s="1862"/>
    </row>
    <row r="342" spans="1:7" ht="30" hidden="1" customHeight="1" outlineLevel="1" x14ac:dyDescent="0.25">
      <c r="A342" s="1802"/>
      <c r="B342" s="1969"/>
      <c r="C342" s="1976"/>
      <c r="D342" s="1904" t="s">
        <v>136</v>
      </c>
      <c r="E342" s="1977"/>
      <c r="F342" s="154"/>
      <c r="G342" s="1862"/>
    </row>
    <row r="343" spans="1:7" ht="30" hidden="1" customHeight="1" outlineLevel="1" x14ac:dyDescent="0.25">
      <c r="A343" s="1802"/>
      <c r="B343" s="1969"/>
      <c r="C343" s="1976"/>
      <c r="D343" s="1904" t="s">
        <v>141</v>
      </c>
      <c r="E343" s="1977"/>
      <c r="F343" s="154"/>
      <c r="G343" s="1862"/>
    </row>
    <row r="344" spans="1:7" ht="15" hidden="1" customHeight="1" outlineLevel="1" x14ac:dyDescent="0.25">
      <c r="A344" s="1802"/>
      <c r="B344" s="1969"/>
      <c r="C344" s="1976"/>
      <c r="D344" s="1904" t="s">
        <v>137</v>
      </c>
      <c r="E344" s="1977"/>
      <c r="F344" s="154"/>
      <c r="G344" s="1862"/>
    </row>
    <row r="345" spans="1:7" ht="30" hidden="1" customHeight="1" outlineLevel="1" x14ac:dyDescent="0.25">
      <c r="A345" s="1802"/>
      <c r="B345" s="1969"/>
      <c r="C345" s="1976"/>
      <c r="D345" s="1904" t="s">
        <v>135</v>
      </c>
      <c r="E345" s="1977"/>
      <c r="F345" s="154"/>
      <c r="G345" s="1862"/>
    </row>
    <row r="346" spans="1:7" ht="30" hidden="1" customHeight="1" outlineLevel="1" x14ac:dyDescent="0.25">
      <c r="A346" s="1802"/>
      <c r="B346" s="1969"/>
      <c r="C346" s="1976"/>
      <c r="D346" s="1904" t="s">
        <v>134</v>
      </c>
      <c r="E346" s="1977"/>
      <c r="F346" s="154"/>
      <c r="G346" s="1862"/>
    </row>
    <row r="347" spans="1:7" ht="30" hidden="1" customHeight="1" outlineLevel="1" x14ac:dyDescent="0.25">
      <c r="A347" s="1802"/>
      <c r="B347" s="1969"/>
      <c r="C347" s="1959"/>
      <c r="D347" s="1904" t="s">
        <v>138</v>
      </c>
      <c r="E347" s="1977"/>
      <c r="F347" s="154"/>
      <c r="G347" s="1862"/>
    </row>
    <row r="348" spans="1:7" ht="30" hidden="1" customHeight="1" outlineLevel="1" x14ac:dyDescent="0.25">
      <c r="A348" s="1802"/>
      <c r="B348" s="1969"/>
      <c r="C348" s="1971" t="s">
        <v>139</v>
      </c>
      <c r="D348" s="1967" t="s">
        <v>644</v>
      </c>
      <c r="E348" s="153" t="s">
        <v>130</v>
      </c>
      <c r="F348" s="154"/>
      <c r="G348" s="1862"/>
    </row>
    <row r="349" spans="1:7" ht="30" hidden="1" customHeight="1" outlineLevel="1" x14ac:dyDescent="0.25">
      <c r="A349" s="1802"/>
      <c r="B349" s="1969"/>
      <c r="C349" s="1976"/>
      <c r="D349" s="1969"/>
      <c r="E349" s="153" t="s">
        <v>131</v>
      </c>
      <c r="F349" s="154"/>
      <c r="G349" s="1862"/>
    </row>
    <row r="350" spans="1:7" ht="25.5" hidden="1" outlineLevel="1" x14ac:dyDescent="0.25">
      <c r="A350" s="1802"/>
      <c r="B350" s="1969"/>
      <c r="C350" s="1976"/>
      <c r="D350" s="1970"/>
      <c r="E350" s="153" t="s">
        <v>645</v>
      </c>
      <c r="F350" s="154"/>
      <c r="G350" s="1862"/>
    </row>
    <row r="351" spans="1:7" ht="30" hidden="1" customHeight="1" outlineLevel="1" x14ac:dyDescent="0.25">
      <c r="A351" s="1802"/>
      <c r="B351" s="1969"/>
      <c r="C351" s="1976"/>
      <c r="D351" s="1904" t="s">
        <v>132</v>
      </c>
      <c r="E351" s="1977"/>
      <c r="F351" s="16"/>
      <c r="G351" s="1862"/>
    </row>
    <row r="352" spans="1:7" ht="15" hidden="1" customHeight="1" outlineLevel="1" x14ac:dyDescent="0.25">
      <c r="A352" s="1802"/>
      <c r="B352" s="1969"/>
      <c r="C352" s="1976"/>
      <c r="D352" s="1944" t="s">
        <v>133</v>
      </c>
      <c r="E352" s="1978"/>
      <c r="F352" s="16"/>
      <c r="G352" s="1862"/>
    </row>
    <row r="353" spans="1:7" ht="30" hidden="1" customHeight="1" outlineLevel="1" x14ac:dyDescent="0.25">
      <c r="A353" s="1802"/>
      <c r="B353" s="1969"/>
      <c r="C353" s="1976"/>
      <c r="D353" s="1904" t="s">
        <v>136</v>
      </c>
      <c r="E353" s="1977"/>
      <c r="F353" s="16"/>
      <c r="G353" s="1862"/>
    </row>
    <row r="354" spans="1:7" ht="30" hidden="1" customHeight="1" outlineLevel="1" x14ac:dyDescent="0.25">
      <c r="A354" s="1802"/>
      <c r="B354" s="1969"/>
      <c r="C354" s="1976"/>
      <c r="D354" s="1904" t="s">
        <v>140</v>
      </c>
      <c r="E354" s="1977"/>
      <c r="F354" s="16"/>
      <c r="G354" s="1862"/>
    </row>
    <row r="355" spans="1:7" ht="15" hidden="1" customHeight="1" outlineLevel="1" x14ac:dyDescent="0.25">
      <c r="A355" s="1802"/>
      <c r="B355" s="1969"/>
      <c r="C355" s="1976"/>
      <c r="D355" s="1904" t="s">
        <v>137</v>
      </c>
      <c r="E355" s="1977"/>
      <c r="F355" s="16"/>
      <c r="G355" s="1862"/>
    </row>
    <row r="356" spans="1:7" ht="30" hidden="1" customHeight="1" outlineLevel="1" x14ac:dyDescent="0.25">
      <c r="A356" s="1802"/>
      <c r="B356" s="1969"/>
      <c r="C356" s="1976"/>
      <c r="D356" s="1904" t="s">
        <v>135</v>
      </c>
      <c r="E356" s="1977"/>
      <c r="F356" s="16"/>
      <c r="G356" s="1862"/>
    </row>
    <row r="357" spans="1:7" ht="30" hidden="1" customHeight="1" outlineLevel="1" x14ac:dyDescent="0.25">
      <c r="A357" s="1802"/>
      <c r="B357" s="1969"/>
      <c r="C357" s="1976"/>
      <c r="D357" s="1904" t="s">
        <v>134</v>
      </c>
      <c r="E357" s="1977"/>
      <c r="F357" s="16"/>
      <c r="G357" s="1862"/>
    </row>
    <row r="358" spans="1:7" ht="30" hidden="1" customHeight="1" outlineLevel="1" thickBot="1" x14ac:dyDescent="0.3">
      <c r="A358" s="1803"/>
      <c r="B358" s="1974"/>
      <c r="C358" s="1979"/>
      <c r="D358" s="1980" t="s">
        <v>138</v>
      </c>
      <c r="E358" s="1981"/>
      <c r="F358" s="109"/>
      <c r="G358" s="1863"/>
    </row>
    <row r="359" spans="1:7" ht="30" hidden="1" customHeight="1" outlineLevel="1" x14ac:dyDescent="0.25">
      <c r="A359" s="1602" t="s">
        <v>128</v>
      </c>
      <c r="B359" s="1603"/>
      <c r="C359" s="1947" t="s">
        <v>129</v>
      </c>
      <c r="D359" s="1968" t="s">
        <v>644</v>
      </c>
      <c r="E359" s="152" t="s">
        <v>130</v>
      </c>
      <c r="F359" s="15"/>
      <c r="G359" s="1926" t="s">
        <v>722</v>
      </c>
    </row>
    <row r="360" spans="1:7" ht="30" hidden="1" customHeight="1" outlineLevel="1" x14ac:dyDescent="0.25">
      <c r="A360" s="1608"/>
      <c r="B360" s="1623"/>
      <c r="C360" s="1943"/>
      <c r="D360" s="1969"/>
      <c r="E360" s="153" t="s">
        <v>131</v>
      </c>
      <c r="F360" s="16"/>
      <c r="G360" s="1862"/>
    </row>
    <row r="361" spans="1:7" ht="25.5" hidden="1" outlineLevel="1" x14ac:dyDescent="0.25">
      <c r="A361" s="1608"/>
      <c r="B361" s="1623"/>
      <c r="C361" s="1943"/>
      <c r="D361" s="1970"/>
      <c r="E361" s="153" t="s">
        <v>645</v>
      </c>
      <c r="F361" s="16"/>
      <c r="G361" s="1862"/>
    </row>
    <row r="362" spans="1:7" ht="30" hidden="1" customHeight="1" outlineLevel="1" x14ac:dyDescent="0.25">
      <c r="A362" s="1608"/>
      <c r="B362" s="1623"/>
      <c r="C362" s="1943"/>
      <c r="D362" s="1623" t="s">
        <v>132</v>
      </c>
      <c r="E362" s="1623"/>
      <c r="F362" s="154"/>
      <c r="G362" s="1862"/>
    </row>
    <row r="363" spans="1:7" ht="15" hidden="1" customHeight="1" outlineLevel="1" x14ac:dyDescent="0.25">
      <c r="A363" s="1608"/>
      <c r="B363" s="1623"/>
      <c r="C363" s="1943"/>
      <c r="D363" s="1943" t="s">
        <v>133</v>
      </c>
      <c r="E363" s="1943"/>
      <c r="F363" s="154"/>
      <c r="G363" s="1862"/>
    </row>
    <row r="364" spans="1:7" ht="30" hidden="1" customHeight="1" outlineLevel="1" x14ac:dyDescent="0.25">
      <c r="A364" s="1608"/>
      <c r="B364" s="1623"/>
      <c r="C364" s="1943"/>
      <c r="D364" s="1623" t="s">
        <v>136</v>
      </c>
      <c r="E364" s="1623"/>
      <c r="F364" s="154"/>
      <c r="G364" s="1862"/>
    </row>
    <row r="365" spans="1:7" ht="30" hidden="1" customHeight="1" outlineLevel="1" x14ac:dyDescent="0.25">
      <c r="A365" s="1608"/>
      <c r="B365" s="1623"/>
      <c r="C365" s="1943"/>
      <c r="D365" s="1623" t="s">
        <v>141</v>
      </c>
      <c r="E365" s="1623"/>
      <c r="F365" s="154"/>
      <c r="G365" s="1862"/>
    </row>
    <row r="366" spans="1:7" ht="15" hidden="1" customHeight="1" outlineLevel="1" x14ac:dyDescent="0.25">
      <c r="A366" s="1608"/>
      <c r="B366" s="1623"/>
      <c r="C366" s="1943"/>
      <c r="D366" s="1623" t="s">
        <v>137</v>
      </c>
      <c r="E366" s="1623"/>
      <c r="F366" s="154"/>
      <c r="G366" s="1862"/>
    </row>
    <row r="367" spans="1:7" ht="30" hidden="1" customHeight="1" outlineLevel="1" x14ac:dyDescent="0.25">
      <c r="A367" s="1608"/>
      <c r="B367" s="1623"/>
      <c r="C367" s="1943"/>
      <c r="D367" s="1623" t="s">
        <v>135</v>
      </c>
      <c r="E367" s="1623"/>
      <c r="F367" s="154"/>
      <c r="G367" s="1862"/>
    </row>
    <row r="368" spans="1:7" ht="30" hidden="1" customHeight="1" outlineLevel="1" x14ac:dyDescent="0.25">
      <c r="A368" s="1608"/>
      <c r="B368" s="1623"/>
      <c r="C368" s="1943"/>
      <c r="D368" s="1623" t="s">
        <v>134</v>
      </c>
      <c r="E368" s="1623"/>
      <c r="F368" s="154"/>
      <c r="G368" s="1862"/>
    </row>
    <row r="369" spans="1:7" ht="30" hidden="1" customHeight="1" outlineLevel="1" x14ac:dyDescent="0.25">
      <c r="A369" s="1608"/>
      <c r="B369" s="1623"/>
      <c r="C369" s="1943"/>
      <c r="D369" s="1623" t="s">
        <v>138</v>
      </c>
      <c r="E369" s="1623"/>
      <c r="F369" s="154"/>
      <c r="G369" s="1862"/>
    </row>
    <row r="370" spans="1:7" ht="30" hidden="1" customHeight="1" outlineLevel="1" x14ac:dyDescent="0.25">
      <c r="A370" s="1608"/>
      <c r="B370" s="1623"/>
      <c r="C370" s="1943" t="s">
        <v>139</v>
      </c>
      <c r="D370" s="1967" t="s">
        <v>644</v>
      </c>
      <c r="E370" s="153" t="s">
        <v>130</v>
      </c>
      <c r="F370" s="154"/>
      <c r="G370" s="1862"/>
    </row>
    <row r="371" spans="1:7" ht="30" hidden="1" customHeight="1" outlineLevel="1" x14ac:dyDescent="0.25">
      <c r="A371" s="1608"/>
      <c r="B371" s="1623"/>
      <c r="C371" s="1943"/>
      <c r="D371" s="1969"/>
      <c r="E371" s="153" t="s">
        <v>131</v>
      </c>
      <c r="F371" s="154"/>
      <c r="G371" s="1862"/>
    </row>
    <row r="372" spans="1:7" ht="25.5" hidden="1" outlineLevel="1" x14ac:dyDescent="0.25">
      <c r="A372" s="1608"/>
      <c r="B372" s="1623"/>
      <c r="C372" s="1943"/>
      <c r="D372" s="1970"/>
      <c r="E372" s="153" t="s">
        <v>645</v>
      </c>
      <c r="F372" s="154"/>
      <c r="G372" s="1862"/>
    </row>
    <row r="373" spans="1:7" ht="30" hidden="1" customHeight="1" outlineLevel="1" x14ac:dyDescent="0.25">
      <c r="A373" s="1608"/>
      <c r="B373" s="1623"/>
      <c r="C373" s="1943"/>
      <c r="D373" s="1623" t="s">
        <v>132</v>
      </c>
      <c r="E373" s="1623"/>
      <c r="F373" s="16"/>
      <c r="G373" s="1862"/>
    </row>
    <row r="374" spans="1:7" ht="15" hidden="1" customHeight="1" outlineLevel="1" x14ac:dyDescent="0.25">
      <c r="A374" s="1608"/>
      <c r="B374" s="1623"/>
      <c r="C374" s="1943"/>
      <c r="D374" s="1943" t="s">
        <v>133</v>
      </c>
      <c r="E374" s="1943"/>
      <c r="F374" s="16"/>
      <c r="G374" s="1862"/>
    </row>
    <row r="375" spans="1:7" ht="30" hidden="1" customHeight="1" outlineLevel="1" x14ac:dyDescent="0.25">
      <c r="A375" s="1608"/>
      <c r="B375" s="1623"/>
      <c r="C375" s="1943"/>
      <c r="D375" s="1623" t="s">
        <v>136</v>
      </c>
      <c r="E375" s="1623"/>
      <c r="F375" s="16"/>
      <c r="G375" s="1862"/>
    </row>
    <row r="376" spans="1:7" ht="30" hidden="1" customHeight="1" outlineLevel="1" x14ac:dyDescent="0.25">
      <c r="A376" s="1608"/>
      <c r="B376" s="1623"/>
      <c r="C376" s="1943"/>
      <c r="D376" s="1623" t="s">
        <v>140</v>
      </c>
      <c r="E376" s="1623"/>
      <c r="F376" s="16"/>
      <c r="G376" s="1862"/>
    </row>
    <row r="377" spans="1:7" ht="15" hidden="1" customHeight="1" outlineLevel="1" x14ac:dyDescent="0.25">
      <c r="A377" s="1608"/>
      <c r="B377" s="1623"/>
      <c r="C377" s="1943"/>
      <c r="D377" s="1623" t="s">
        <v>137</v>
      </c>
      <c r="E377" s="1623"/>
      <c r="F377" s="16"/>
      <c r="G377" s="1862"/>
    </row>
    <row r="378" spans="1:7" ht="30" hidden="1" customHeight="1" outlineLevel="1" x14ac:dyDescent="0.25">
      <c r="A378" s="1608"/>
      <c r="B378" s="1623"/>
      <c r="C378" s="1943"/>
      <c r="D378" s="1623" t="s">
        <v>135</v>
      </c>
      <c r="E378" s="1623"/>
      <c r="F378" s="16"/>
      <c r="G378" s="1862"/>
    </row>
    <row r="379" spans="1:7" ht="30" hidden="1" customHeight="1" outlineLevel="1" x14ac:dyDescent="0.25">
      <c r="A379" s="1608"/>
      <c r="B379" s="1623"/>
      <c r="C379" s="1943"/>
      <c r="D379" s="1623" t="s">
        <v>134</v>
      </c>
      <c r="E379" s="1623"/>
      <c r="F379" s="16"/>
      <c r="G379" s="1862"/>
    </row>
    <row r="380" spans="1:7" ht="30" hidden="1" customHeight="1" outlineLevel="1" thickBot="1" x14ac:dyDescent="0.3">
      <c r="A380" s="1795"/>
      <c r="B380" s="1967"/>
      <c r="C380" s="1971"/>
      <c r="D380" s="1967" t="s">
        <v>138</v>
      </c>
      <c r="E380" s="1967"/>
      <c r="F380" s="109"/>
      <c r="G380" s="1863"/>
    </row>
    <row r="381" spans="1:7" ht="30" hidden="1" customHeight="1" outlineLevel="1" x14ac:dyDescent="0.25">
      <c r="A381" s="1602" t="s">
        <v>128</v>
      </c>
      <c r="B381" s="1603"/>
      <c r="C381" s="1947" t="s">
        <v>129</v>
      </c>
      <c r="D381" s="1968" t="s">
        <v>644</v>
      </c>
      <c r="E381" s="152" t="s">
        <v>130</v>
      </c>
      <c r="F381" s="15"/>
      <c r="G381" s="1926" t="s">
        <v>722</v>
      </c>
    </row>
    <row r="382" spans="1:7" ht="30" hidden="1" customHeight="1" outlineLevel="1" x14ac:dyDescent="0.25">
      <c r="A382" s="1608"/>
      <c r="B382" s="1623"/>
      <c r="C382" s="1943"/>
      <c r="D382" s="1969"/>
      <c r="E382" s="153" t="s">
        <v>131</v>
      </c>
      <c r="F382" s="16"/>
      <c r="G382" s="1862"/>
    </row>
    <row r="383" spans="1:7" ht="25.5" hidden="1" outlineLevel="1" x14ac:dyDescent="0.25">
      <c r="A383" s="1608"/>
      <c r="B383" s="1623"/>
      <c r="C383" s="1943"/>
      <c r="D383" s="1970"/>
      <c r="E383" s="153" t="s">
        <v>645</v>
      </c>
      <c r="F383" s="16"/>
      <c r="G383" s="1862"/>
    </row>
    <row r="384" spans="1:7" ht="30" hidden="1" customHeight="1" outlineLevel="1" x14ac:dyDescent="0.25">
      <c r="A384" s="1608"/>
      <c r="B384" s="1623"/>
      <c r="C384" s="1943"/>
      <c r="D384" s="1623" t="s">
        <v>132</v>
      </c>
      <c r="E384" s="1623"/>
      <c r="F384" s="154"/>
      <c r="G384" s="1862"/>
    </row>
    <row r="385" spans="1:7" ht="15" hidden="1" customHeight="1" outlineLevel="1" x14ac:dyDescent="0.25">
      <c r="A385" s="1608"/>
      <c r="B385" s="1623"/>
      <c r="C385" s="1943"/>
      <c r="D385" s="1943" t="s">
        <v>133</v>
      </c>
      <c r="E385" s="1943"/>
      <c r="F385" s="154"/>
      <c r="G385" s="1862"/>
    </row>
    <row r="386" spans="1:7" ht="30" hidden="1" customHeight="1" outlineLevel="1" x14ac:dyDescent="0.25">
      <c r="A386" s="1608"/>
      <c r="B386" s="1623"/>
      <c r="C386" s="1943"/>
      <c r="D386" s="1623" t="s">
        <v>136</v>
      </c>
      <c r="E386" s="1623"/>
      <c r="F386" s="154"/>
      <c r="G386" s="1862"/>
    </row>
    <row r="387" spans="1:7" ht="30" hidden="1" customHeight="1" outlineLevel="1" x14ac:dyDescent="0.25">
      <c r="A387" s="1608"/>
      <c r="B387" s="1623"/>
      <c r="C387" s="1943"/>
      <c r="D387" s="1623" t="s">
        <v>141</v>
      </c>
      <c r="E387" s="1623"/>
      <c r="F387" s="154"/>
      <c r="G387" s="1862"/>
    </row>
    <row r="388" spans="1:7" ht="15" hidden="1" customHeight="1" outlineLevel="1" x14ac:dyDescent="0.25">
      <c r="A388" s="1608"/>
      <c r="B388" s="1623"/>
      <c r="C388" s="1943"/>
      <c r="D388" s="1623" t="s">
        <v>137</v>
      </c>
      <c r="E388" s="1623"/>
      <c r="F388" s="154"/>
      <c r="G388" s="1862"/>
    </row>
    <row r="389" spans="1:7" ht="30" hidden="1" customHeight="1" outlineLevel="1" x14ac:dyDescent="0.25">
      <c r="A389" s="1608"/>
      <c r="B389" s="1623"/>
      <c r="C389" s="1943"/>
      <c r="D389" s="1623" t="s">
        <v>135</v>
      </c>
      <c r="E389" s="1623"/>
      <c r="F389" s="154"/>
      <c r="G389" s="1862"/>
    </row>
    <row r="390" spans="1:7" ht="30" hidden="1" customHeight="1" outlineLevel="1" x14ac:dyDescent="0.25">
      <c r="A390" s="1608"/>
      <c r="B390" s="1623"/>
      <c r="C390" s="1943"/>
      <c r="D390" s="1623" t="s">
        <v>134</v>
      </c>
      <c r="E390" s="1623"/>
      <c r="F390" s="154"/>
      <c r="G390" s="1862"/>
    </row>
    <row r="391" spans="1:7" ht="30" hidden="1" customHeight="1" outlineLevel="1" x14ac:dyDescent="0.25">
      <c r="A391" s="1608"/>
      <c r="B391" s="1623"/>
      <c r="C391" s="1943"/>
      <c r="D391" s="1623" t="s">
        <v>138</v>
      </c>
      <c r="E391" s="1623"/>
      <c r="F391" s="154"/>
      <c r="G391" s="1862"/>
    </row>
    <row r="392" spans="1:7" ht="30" hidden="1" customHeight="1" outlineLevel="1" x14ac:dyDescent="0.25">
      <c r="A392" s="1608"/>
      <c r="B392" s="1623"/>
      <c r="C392" s="1943" t="s">
        <v>139</v>
      </c>
      <c r="D392" s="1967" t="s">
        <v>644</v>
      </c>
      <c r="E392" s="153" t="s">
        <v>130</v>
      </c>
      <c r="F392" s="154"/>
      <c r="G392" s="1862"/>
    </row>
    <row r="393" spans="1:7" ht="30" hidden="1" customHeight="1" outlineLevel="1" x14ac:dyDescent="0.25">
      <c r="A393" s="1608"/>
      <c r="B393" s="1623"/>
      <c r="C393" s="1943"/>
      <c r="D393" s="1969"/>
      <c r="E393" s="153" t="s">
        <v>131</v>
      </c>
      <c r="F393" s="154"/>
      <c r="G393" s="1862"/>
    </row>
    <row r="394" spans="1:7" ht="25.5" hidden="1" outlineLevel="1" x14ac:dyDescent="0.25">
      <c r="A394" s="1608"/>
      <c r="B394" s="1623"/>
      <c r="C394" s="1943"/>
      <c r="D394" s="1970"/>
      <c r="E394" s="153" t="s">
        <v>645</v>
      </c>
      <c r="F394" s="154"/>
      <c r="G394" s="1862"/>
    </row>
    <row r="395" spans="1:7" ht="30" hidden="1" customHeight="1" outlineLevel="1" x14ac:dyDescent="0.25">
      <c r="A395" s="1608"/>
      <c r="B395" s="1623"/>
      <c r="C395" s="1943"/>
      <c r="D395" s="1623" t="s">
        <v>132</v>
      </c>
      <c r="E395" s="1623"/>
      <c r="F395" s="16"/>
      <c r="G395" s="1862"/>
    </row>
    <row r="396" spans="1:7" ht="15" hidden="1" customHeight="1" outlineLevel="1" x14ac:dyDescent="0.25">
      <c r="A396" s="1608"/>
      <c r="B396" s="1623"/>
      <c r="C396" s="1943"/>
      <c r="D396" s="1943" t="s">
        <v>133</v>
      </c>
      <c r="E396" s="1943"/>
      <c r="F396" s="16"/>
      <c r="G396" s="1862"/>
    </row>
    <row r="397" spans="1:7" ht="30" hidden="1" customHeight="1" outlineLevel="1" x14ac:dyDescent="0.25">
      <c r="A397" s="1608"/>
      <c r="B397" s="1623"/>
      <c r="C397" s="1943"/>
      <c r="D397" s="1623" t="s">
        <v>136</v>
      </c>
      <c r="E397" s="1623"/>
      <c r="F397" s="16"/>
      <c r="G397" s="1862"/>
    </row>
    <row r="398" spans="1:7" ht="30" hidden="1" customHeight="1" outlineLevel="1" x14ac:dyDescent="0.25">
      <c r="A398" s="1608"/>
      <c r="B398" s="1623"/>
      <c r="C398" s="1943"/>
      <c r="D398" s="1623" t="s">
        <v>140</v>
      </c>
      <c r="E398" s="1623"/>
      <c r="F398" s="16"/>
      <c r="G398" s="1862"/>
    </row>
    <row r="399" spans="1:7" ht="15" hidden="1" customHeight="1" outlineLevel="1" x14ac:dyDescent="0.25">
      <c r="A399" s="1608"/>
      <c r="B399" s="1623"/>
      <c r="C399" s="1943"/>
      <c r="D399" s="1623" t="s">
        <v>137</v>
      </c>
      <c r="E399" s="1623"/>
      <c r="F399" s="16"/>
      <c r="G399" s="1862"/>
    </row>
    <row r="400" spans="1:7" ht="30" hidden="1" customHeight="1" outlineLevel="1" x14ac:dyDescent="0.25">
      <c r="A400" s="1608"/>
      <c r="B400" s="1623"/>
      <c r="C400" s="1943"/>
      <c r="D400" s="1623" t="s">
        <v>135</v>
      </c>
      <c r="E400" s="1623"/>
      <c r="F400" s="16"/>
      <c r="G400" s="1862"/>
    </row>
    <row r="401" spans="1:7" ht="30" hidden="1" customHeight="1" outlineLevel="1" x14ac:dyDescent="0.25">
      <c r="A401" s="1608"/>
      <c r="B401" s="1623"/>
      <c r="C401" s="1943"/>
      <c r="D401" s="1623" t="s">
        <v>134</v>
      </c>
      <c r="E401" s="1623"/>
      <c r="F401" s="16"/>
      <c r="G401" s="1862"/>
    </row>
    <row r="402" spans="1:7" ht="30" hidden="1" customHeight="1" outlineLevel="1" thickBot="1" x14ac:dyDescent="0.3">
      <c r="A402" s="1795"/>
      <c r="B402" s="1967"/>
      <c r="C402" s="1971"/>
      <c r="D402" s="1967" t="s">
        <v>138</v>
      </c>
      <c r="E402" s="1967"/>
      <c r="F402" s="109"/>
      <c r="G402" s="1863"/>
    </row>
    <row r="403" spans="1:7" ht="30" hidden="1" customHeight="1" outlineLevel="1" x14ac:dyDescent="0.25">
      <c r="A403" s="1602" t="s">
        <v>128</v>
      </c>
      <c r="B403" s="1603"/>
      <c r="C403" s="1947" t="s">
        <v>129</v>
      </c>
      <c r="D403" s="1968" t="s">
        <v>644</v>
      </c>
      <c r="E403" s="152" t="s">
        <v>130</v>
      </c>
      <c r="F403" s="15"/>
      <c r="G403" s="1926" t="s">
        <v>722</v>
      </c>
    </row>
    <row r="404" spans="1:7" ht="30" hidden="1" customHeight="1" outlineLevel="1" x14ac:dyDescent="0.25">
      <c r="A404" s="1608"/>
      <c r="B404" s="1623"/>
      <c r="C404" s="1943"/>
      <c r="D404" s="1969"/>
      <c r="E404" s="153" t="s">
        <v>131</v>
      </c>
      <c r="F404" s="16"/>
      <c r="G404" s="1862"/>
    </row>
    <row r="405" spans="1:7" ht="25.5" hidden="1" outlineLevel="1" x14ac:dyDescent="0.25">
      <c r="A405" s="1608"/>
      <c r="B405" s="1623"/>
      <c r="C405" s="1943"/>
      <c r="D405" s="1970"/>
      <c r="E405" s="153" t="s">
        <v>645</v>
      </c>
      <c r="F405" s="16"/>
      <c r="G405" s="1862"/>
    </row>
    <row r="406" spans="1:7" ht="30" hidden="1" customHeight="1" outlineLevel="1" x14ac:dyDescent="0.25">
      <c r="A406" s="1608"/>
      <c r="B406" s="1623"/>
      <c r="C406" s="1943"/>
      <c r="D406" s="1623" t="s">
        <v>132</v>
      </c>
      <c r="E406" s="1623"/>
      <c r="F406" s="154"/>
      <c r="G406" s="1862"/>
    </row>
    <row r="407" spans="1:7" ht="15" hidden="1" customHeight="1" outlineLevel="1" x14ac:dyDescent="0.25">
      <c r="A407" s="1608"/>
      <c r="B407" s="1623"/>
      <c r="C407" s="1943"/>
      <c r="D407" s="1943" t="s">
        <v>133</v>
      </c>
      <c r="E407" s="1943"/>
      <c r="F407" s="154"/>
      <c r="G407" s="1862"/>
    </row>
    <row r="408" spans="1:7" ht="30" hidden="1" customHeight="1" outlineLevel="1" x14ac:dyDescent="0.25">
      <c r="A408" s="1608"/>
      <c r="B408" s="1623"/>
      <c r="C408" s="1943"/>
      <c r="D408" s="1623" t="s">
        <v>136</v>
      </c>
      <c r="E408" s="1623"/>
      <c r="F408" s="154"/>
      <c r="G408" s="1862"/>
    </row>
    <row r="409" spans="1:7" ht="30" hidden="1" customHeight="1" outlineLevel="1" x14ac:dyDescent="0.25">
      <c r="A409" s="1608"/>
      <c r="B409" s="1623"/>
      <c r="C409" s="1943"/>
      <c r="D409" s="1623" t="s">
        <v>141</v>
      </c>
      <c r="E409" s="1623"/>
      <c r="F409" s="154"/>
      <c r="G409" s="1862"/>
    </row>
    <row r="410" spans="1:7" ht="15" hidden="1" customHeight="1" outlineLevel="1" x14ac:dyDescent="0.25">
      <c r="A410" s="1608"/>
      <c r="B410" s="1623"/>
      <c r="C410" s="1943"/>
      <c r="D410" s="1623" t="s">
        <v>137</v>
      </c>
      <c r="E410" s="1623"/>
      <c r="F410" s="154"/>
      <c r="G410" s="1862"/>
    </row>
    <row r="411" spans="1:7" ht="30" hidden="1" customHeight="1" outlineLevel="1" x14ac:dyDescent="0.25">
      <c r="A411" s="1608"/>
      <c r="B411" s="1623"/>
      <c r="C411" s="1943"/>
      <c r="D411" s="1623" t="s">
        <v>135</v>
      </c>
      <c r="E411" s="1623"/>
      <c r="F411" s="154"/>
      <c r="G411" s="1862"/>
    </row>
    <row r="412" spans="1:7" ht="30" hidden="1" customHeight="1" outlineLevel="1" x14ac:dyDescent="0.25">
      <c r="A412" s="1608"/>
      <c r="B412" s="1623"/>
      <c r="C412" s="1943"/>
      <c r="D412" s="1623" t="s">
        <v>134</v>
      </c>
      <c r="E412" s="1623"/>
      <c r="F412" s="154"/>
      <c r="G412" s="1862"/>
    </row>
    <row r="413" spans="1:7" ht="30" hidden="1" customHeight="1" outlineLevel="1" x14ac:dyDescent="0.25">
      <c r="A413" s="1608"/>
      <c r="B413" s="1623"/>
      <c r="C413" s="1943"/>
      <c r="D413" s="1623" t="s">
        <v>138</v>
      </c>
      <c r="E413" s="1623"/>
      <c r="F413" s="154"/>
      <c r="G413" s="1862"/>
    </row>
    <row r="414" spans="1:7" ht="30" hidden="1" customHeight="1" outlineLevel="1" x14ac:dyDescent="0.25">
      <c r="A414" s="1608"/>
      <c r="B414" s="1623"/>
      <c r="C414" s="1943" t="s">
        <v>139</v>
      </c>
      <c r="D414" s="1967" t="s">
        <v>644</v>
      </c>
      <c r="E414" s="153" t="s">
        <v>130</v>
      </c>
      <c r="F414" s="154"/>
      <c r="G414" s="1862"/>
    </row>
    <row r="415" spans="1:7" ht="30" hidden="1" customHeight="1" outlineLevel="1" x14ac:dyDescent="0.25">
      <c r="A415" s="1608"/>
      <c r="B415" s="1623"/>
      <c r="C415" s="1943"/>
      <c r="D415" s="1969"/>
      <c r="E415" s="153" t="s">
        <v>131</v>
      </c>
      <c r="F415" s="154"/>
      <c r="G415" s="1862"/>
    </row>
    <row r="416" spans="1:7" ht="25.5" hidden="1" outlineLevel="1" x14ac:dyDescent="0.25">
      <c r="A416" s="1608"/>
      <c r="B416" s="1623"/>
      <c r="C416" s="1943"/>
      <c r="D416" s="1970"/>
      <c r="E416" s="153" t="s">
        <v>645</v>
      </c>
      <c r="F416" s="154"/>
      <c r="G416" s="1862"/>
    </row>
    <row r="417" spans="1:7" ht="30" hidden="1" customHeight="1" outlineLevel="1" x14ac:dyDescent="0.25">
      <c r="A417" s="1608"/>
      <c r="B417" s="1623"/>
      <c r="C417" s="1943"/>
      <c r="D417" s="1623" t="s">
        <v>132</v>
      </c>
      <c r="E417" s="1623"/>
      <c r="F417" s="16"/>
      <c r="G417" s="1862"/>
    </row>
    <row r="418" spans="1:7" ht="15" hidden="1" customHeight="1" outlineLevel="1" x14ac:dyDescent="0.25">
      <c r="A418" s="1608"/>
      <c r="B418" s="1623"/>
      <c r="C418" s="1943"/>
      <c r="D418" s="1943" t="s">
        <v>133</v>
      </c>
      <c r="E418" s="1943"/>
      <c r="F418" s="16"/>
      <c r="G418" s="1862"/>
    </row>
    <row r="419" spans="1:7" ht="30" hidden="1" customHeight="1" outlineLevel="1" x14ac:dyDescent="0.25">
      <c r="A419" s="1608"/>
      <c r="B419" s="1623"/>
      <c r="C419" s="1943"/>
      <c r="D419" s="1623" t="s">
        <v>136</v>
      </c>
      <c r="E419" s="1623"/>
      <c r="F419" s="16"/>
      <c r="G419" s="1862"/>
    </row>
    <row r="420" spans="1:7" ht="30" hidden="1" customHeight="1" outlineLevel="1" x14ac:dyDescent="0.25">
      <c r="A420" s="1608"/>
      <c r="B420" s="1623"/>
      <c r="C420" s="1943"/>
      <c r="D420" s="1623" t="s">
        <v>140</v>
      </c>
      <c r="E420" s="1623"/>
      <c r="F420" s="16"/>
      <c r="G420" s="1862"/>
    </row>
    <row r="421" spans="1:7" ht="15" hidden="1" customHeight="1" outlineLevel="1" x14ac:dyDescent="0.25">
      <c r="A421" s="1608"/>
      <c r="B421" s="1623"/>
      <c r="C421" s="1943"/>
      <c r="D421" s="1623" t="s">
        <v>137</v>
      </c>
      <c r="E421" s="1623"/>
      <c r="F421" s="16"/>
      <c r="G421" s="1862"/>
    </row>
    <row r="422" spans="1:7" ht="30" hidden="1" customHeight="1" outlineLevel="1" x14ac:dyDescent="0.25">
      <c r="A422" s="1608"/>
      <c r="B422" s="1623"/>
      <c r="C422" s="1943"/>
      <c r="D422" s="1623" t="s">
        <v>135</v>
      </c>
      <c r="E422" s="1623"/>
      <c r="F422" s="16"/>
      <c r="G422" s="1862"/>
    </row>
    <row r="423" spans="1:7" ht="30" hidden="1" customHeight="1" outlineLevel="1" x14ac:dyDescent="0.25">
      <c r="A423" s="1608"/>
      <c r="B423" s="1623"/>
      <c r="C423" s="1943"/>
      <c r="D423" s="1623" t="s">
        <v>134</v>
      </c>
      <c r="E423" s="1623"/>
      <c r="F423" s="16"/>
      <c r="G423" s="1862"/>
    </row>
    <row r="424" spans="1:7" ht="30" hidden="1" customHeight="1" outlineLevel="1" thickBot="1" x14ac:dyDescent="0.3">
      <c r="A424" s="1795"/>
      <c r="B424" s="1967"/>
      <c r="C424" s="1971"/>
      <c r="D424" s="1967" t="s">
        <v>138</v>
      </c>
      <c r="E424" s="1967"/>
      <c r="F424" s="109"/>
      <c r="G424" s="1863"/>
    </row>
    <row r="425" spans="1:7" ht="30" hidden="1" customHeight="1" outlineLevel="1" x14ac:dyDescent="0.25">
      <c r="A425" s="1602" t="s">
        <v>128</v>
      </c>
      <c r="B425" s="1603"/>
      <c r="C425" s="1947" t="s">
        <v>129</v>
      </c>
      <c r="D425" s="1968" t="s">
        <v>644</v>
      </c>
      <c r="E425" s="152" t="s">
        <v>130</v>
      </c>
      <c r="F425" s="15"/>
      <c r="G425" s="1926" t="s">
        <v>722</v>
      </c>
    </row>
    <row r="426" spans="1:7" ht="30" hidden="1" customHeight="1" outlineLevel="1" x14ac:dyDescent="0.25">
      <c r="A426" s="1608"/>
      <c r="B426" s="1623"/>
      <c r="C426" s="1943"/>
      <c r="D426" s="1969"/>
      <c r="E426" s="153" t="s">
        <v>131</v>
      </c>
      <c r="F426" s="16"/>
      <c r="G426" s="1862"/>
    </row>
    <row r="427" spans="1:7" ht="25.5" hidden="1" outlineLevel="1" x14ac:dyDescent="0.25">
      <c r="A427" s="1608"/>
      <c r="B427" s="1623"/>
      <c r="C427" s="1943"/>
      <c r="D427" s="1970"/>
      <c r="E427" s="153" t="s">
        <v>645</v>
      </c>
      <c r="F427" s="16"/>
      <c r="G427" s="1862"/>
    </row>
    <row r="428" spans="1:7" ht="30" hidden="1" customHeight="1" outlineLevel="1" x14ac:dyDescent="0.25">
      <c r="A428" s="1608"/>
      <c r="B428" s="1623"/>
      <c r="C428" s="1943"/>
      <c r="D428" s="1623" t="s">
        <v>132</v>
      </c>
      <c r="E428" s="1623"/>
      <c r="F428" s="154"/>
      <c r="G428" s="1862"/>
    </row>
    <row r="429" spans="1:7" ht="15" hidden="1" customHeight="1" outlineLevel="1" x14ac:dyDescent="0.25">
      <c r="A429" s="1608"/>
      <c r="B429" s="1623"/>
      <c r="C429" s="1943"/>
      <c r="D429" s="1943" t="s">
        <v>133</v>
      </c>
      <c r="E429" s="1943"/>
      <c r="F429" s="154"/>
      <c r="G429" s="1862"/>
    </row>
    <row r="430" spans="1:7" ht="30" hidden="1" customHeight="1" outlineLevel="1" x14ac:dyDescent="0.25">
      <c r="A430" s="1608"/>
      <c r="B430" s="1623"/>
      <c r="C430" s="1943"/>
      <c r="D430" s="1623" t="s">
        <v>136</v>
      </c>
      <c r="E430" s="1623"/>
      <c r="F430" s="154"/>
      <c r="G430" s="1862"/>
    </row>
    <row r="431" spans="1:7" ht="30" hidden="1" customHeight="1" outlineLevel="1" x14ac:dyDescent="0.25">
      <c r="A431" s="1608"/>
      <c r="B431" s="1623"/>
      <c r="C431" s="1943"/>
      <c r="D431" s="1623" t="s">
        <v>141</v>
      </c>
      <c r="E431" s="1623"/>
      <c r="F431" s="154"/>
      <c r="G431" s="1862"/>
    </row>
    <row r="432" spans="1:7" ht="15" hidden="1" customHeight="1" outlineLevel="1" x14ac:dyDescent="0.25">
      <c r="A432" s="1608"/>
      <c r="B432" s="1623"/>
      <c r="C432" s="1943"/>
      <c r="D432" s="1623" t="s">
        <v>137</v>
      </c>
      <c r="E432" s="1623"/>
      <c r="F432" s="154"/>
      <c r="G432" s="1862"/>
    </row>
    <row r="433" spans="1:7" ht="30" hidden="1" customHeight="1" outlineLevel="1" x14ac:dyDescent="0.25">
      <c r="A433" s="1608"/>
      <c r="B433" s="1623"/>
      <c r="C433" s="1943"/>
      <c r="D433" s="1623" t="s">
        <v>135</v>
      </c>
      <c r="E433" s="1623"/>
      <c r="F433" s="154"/>
      <c r="G433" s="1862"/>
    </row>
    <row r="434" spans="1:7" ht="30" hidden="1" customHeight="1" outlineLevel="1" x14ac:dyDescent="0.25">
      <c r="A434" s="1608"/>
      <c r="B434" s="1623"/>
      <c r="C434" s="1943"/>
      <c r="D434" s="1623" t="s">
        <v>134</v>
      </c>
      <c r="E434" s="1623"/>
      <c r="F434" s="154"/>
      <c r="G434" s="1862"/>
    </row>
    <row r="435" spans="1:7" ht="30" hidden="1" customHeight="1" outlineLevel="1" x14ac:dyDescent="0.25">
      <c r="A435" s="1608"/>
      <c r="B435" s="1623"/>
      <c r="C435" s="1943"/>
      <c r="D435" s="1623" t="s">
        <v>138</v>
      </c>
      <c r="E435" s="1623"/>
      <c r="F435" s="154"/>
      <c r="G435" s="1862"/>
    </row>
    <row r="436" spans="1:7" ht="30" hidden="1" customHeight="1" outlineLevel="1" x14ac:dyDescent="0.25">
      <c r="A436" s="1608"/>
      <c r="B436" s="1623"/>
      <c r="C436" s="1943" t="s">
        <v>139</v>
      </c>
      <c r="D436" s="1967" t="s">
        <v>644</v>
      </c>
      <c r="E436" s="153" t="s">
        <v>130</v>
      </c>
      <c r="F436" s="154"/>
      <c r="G436" s="1862"/>
    </row>
    <row r="437" spans="1:7" ht="30" hidden="1" customHeight="1" outlineLevel="1" x14ac:dyDescent="0.25">
      <c r="A437" s="1608"/>
      <c r="B437" s="1623"/>
      <c r="C437" s="1943"/>
      <c r="D437" s="1969"/>
      <c r="E437" s="153" t="s">
        <v>131</v>
      </c>
      <c r="F437" s="154"/>
      <c r="G437" s="1862"/>
    </row>
    <row r="438" spans="1:7" ht="30" hidden="1" customHeight="1" outlineLevel="1" x14ac:dyDescent="0.25">
      <c r="A438" s="1608"/>
      <c r="B438" s="1623"/>
      <c r="C438" s="1943"/>
      <c r="D438" s="1970"/>
      <c r="E438" s="153" t="s">
        <v>645</v>
      </c>
      <c r="F438" s="154"/>
      <c r="G438" s="1862"/>
    </row>
    <row r="439" spans="1:7" ht="30" hidden="1" customHeight="1" outlineLevel="1" x14ac:dyDescent="0.25">
      <c r="A439" s="1608"/>
      <c r="B439" s="1623"/>
      <c r="C439" s="1943"/>
      <c r="D439" s="1623" t="s">
        <v>132</v>
      </c>
      <c r="E439" s="1623"/>
      <c r="F439" s="16"/>
      <c r="G439" s="1862"/>
    </row>
    <row r="440" spans="1:7" ht="15" hidden="1" customHeight="1" outlineLevel="1" x14ac:dyDescent="0.25">
      <c r="A440" s="1608"/>
      <c r="B440" s="1623"/>
      <c r="C440" s="1943"/>
      <c r="D440" s="1943" t="s">
        <v>133</v>
      </c>
      <c r="E440" s="1943"/>
      <c r="F440" s="16"/>
      <c r="G440" s="1862"/>
    </row>
    <row r="441" spans="1:7" ht="30" hidden="1" customHeight="1" outlineLevel="1" x14ac:dyDescent="0.25">
      <c r="A441" s="1608"/>
      <c r="B441" s="1623"/>
      <c r="C441" s="1943"/>
      <c r="D441" s="1623" t="s">
        <v>136</v>
      </c>
      <c r="E441" s="1623"/>
      <c r="F441" s="16"/>
      <c r="G441" s="1862"/>
    </row>
    <row r="442" spans="1:7" ht="30" hidden="1" customHeight="1" outlineLevel="1" x14ac:dyDescent="0.25">
      <c r="A442" s="1608"/>
      <c r="B442" s="1623"/>
      <c r="C442" s="1943"/>
      <c r="D442" s="1623" t="s">
        <v>140</v>
      </c>
      <c r="E442" s="1623"/>
      <c r="F442" s="16"/>
      <c r="G442" s="1862"/>
    </row>
    <row r="443" spans="1:7" ht="15" hidden="1" customHeight="1" outlineLevel="1" x14ac:dyDescent="0.25">
      <c r="A443" s="1608"/>
      <c r="B443" s="1623"/>
      <c r="C443" s="1943"/>
      <c r="D443" s="1623" t="s">
        <v>137</v>
      </c>
      <c r="E443" s="1623"/>
      <c r="F443" s="16"/>
      <c r="G443" s="1862"/>
    </row>
    <row r="444" spans="1:7" ht="30" hidden="1" customHeight="1" outlineLevel="1" x14ac:dyDescent="0.25">
      <c r="A444" s="1608"/>
      <c r="B444" s="1623"/>
      <c r="C444" s="1943"/>
      <c r="D444" s="1623" t="s">
        <v>135</v>
      </c>
      <c r="E444" s="1623"/>
      <c r="F444" s="16"/>
      <c r="G444" s="1862"/>
    </row>
    <row r="445" spans="1:7" ht="30" hidden="1" customHeight="1" outlineLevel="1" x14ac:dyDescent="0.25">
      <c r="A445" s="1608"/>
      <c r="B445" s="1623"/>
      <c r="C445" s="1943"/>
      <c r="D445" s="1623" t="s">
        <v>134</v>
      </c>
      <c r="E445" s="1623"/>
      <c r="F445" s="16"/>
      <c r="G445" s="1862"/>
    </row>
    <row r="446" spans="1:7" ht="30" hidden="1" customHeight="1" outlineLevel="1" thickBot="1" x14ac:dyDescent="0.3">
      <c r="A446" s="1796"/>
      <c r="B446" s="1807"/>
      <c r="C446" s="1957"/>
      <c r="D446" s="1807" t="s">
        <v>138</v>
      </c>
      <c r="E446" s="1807"/>
      <c r="F446" s="17"/>
      <c r="G446" s="1863"/>
    </row>
    <row r="447" spans="1:7" collapsed="1" x14ac:dyDescent="0.25"/>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8" type="noConversion"/>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J107"/>
  <sheetViews>
    <sheetView zoomScale="90" zoomScaleNormal="90" zoomScaleSheetLayoutView="100" workbookViewId="0">
      <selection activeCell="D16" sqref="D7:XFD28"/>
    </sheetView>
  </sheetViews>
  <sheetFormatPr defaultRowHeight="15" outlineLevelRow="1" x14ac:dyDescent="0.25"/>
  <cols>
    <col min="1" max="1" width="14.28515625" customWidth="1"/>
    <col min="2" max="2" width="15" customWidth="1"/>
    <col min="3" max="8" width="14.28515625" customWidth="1"/>
    <col min="9" max="9" width="12.140625" customWidth="1"/>
  </cols>
  <sheetData>
    <row r="1" spans="1:10" x14ac:dyDescent="0.25">
      <c r="A1" s="1221" t="s">
        <v>678</v>
      </c>
      <c r="B1" s="1222"/>
      <c r="C1" s="1222"/>
      <c r="D1" s="1222"/>
      <c r="E1" s="1222"/>
      <c r="F1" s="571"/>
      <c r="G1" s="578"/>
      <c r="H1" s="578"/>
      <c r="I1" s="552"/>
      <c r="J1" s="155"/>
    </row>
    <row r="2" spans="1:10" x14ac:dyDescent="0.25">
      <c r="A2" s="1223" t="s">
        <v>224</v>
      </c>
      <c r="B2" s="1224"/>
      <c r="C2" s="1224"/>
      <c r="D2" s="1224"/>
      <c r="E2" s="1224"/>
      <c r="F2" s="572"/>
      <c r="G2" s="569"/>
      <c r="H2" s="569"/>
      <c r="I2" s="553"/>
      <c r="J2" s="155"/>
    </row>
    <row r="3" spans="1:10" ht="15.75" thickBot="1" x14ac:dyDescent="0.3">
      <c r="A3" s="1225"/>
      <c r="B3" s="1226"/>
      <c r="C3" s="1226"/>
      <c r="D3" s="1226"/>
      <c r="E3" s="1226"/>
      <c r="F3" s="1226"/>
      <c r="G3" s="1226"/>
      <c r="H3" s="1226"/>
      <c r="I3" s="1227"/>
    </row>
    <row r="4" spans="1:10" ht="15" customHeight="1" x14ac:dyDescent="0.25">
      <c r="A4" s="1228" t="s">
        <v>86</v>
      </c>
      <c r="B4" s="1229"/>
      <c r="C4" s="1229"/>
      <c r="D4" s="1229"/>
      <c r="E4" s="1229"/>
      <c r="F4" s="1229"/>
      <c r="G4" s="1229"/>
      <c r="H4" s="1229"/>
      <c r="I4" s="1234" t="s">
        <v>1209</v>
      </c>
    </row>
    <row r="5" spans="1:10" ht="22.5" customHeight="1" thickBot="1" x14ac:dyDescent="0.3">
      <c r="A5" s="1231"/>
      <c r="B5" s="1232"/>
      <c r="C5" s="1232"/>
      <c r="D5" s="1232"/>
      <c r="E5" s="1232"/>
      <c r="F5" s="1232"/>
      <c r="G5" s="1232"/>
      <c r="H5" s="1232"/>
      <c r="I5" s="1235"/>
    </row>
    <row r="6" spans="1:10" ht="15.75" thickBot="1" x14ac:dyDescent="0.3">
      <c r="A6" s="438" t="s">
        <v>1019</v>
      </c>
      <c r="B6" s="536"/>
      <c r="C6" s="444" t="e">
        <f>#REF!</f>
        <v>#REF!</v>
      </c>
      <c r="D6" s="536"/>
      <c r="E6" s="431"/>
      <c r="F6" s="431"/>
      <c r="G6" s="431"/>
      <c r="H6" s="431"/>
      <c r="I6" s="433"/>
    </row>
    <row r="7" spans="1:10" x14ac:dyDescent="0.25">
      <c r="A7" s="1602" t="s">
        <v>142</v>
      </c>
      <c r="B7" s="1603"/>
      <c r="C7" s="1603"/>
      <c r="D7" s="1603"/>
      <c r="E7" s="1603"/>
      <c r="F7" s="1603"/>
      <c r="G7" s="1603"/>
      <c r="H7" s="1903"/>
      <c r="I7" s="1236" t="s">
        <v>1068</v>
      </c>
    </row>
    <row r="8" spans="1:10" x14ac:dyDescent="0.25">
      <c r="A8" s="1608" t="s">
        <v>147</v>
      </c>
      <c r="B8" s="1623"/>
      <c r="C8" s="1623"/>
      <c r="D8" s="1623"/>
      <c r="E8" s="1623"/>
      <c r="F8" s="1623"/>
      <c r="G8" s="1623"/>
      <c r="H8" s="1904"/>
      <c r="I8" s="1237"/>
    </row>
    <row r="9" spans="1:10" x14ac:dyDescent="0.25">
      <c r="A9" s="1608" t="s">
        <v>145</v>
      </c>
      <c r="B9" s="1623"/>
      <c r="C9" s="1623"/>
      <c r="D9" s="1623"/>
      <c r="E9" s="1623" t="s">
        <v>146</v>
      </c>
      <c r="F9" s="1623"/>
      <c r="G9" s="1623"/>
      <c r="H9" s="1904"/>
      <c r="I9" s="1237"/>
    </row>
    <row r="10" spans="1:10" ht="63" customHeight="1" x14ac:dyDescent="0.25">
      <c r="A10" s="80" t="s">
        <v>144</v>
      </c>
      <c r="B10" s="520" t="s">
        <v>152</v>
      </c>
      <c r="C10" s="522" t="s">
        <v>143</v>
      </c>
      <c r="D10" s="520" t="s">
        <v>152</v>
      </c>
      <c r="E10" s="522" t="s">
        <v>144</v>
      </c>
      <c r="F10" s="520" t="s">
        <v>152</v>
      </c>
      <c r="G10" s="522" t="s">
        <v>143</v>
      </c>
      <c r="H10" s="522" t="s">
        <v>154</v>
      </c>
      <c r="I10" s="1237"/>
    </row>
    <row r="11" spans="1:10" x14ac:dyDescent="0.25">
      <c r="A11" s="76"/>
      <c r="B11" s="26"/>
      <c r="C11" s="26"/>
      <c r="D11" s="26"/>
      <c r="E11" s="12"/>
      <c r="F11" s="26"/>
      <c r="G11" s="26"/>
      <c r="H11" s="34"/>
      <c r="I11" s="1237"/>
    </row>
    <row r="12" spans="1:10" x14ac:dyDescent="0.25">
      <c r="A12" s="76"/>
      <c r="B12" s="26"/>
      <c r="C12" s="26"/>
      <c r="D12" s="26"/>
      <c r="E12" s="12"/>
      <c r="F12" s="26"/>
      <c r="G12" s="26"/>
      <c r="H12" s="34"/>
      <c r="I12" s="1237"/>
    </row>
    <row r="13" spans="1:10" x14ac:dyDescent="0.25">
      <c r="A13" s="76"/>
      <c r="B13" s="26"/>
      <c r="C13" s="26"/>
      <c r="D13" s="26"/>
      <c r="E13" s="12"/>
      <c r="F13" s="26"/>
      <c r="G13" s="26"/>
      <c r="H13" s="34"/>
      <c r="I13" s="1237"/>
    </row>
    <row r="14" spans="1:10" x14ac:dyDescent="0.25">
      <c r="A14" s="76"/>
      <c r="B14" s="26"/>
      <c r="C14" s="26"/>
      <c r="D14" s="26"/>
      <c r="E14" s="12"/>
      <c r="F14" s="26"/>
      <c r="G14" s="26"/>
      <c r="H14" s="34"/>
      <c r="I14" s="1237"/>
    </row>
    <row r="15" spans="1:10" ht="15.75" thickBot="1" x14ac:dyDescent="0.3">
      <c r="A15" s="77"/>
      <c r="B15" s="41"/>
      <c r="C15" s="41"/>
      <c r="D15" s="41"/>
      <c r="E15" s="14"/>
      <c r="F15" s="41"/>
      <c r="G15" s="41"/>
      <c r="H15" s="42"/>
      <c r="I15" s="1238"/>
    </row>
    <row r="16" spans="1:10" ht="15.75" hidden="1" outlineLevel="1" thickBot="1" x14ac:dyDescent="0.3">
      <c r="A16" s="78"/>
      <c r="B16" s="79"/>
      <c r="C16" s="79"/>
      <c r="D16" s="79"/>
      <c r="E16" s="13"/>
      <c r="F16" s="79"/>
      <c r="G16" s="79"/>
      <c r="H16" s="81"/>
      <c r="I16" s="1236" t="s">
        <v>723</v>
      </c>
    </row>
    <row r="17" spans="1:9" ht="15.75" hidden="1" outlineLevel="1" thickBot="1" x14ac:dyDescent="0.3">
      <c r="A17" s="76"/>
      <c r="B17" s="26"/>
      <c r="C17" s="26"/>
      <c r="D17" s="26"/>
      <c r="E17" s="12"/>
      <c r="F17" s="26"/>
      <c r="G17" s="26"/>
      <c r="H17" s="34"/>
      <c r="I17" s="1237"/>
    </row>
    <row r="18" spans="1:9" ht="15.75" hidden="1" outlineLevel="1" thickBot="1" x14ac:dyDescent="0.3">
      <c r="A18" s="76"/>
      <c r="B18" s="26"/>
      <c r="C18" s="26"/>
      <c r="D18" s="26"/>
      <c r="E18" s="12"/>
      <c r="F18" s="26"/>
      <c r="G18" s="26"/>
      <c r="H18" s="34"/>
      <c r="I18" s="1237"/>
    </row>
    <row r="19" spans="1:9" ht="15.75" hidden="1" outlineLevel="1" thickBot="1" x14ac:dyDescent="0.3">
      <c r="A19" s="76"/>
      <c r="B19" s="26"/>
      <c r="C19" s="26"/>
      <c r="D19" s="26"/>
      <c r="E19" s="12"/>
      <c r="F19" s="26"/>
      <c r="G19" s="26"/>
      <c r="H19" s="34"/>
      <c r="I19" s="1237"/>
    </row>
    <row r="20" spans="1:9" ht="15.75" hidden="1" outlineLevel="1" thickBot="1" x14ac:dyDescent="0.3">
      <c r="A20" s="76"/>
      <c r="B20" s="26"/>
      <c r="C20" s="26"/>
      <c r="D20" s="26"/>
      <c r="E20" s="12"/>
      <c r="F20" s="26"/>
      <c r="G20" s="26"/>
      <c r="H20" s="34"/>
      <c r="I20" s="1237"/>
    </row>
    <row r="21" spans="1:9" ht="15.75" hidden="1" outlineLevel="1" thickBot="1" x14ac:dyDescent="0.3">
      <c r="A21" s="76"/>
      <c r="B21" s="26"/>
      <c r="C21" s="26"/>
      <c r="D21" s="26"/>
      <c r="E21" s="12"/>
      <c r="F21" s="26"/>
      <c r="G21" s="26"/>
      <c r="H21" s="34"/>
      <c r="I21" s="1237"/>
    </row>
    <row r="22" spans="1:9" ht="15.75" hidden="1" outlineLevel="1" thickBot="1" x14ac:dyDescent="0.3">
      <c r="A22" s="76"/>
      <c r="B22" s="26"/>
      <c r="C22" s="26"/>
      <c r="D22" s="26"/>
      <c r="E22" s="12"/>
      <c r="F22" s="26"/>
      <c r="G22" s="26"/>
      <c r="H22" s="34"/>
      <c r="I22" s="1237"/>
    </row>
    <row r="23" spans="1:9" ht="15.75" hidden="1" outlineLevel="1" thickBot="1" x14ac:dyDescent="0.3">
      <c r="A23" s="23"/>
      <c r="B23" s="12"/>
      <c r="C23" s="12"/>
      <c r="D23" s="12"/>
      <c r="E23" s="12"/>
      <c r="F23" s="26"/>
      <c r="G23" s="26"/>
      <c r="H23" s="34"/>
      <c r="I23" s="1237"/>
    </row>
    <row r="24" spans="1:9" ht="15.75" hidden="1" outlineLevel="1" thickBot="1" x14ac:dyDescent="0.3">
      <c r="A24" s="23"/>
      <c r="B24" s="12"/>
      <c r="C24" s="12"/>
      <c r="D24" s="12"/>
      <c r="E24" s="12"/>
      <c r="F24" s="26"/>
      <c r="G24" s="26"/>
      <c r="H24" s="34"/>
      <c r="I24" s="1237"/>
    </row>
    <row r="25" spans="1:9" ht="15.75" hidden="1" outlineLevel="1" thickBot="1" x14ac:dyDescent="0.3">
      <c r="A25" s="24"/>
      <c r="B25" s="14"/>
      <c r="C25" s="14"/>
      <c r="D25" s="14"/>
      <c r="E25" s="14"/>
      <c r="F25" s="41"/>
      <c r="G25" s="41"/>
      <c r="H25" s="42"/>
      <c r="I25" s="1238"/>
    </row>
    <row r="26" spans="1:9" collapsed="1" x14ac:dyDescent="0.25">
      <c r="A26" s="1602" t="s">
        <v>156</v>
      </c>
      <c r="B26" s="1603"/>
      <c r="C26" s="1603"/>
      <c r="D26" s="1603"/>
      <c r="E26" s="1603"/>
      <c r="F26" s="1603"/>
      <c r="G26" s="1603"/>
      <c r="H26" s="1903"/>
      <c r="I26" s="1236" t="s">
        <v>1068</v>
      </c>
    </row>
    <row r="27" spans="1:9" x14ac:dyDescent="0.25">
      <c r="A27" s="1608" t="s">
        <v>147</v>
      </c>
      <c r="B27" s="1623"/>
      <c r="C27" s="1623"/>
      <c r="D27" s="1623"/>
      <c r="E27" s="1623"/>
      <c r="F27" s="1623"/>
      <c r="G27" s="1623"/>
      <c r="H27" s="1904"/>
      <c r="I27" s="1237"/>
    </row>
    <row r="28" spans="1:9" x14ac:dyDescent="0.25">
      <c r="A28" s="1608" t="s">
        <v>145</v>
      </c>
      <c r="B28" s="1623"/>
      <c r="C28" s="1623"/>
      <c r="D28" s="1623"/>
      <c r="E28" s="1623" t="s">
        <v>146</v>
      </c>
      <c r="F28" s="1623"/>
      <c r="G28" s="1623"/>
      <c r="H28" s="1904"/>
      <c r="I28" s="1237"/>
    </row>
    <row r="29" spans="1:9" ht="63" customHeight="1" x14ac:dyDescent="0.25">
      <c r="A29" s="80" t="s">
        <v>144</v>
      </c>
      <c r="B29" s="520" t="s">
        <v>152</v>
      </c>
      <c r="C29" s="522" t="s">
        <v>143</v>
      </c>
      <c r="D29" s="520" t="s">
        <v>152</v>
      </c>
      <c r="E29" s="522" t="s">
        <v>144</v>
      </c>
      <c r="F29" s="520" t="s">
        <v>152</v>
      </c>
      <c r="G29" s="522" t="s">
        <v>143</v>
      </c>
      <c r="H29" s="522" t="s">
        <v>154</v>
      </c>
      <c r="I29" s="1237"/>
    </row>
    <row r="30" spans="1:9" x14ac:dyDescent="0.25">
      <c r="A30" s="76"/>
      <c r="B30" s="26"/>
      <c r="C30" s="26"/>
      <c r="D30" s="26"/>
      <c r="E30" s="26"/>
      <c r="F30" s="26"/>
      <c r="G30" s="26"/>
      <c r="H30" s="34"/>
      <c r="I30" s="1237"/>
    </row>
    <row r="31" spans="1:9" x14ac:dyDescent="0.25">
      <c r="A31" s="76"/>
      <c r="B31" s="26"/>
      <c r="C31" s="26"/>
      <c r="D31" s="26"/>
      <c r="E31" s="26"/>
      <c r="F31" s="26"/>
      <c r="G31" s="26"/>
      <c r="H31" s="34"/>
      <c r="I31" s="1237"/>
    </row>
    <row r="32" spans="1:9" x14ac:dyDescent="0.25">
      <c r="A32" s="76"/>
      <c r="B32" s="26"/>
      <c r="C32" s="26"/>
      <c r="D32" s="26"/>
      <c r="E32" s="26"/>
      <c r="F32" s="26"/>
      <c r="G32" s="26"/>
      <c r="H32" s="34"/>
      <c r="I32" s="1237"/>
    </row>
    <row r="33" spans="1:9" x14ac:dyDescent="0.25">
      <c r="A33" s="76"/>
      <c r="B33" s="26"/>
      <c r="C33" s="26"/>
      <c r="D33" s="26"/>
      <c r="E33" s="26"/>
      <c r="F33" s="26"/>
      <c r="G33" s="26"/>
      <c r="H33" s="34"/>
      <c r="I33" s="1237"/>
    </row>
    <row r="34" spans="1:9" ht="15.75" thickBot="1" x14ac:dyDescent="0.3">
      <c r="A34" s="74"/>
      <c r="B34" s="75"/>
      <c r="C34" s="75"/>
      <c r="D34" s="75"/>
      <c r="E34" s="75"/>
      <c r="F34" s="75"/>
      <c r="G34" s="75"/>
      <c r="H34" s="82"/>
      <c r="I34" s="1238"/>
    </row>
    <row r="35" spans="1:9" ht="15.75" hidden="1" outlineLevel="1" thickBot="1" x14ac:dyDescent="0.3">
      <c r="A35" s="71"/>
      <c r="B35" s="72"/>
      <c r="C35" s="72"/>
      <c r="D35" s="72"/>
      <c r="E35" s="72"/>
      <c r="F35" s="72"/>
      <c r="G35" s="72"/>
      <c r="H35" s="83"/>
      <c r="I35" s="1236" t="s">
        <v>723</v>
      </c>
    </row>
    <row r="36" spans="1:9" ht="15.75" hidden="1" outlineLevel="1" thickBot="1" x14ac:dyDescent="0.3">
      <c r="A36" s="73"/>
      <c r="B36" s="67"/>
      <c r="C36" s="67"/>
      <c r="D36" s="67"/>
      <c r="E36" s="67"/>
      <c r="F36" s="67"/>
      <c r="G36" s="67"/>
      <c r="H36" s="84"/>
      <c r="I36" s="1237"/>
    </row>
    <row r="37" spans="1:9" ht="15.75" hidden="1" outlineLevel="1" thickBot="1" x14ac:dyDescent="0.3">
      <c r="A37" s="73"/>
      <c r="B37" s="67"/>
      <c r="C37" s="67"/>
      <c r="D37" s="67"/>
      <c r="E37" s="67"/>
      <c r="F37" s="67"/>
      <c r="G37" s="67"/>
      <c r="H37" s="84"/>
      <c r="I37" s="1237"/>
    </row>
    <row r="38" spans="1:9" ht="15.75" hidden="1" outlineLevel="1" thickBot="1" x14ac:dyDescent="0.3">
      <c r="A38" s="73"/>
      <c r="B38" s="67"/>
      <c r="C38" s="67"/>
      <c r="D38" s="67"/>
      <c r="E38" s="67"/>
      <c r="F38" s="67"/>
      <c r="G38" s="67"/>
      <c r="H38" s="84"/>
      <c r="I38" s="1237"/>
    </row>
    <row r="39" spans="1:9" ht="15.75" hidden="1" outlineLevel="1" thickBot="1" x14ac:dyDescent="0.3">
      <c r="A39" s="73"/>
      <c r="B39" s="67"/>
      <c r="C39" s="67"/>
      <c r="D39" s="67"/>
      <c r="E39" s="67"/>
      <c r="F39" s="67"/>
      <c r="G39" s="67"/>
      <c r="H39" s="84"/>
      <c r="I39" s="1237"/>
    </row>
    <row r="40" spans="1:9" ht="15.75" hidden="1" outlineLevel="1" thickBot="1" x14ac:dyDescent="0.3">
      <c r="A40" s="73"/>
      <c r="B40" s="67"/>
      <c r="C40" s="67"/>
      <c r="D40" s="67"/>
      <c r="E40" s="67"/>
      <c r="F40" s="67"/>
      <c r="G40" s="67"/>
      <c r="H40" s="84"/>
      <c r="I40" s="1237"/>
    </row>
    <row r="41" spans="1:9" ht="15.75" hidden="1" outlineLevel="1" thickBot="1" x14ac:dyDescent="0.3">
      <c r="A41" s="73"/>
      <c r="B41" s="67"/>
      <c r="C41" s="67"/>
      <c r="D41" s="67"/>
      <c r="E41" s="67"/>
      <c r="F41" s="67"/>
      <c r="G41" s="67"/>
      <c r="H41" s="84"/>
      <c r="I41" s="1237"/>
    </row>
    <row r="42" spans="1:9" ht="15.75" hidden="1" outlineLevel="1" thickBot="1" x14ac:dyDescent="0.3">
      <c r="A42" s="73"/>
      <c r="B42" s="67"/>
      <c r="C42" s="67"/>
      <c r="D42" s="67"/>
      <c r="E42" s="67"/>
      <c r="F42" s="67"/>
      <c r="G42" s="67"/>
      <c r="H42" s="84"/>
      <c r="I42" s="1237"/>
    </row>
    <row r="43" spans="1:9" ht="15.75" hidden="1" outlineLevel="1" thickBot="1" x14ac:dyDescent="0.3">
      <c r="A43" s="73"/>
      <c r="B43" s="67"/>
      <c r="C43" s="67"/>
      <c r="D43" s="67"/>
      <c r="E43" s="67"/>
      <c r="F43" s="67"/>
      <c r="G43" s="67"/>
      <c r="H43" s="84"/>
      <c r="I43" s="1237"/>
    </row>
    <row r="44" spans="1:9" ht="15.75" hidden="1" outlineLevel="1" thickBot="1" x14ac:dyDescent="0.3">
      <c r="A44" s="74"/>
      <c r="B44" s="75"/>
      <c r="C44" s="75"/>
      <c r="D44" s="75"/>
      <c r="E44" s="75"/>
      <c r="F44" s="75"/>
      <c r="G44" s="75"/>
      <c r="H44" s="82"/>
      <c r="I44" s="1238"/>
    </row>
    <row r="45" spans="1:9" ht="24.75" customHeight="1" collapsed="1" x14ac:dyDescent="0.25">
      <c r="A45" s="1602" t="s">
        <v>149</v>
      </c>
      <c r="B45" s="1603"/>
      <c r="C45" s="1603"/>
      <c r="D45" s="1603"/>
      <c r="E45" s="1603" t="s">
        <v>150</v>
      </c>
      <c r="F45" s="1603"/>
      <c r="G45" s="1603"/>
      <c r="H45" s="1903"/>
      <c r="I45" s="1236" t="s">
        <v>1069</v>
      </c>
    </row>
    <row r="46" spans="1:9" ht="51" customHeight="1" x14ac:dyDescent="0.25">
      <c r="A46" s="1608" t="s">
        <v>155</v>
      </c>
      <c r="B46" s="1623" t="s">
        <v>148</v>
      </c>
      <c r="C46" s="1982" t="s">
        <v>151</v>
      </c>
      <c r="D46" s="1982"/>
      <c r="E46" s="1623" t="s">
        <v>155</v>
      </c>
      <c r="F46" s="1623" t="s">
        <v>148</v>
      </c>
      <c r="G46" s="1982" t="s">
        <v>151</v>
      </c>
      <c r="H46" s="1983"/>
      <c r="I46" s="1237"/>
    </row>
    <row r="47" spans="1:9" ht="51" customHeight="1" x14ac:dyDescent="0.25">
      <c r="A47" s="1608"/>
      <c r="B47" s="1623"/>
      <c r="C47" s="520" t="s">
        <v>153</v>
      </c>
      <c r="D47" s="520" t="s">
        <v>152</v>
      </c>
      <c r="E47" s="1623"/>
      <c r="F47" s="1623"/>
      <c r="G47" s="520" t="s">
        <v>153</v>
      </c>
      <c r="H47" s="522" t="s">
        <v>152</v>
      </c>
      <c r="I47" s="1237"/>
    </row>
    <row r="48" spans="1:9" x14ac:dyDescent="0.25">
      <c r="A48" s="21"/>
      <c r="B48" s="22"/>
      <c r="C48" s="22"/>
      <c r="D48" s="22"/>
      <c r="E48" s="22"/>
      <c r="F48" s="22"/>
      <c r="G48" s="22"/>
      <c r="H48" s="85"/>
      <c r="I48" s="1237"/>
    </row>
    <row r="49" spans="1:9" x14ac:dyDescent="0.25">
      <c r="A49" s="8"/>
      <c r="B49" s="7"/>
      <c r="C49" s="7"/>
      <c r="D49" s="7"/>
      <c r="E49" s="7"/>
      <c r="F49" s="7"/>
      <c r="G49" s="7"/>
      <c r="H49" s="62"/>
      <c r="I49" s="1237"/>
    </row>
    <row r="50" spans="1:9" x14ac:dyDescent="0.25">
      <c r="A50" s="8"/>
      <c r="B50" s="7"/>
      <c r="C50" s="7"/>
      <c r="D50" s="7"/>
      <c r="E50" s="7"/>
      <c r="F50" s="7"/>
      <c r="G50" s="7"/>
      <c r="H50" s="62"/>
      <c r="I50" s="1237"/>
    </row>
    <row r="51" spans="1:9" x14ac:dyDescent="0.25">
      <c r="A51" s="8"/>
      <c r="B51" s="7"/>
      <c r="C51" s="7"/>
      <c r="D51" s="7"/>
      <c r="E51" s="7"/>
      <c r="F51" s="7"/>
      <c r="G51" s="7"/>
      <c r="H51" s="62"/>
      <c r="I51" s="1237"/>
    </row>
    <row r="52" spans="1:9" ht="15.75" thickBot="1" x14ac:dyDescent="0.3">
      <c r="A52" s="69"/>
      <c r="B52" s="70"/>
      <c r="C52" s="70"/>
      <c r="D52" s="70"/>
      <c r="E52" s="70"/>
      <c r="F52" s="70"/>
      <c r="G52" s="70"/>
      <c r="H52" s="86"/>
      <c r="I52" s="1238"/>
    </row>
    <row r="53" spans="1:9" ht="15.75" hidden="1" outlineLevel="1" thickBot="1" x14ac:dyDescent="0.3">
      <c r="A53" s="21"/>
      <c r="B53" s="22"/>
      <c r="C53" s="22"/>
      <c r="D53" s="22"/>
      <c r="E53" s="22"/>
      <c r="F53" s="22"/>
      <c r="G53" s="22"/>
      <c r="H53" s="85"/>
      <c r="I53" s="1236" t="s">
        <v>724</v>
      </c>
    </row>
    <row r="54" spans="1:9" ht="15.75" hidden="1" outlineLevel="1" thickBot="1" x14ac:dyDescent="0.3">
      <c r="A54" s="8"/>
      <c r="B54" s="7"/>
      <c r="C54" s="7"/>
      <c r="D54" s="7"/>
      <c r="E54" s="7"/>
      <c r="F54" s="7"/>
      <c r="G54" s="7"/>
      <c r="H54" s="62"/>
      <c r="I54" s="1237"/>
    </row>
    <row r="55" spans="1:9" ht="15.75" hidden="1" outlineLevel="1" thickBot="1" x14ac:dyDescent="0.3">
      <c r="A55" s="8"/>
      <c r="B55" s="7"/>
      <c r="C55" s="7"/>
      <c r="D55" s="7"/>
      <c r="E55" s="7"/>
      <c r="F55" s="7"/>
      <c r="G55" s="7"/>
      <c r="H55" s="62"/>
      <c r="I55" s="1237"/>
    </row>
    <row r="56" spans="1:9" ht="15.75" hidden="1" outlineLevel="1" thickBot="1" x14ac:dyDescent="0.3">
      <c r="A56" s="8"/>
      <c r="B56" s="7"/>
      <c r="C56" s="7"/>
      <c r="D56" s="7"/>
      <c r="E56" s="7"/>
      <c r="F56" s="7"/>
      <c r="G56" s="7"/>
      <c r="H56" s="62"/>
      <c r="I56" s="1237"/>
    </row>
    <row r="57" spans="1:9" ht="15.75" hidden="1" outlineLevel="1" thickBot="1" x14ac:dyDescent="0.3">
      <c r="A57" s="8"/>
      <c r="B57" s="7"/>
      <c r="C57" s="7"/>
      <c r="D57" s="7"/>
      <c r="E57" s="7"/>
      <c r="F57" s="7"/>
      <c r="G57" s="7"/>
      <c r="H57" s="62"/>
      <c r="I57" s="1237"/>
    </row>
    <row r="58" spans="1:9" ht="15.75" hidden="1" outlineLevel="1" thickBot="1" x14ac:dyDescent="0.3">
      <c r="A58" s="8"/>
      <c r="B58" s="7"/>
      <c r="C58" s="7"/>
      <c r="D58" s="7"/>
      <c r="E58" s="7"/>
      <c r="F58" s="7"/>
      <c r="G58" s="7"/>
      <c r="H58" s="62"/>
      <c r="I58" s="1237"/>
    </row>
    <row r="59" spans="1:9" ht="15.75" hidden="1" outlineLevel="1" thickBot="1" x14ac:dyDescent="0.3">
      <c r="A59" s="8"/>
      <c r="B59" s="7"/>
      <c r="C59" s="7"/>
      <c r="D59" s="7"/>
      <c r="E59" s="7"/>
      <c r="F59" s="7"/>
      <c r="G59" s="7"/>
      <c r="H59" s="62"/>
      <c r="I59" s="1237"/>
    </row>
    <row r="60" spans="1:9" ht="15.75" hidden="1" outlineLevel="1" thickBot="1" x14ac:dyDescent="0.3">
      <c r="A60" s="8"/>
      <c r="B60" s="7"/>
      <c r="C60" s="7"/>
      <c r="D60" s="7"/>
      <c r="E60" s="7"/>
      <c r="F60" s="7"/>
      <c r="G60" s="7"/>
      <c r="H60" s="62"/>
      <c r="I60" s="1237"/>
    </row>
    <row r="61" spans="1:9" ht="15.75" hidden="1" outlineLevel="1" thickBot="1" x14ac:dyDescent="0.3">
      <c r="A61" s="8"/>
      <c r="B61" s="7"/>
      <c r="C61" s="7"/>
      <c r="D61" s="7"/>
      <c r="E61" s="7"/>
      <c r="F61" s="7"/>
      <c r="G61" s="7"/>
      <c r="H61" s="62"/>
      <c r="I61" s="1237"/>
    </row>
    <row r="62" spans="1:9" ht="15.75" hidden="1" outlineLevel="1" thickBot="1" x14ac:dyDescent="0.3">
      <c r="A62" s="8"/>
      <c r="B62" s="7"/>
      <c r="C62" s="7"/>
      <c r="D62" s="7"/>
      <c r="E62" s="7"/>
      <c r="F62" s="7"/>
      <c r="G62" s="7"/>
      <c r="H62" s="62"/>
      <c r="I62" s="1237"/>
    </row>
    <row r="63" spans="1:9" ht="15.75" hidden="1" outlineLevel="1" thickBot="1" x14ac:dyDescent="0.3">
      <c r="A63" s="8"/>
      <c r="B63" s="7"/>
      <c r="C63" s="7"/>
      <c r="D63" s="7"/>
      <c r="E63" s="7"/>
      <c r="F63" s="7"/>
      <c r="G63" s="7"/>
      <c r="H63" s="62"/>
      <c r="I63" s="1237"/>
    </row>
    <row r="64" spans="1:9" ht="15.75" hidden="1" outlineLevel="1" thickBot="1" x14ac:dyDescent="0.3">
      <c r="A64" s="8"/>
      <c r="B64" s="7"/>
      <c r="C64" s="7"/>
      <c r="D64" s="7"/>
      <c r="E64" s="7"/>
      <c r="F64" s="7"/>
      <c r="G64" s="7"/>
      <c r="H64" s="62"/>
      <c r="I64" s="1237"/>
    </row>
    <row r="65" spans="1:9" ht="15.75" hidden="1" outlineLevel="1" thickBot="1" x14ac:dyDescent="0.3">
      <c r="A65" s="8"/>
      <c r="B65" s="7"/>
      <c r="C65" s="7"/>
      <c r="D65" s="7"/>
      <c r="E65" s="7"/>
      <c r="F65" s="7"/>
      <c r="G65" s="7"/>
      <c r="H65" s="62"/>
      <c r="I65" s="1237"/>
    </row>
    <row r="66" spans="1:9" ht="15.75" hidden="1" outlineLevel="1" thickBot="1" x14ac:dyDescent="0.3">
      <c r="A66" s="8"/>
      <c r="B66" s="7"/>
      <c r="C66" s="7"/>
      <c r="D66" s="7"/>
      <c r="E66" s="7"/>
      <c r="F66" s="7"/>
      <c r="G66" s="7"/>
      <c r="H66" s="62"/>
      <c r="I66" s="1237"/>
    </row>
    <row r="67" spans="1:9" ht="15.75" hidden="1" outlineLevel="1" thickBot="1" x14ac:dyDescent="0.3">
      <c r="A67" s="9"/>
      <c r="B67" s="10"/>
      <c r="C67" s="10"/>
      <c r="D67" s="10"/>
      <c r="E67" s="10"/>
      <c r="F67" s="10"/>
      <c r="G67" s="10"/>
      <c r="H67" s="87"/>
      <c r="I67" s="1238"/>
    </row>
    <row r="68" spans="1:9" collapsed="1" x14ac:dyDescent="0.25">
      <c r="A68" s="1602" t="s">
        <v>156</v>
      </c>
      <c r="B68" s="1603"/>
      <c r="C68" s="1603"/>
      <c r="D68" s="1603"/>
      <c r="E68" s="1603" t="s">
        <v>142</v>
      </c>
      <c r="F68" s="1603"/>
      <c r="G68" s="1603"/>
      <c r="H68" s="1903"/>
      <c r="I68" s="1532" t="s">
        <v>1070</v>
      </c>
    </row>
    <row r="69" spans="1:9" ht="35.25" customHeight="1" x14ac:dyDescent="0.25">
      <c r="A69" s="1795" t="s">
        <v>157</v>
      </c>
      <c r="B69" s="1967" t="s">
        <v>159</v>
      </c>
      <c r="C69" s="1967" t="s">
        <v>158</v>
      </c>
      <c r="D69" s="1967" t="s">
        <v>160</v>
      </c>
      <c r="E69" s="1623" t="s">
        <v>161</v>
      </c>
      <c r="F69" s="1623"/>
      <c r="G69" s="1623"/>
      <c r="H69" s="1904"/>
      <c r="I69" s="1533"/>
    </row>
    <row r="70" spans="1:9" ht="22.5" customHeight="1" x14ac:dyDescent="0.25">
      <c r="A70" s="1984"/>
      <c r="B70" s="1970"/>
      <c r="C70" s="1970"/>
      <c r="D70" s="1970"/>
      <c r="E70" s="1623" t="s">
        <v>162</v>
      </c>
      <c r="F70" s="1623"/>
      <c r="G70" s="1623" t="s">
        <v>160</v>
      </c>
      <c r="H70" s="1904"/>
      <c r="I70" s="1533"/>
    </row>
    <row r="71" spans="1:9" x14ac:dyDescent="0.25">
      <c r="A71" s="8"/>
      <c r="B71" s="7"/>
      <c r="C71" s="7"/>
      <c r="D71" s="7"/>
      <c r="E71" s="1306"/>
      <c r="F71" s="1987"/>
      <c r="G71" s="1988"/>
      <c r="H71" s="1990"/>
      <c r="I71" s="1533"/>
    </row>
    <row r="72" spans="1:9" ht="15" customHeight="1" x14ac:dyDescent="0.25">
      <c r="A72" s="8"/>
      <c r="B72" s="7"/>
      <c r="C72" s="7"/>
      <c r="D72" s="7"/>
      <c r="E72" s="1988"/>
      <c r="F72" s="1989"/>
      <c r="G72" s="1988"/>
      <c r="H72" s="1990"/>
      <c r="I72" s="1533"/>
    </row>
    <row r="73" spans="1:9" x14ac:dyDescent="0.25">
      <c r="A73" s="8"/>
      <c r="B73" s="7"/>
      <c r="C73" s="7"/>
      <c r="D73" s="7"/>
      <c r="E73" s="1988"/>
      <c r="F73" s="1989"/>
      <c r="G73" s="1988"/>
      <c r="H73" s="1990"/>
      <c r="I73" s="1533"/>
    </row>
    <row r="74" spans="1:9" x14ac:dyDescent="0.25">
      <c r="A74" s="8"/>
      <c r="B74" s="7"/>
      <c r="C74" s="7"/>
      <c r="D74" s="7"/>
      <c r="E74" s="1988"/>
      <c r="F74" s="1989"/>
      <c r="G74" s="1988"/>
      <c r="H74" s="1990"/>
      <c r="I74" s="1533"/>
    </row>
    <row r="75" spans="1:9" ht="15.75" thickBot="1" x14ac:dyDescent="0.3">
      <c r="A75" s="69"/>
      <c r="B75" s="70"/>
      <c r="C75" s="70"/>
      <c r="D75" s="70"/>
      <c r="E75" s="1985"/>
      <c r="F75" s="1986"/>
      <c r="G75" s="1985"/>
      <c r="H75" s="1991"/>
      <c r="I75" s="1544"/>
    </row>
    <row r="76" spans="1:9" ht="15.75" hidden="1" outlineLevel="1" thickBot="1" x14ac:dyDescent="0.3">
      <c r="A76" s="88"/>
      <c r="B76" s="89"/>
      <c r="C76" s="89"/>
      <c r="D76" s="89"/>
      <c r="E76" s="1999"/>
      <c r="F76" s="2001"/>
      <c r="G76" s="1999"/>
      <c r="H76" s="2000"/>
      <c r="I76" s="1236" t="s">
        <v>725</v>
      </c>
    </row>
    <row r="77" spans="1:9" ht="15.75" hidden="1" outlineLevel="1" thickBot="1" x14ac:dyDescent="0.3">
      <c r="A77" s="90"/>
      <c r="B77" s="91"/>
      <c r="C77" s="91"/>
      <c r="D77" s="91"/>
      <c r="E77" s="1992"/>
      <c r="F77" s="1994"/>
      <c r="G77" s="1992"/>
      <c r="H77" s="1993"/>
      <c r="I77" s="1237"/>
    </row>
    <row r="78" spans="1:9" ht="15.75" hidden="1" outlineLevel="1" thickBot="1" x14ac:dyDescent="0.3">
      <c r="A78" s="90"/>
      <c r="B78" s="91"/>
      <c r="C78" s="91"/>
      <c r="D78" s="91"/>
      <c r="E78" s="1992"/>
      <c r="F78" s="1994"/>
      <c r="G78" s="1992"/>
      <c r="H78" s="1993"/>
      <c r="I78" s="1237"/>
    </row>
    <row r="79" spans="1:9" ht="15.75" hidden="1" outlineLevel="1" thickBot="1" x14ac:dyDescent="0.3">
      <c r="A79" s="90"/>
      <c r="B79" s="91"/>
      <c r="C79" s="91"/>
      <c r="D79" s="91"/>
      <c r="E79" s="1992"/>
      <c r="F79" s="1994"/>
      <c r="G79" s="1992"/>
      <c r="H79" s="1993"/>
      <c r="I79" s="1237"/>
    </row>
    <row r="80" spans="1:9" ht="15.75" hidden="1" outlineLevel="1" thickBot="1" x14ac:dyDescent="0.3">
      <c r="A80" s="90"/>
      <c r="B80" s="91"/>
      <c r="C80" s="91"/>
      <c r="D80" s="91"/>
      <c r="E80" s="1992"/>
      <c r="F80" s="1994"/>
      <c r="G80" s="1992"/>
      <c r="H80" s="1993"/>
      <c r="I80" s="1237"/>
    </row>
    <row r="81" spans="1:9" ht="15.75" hidden="1" outlineLevel="1" thickBot="1" x14ac:dyDescent="0.3">
      <c r="A81" s="90"/>
      <c r="B81" s="91"/>
      <c r="C81" s="91"/>
      <c r="D81" s="91"/>
      <c r="E81" s="1992"/>
      <c r="F81" s="1994"/>
      <c r="G81" s="1992"/>
      <c r="H81" s="1993"/>
      <c r="I81" s="1237"/>
    </row>
    <row r="82" spans="1:9" ht="15.75" hidden="1" outlineLevel="1" thickBot="1" x14ac:dyDescent="0.3">
      <c r="A82" s="90"/>
      <c r="B82" s="91"/>
      <c r="C82" s="91"/>
      <c r="D82" s="91"/>
      <c r="E82" s="1992"/>
      <c r="F82" s="1994"/>
      <c r="G82" s="1992"/>
      <c r="H82" s="1993"/>
      <c r="I82" s="1237"/>
    </row>
    <row r="83" spans="1:9" ht="15.75" hidden="1" outlineLevel="1" thickBot="1" x14ac:dyDescent="0.3">
      <c r="A83" s="90"/>
      <c r="B83" s="91"/>
      <c r="C83" s="91"/>
      <c r="D83" s="91"/>
      <c r="E83" s="1992"/>
      <c r="F83" s="1994"/>
      <c r="G83" s="1992"/>
      <c r="H83" s="1993"/>
      <c r="I83" s="1237"/>
    </row>
    <row r="84" spans="1:9" ht="15.75" hidden="1" outlineLevel="1" thickBot="1" x14ac:dyDescent="0.3">
      <c r="A84" s="90"/>
      <c r="B84" s="91"/>
      <c r="C84" s="91"/>
      <c r="D84" s="91"/>
      <c r="E84" s="1992"/>
      <c r="F84" s="1994"/>
      <c r="G84" s="1992"/>
      <c r="H84" s="1993"/>
      <c r="I84" s="1237"/>
    </row>
    <row r="85" spans="1:9" ht="15.75" hidden="1" outlineLevel="1" thickBot="1" x14ac:dyDescent="0.3">
      <c r="A85" s="90"/>
      <c r="B85" s="91"/>
      <c r="C85" s="91"/>
      <c r="D85" s="91"/>
      <c r="E85" s="1992"/>
      <c r="F85" s="1994"/>
      <c r="G85" s="1992"/>
      <c r="H85" s="1993"/>
      <c r="I85" s="1237"/>
    </row>
    <row r="86" spans="1:9" ht="15.75" hidden="1" outlineLevel="1" thickBot="1" x14ac:dyDescent="0.3">
      <c r="A86" s="90"/>
      <c r="B86" s="91"/>
      <c r="C86" s="91"/>
      <c r="D86" s="91"/>
      <c r="E86" s="1992"/>
      <c r="F86" s="1994"/>
      <c r="G86" s="1992"/>
      <c r="H86" s="1993"/>
      <c r="I86" s="1237"/>
    </row>
    <row r="87" spans="1:9" ht="15.75" hidden="1" outlineLevel="1" thickBot="1" x14ac:dyDescent="0.3">
      <c r="A87" s="90"/>
      <c r="B87" s="91"/>
      <c r="C87" s="91"/>
      <c r="D87" s="91"/>
      <c r="E87" s="1992"/>
      <c r="F87" s="1994"/>
      <c r="G87" s="1992"/>
      <c r="H87" s="1993"/>
      <c r="I87" s="1237"/>
    </row>
    <row r="88" spans="1:9" ht="15.75" hidden="1" outlineLevel="1" thickBot="1" x14ac:dyDescent="0.3">
      <c r="A88" s="90"/>
      <c r="B88" s="91"/>
      <c r="C88" s="91"/>
      <c r="D88" s="91"/>
      <c r="E88" s="1992"/>
      <c r="F88" s="1994"/>
      <c r="G88" s="1992"/>
      <c r="H88" s="1993"/>
      <c r="I88" s="1237"/>
    </row>
    <row r="89" spans="1:9" ht="15.75" hidden="1" outlineLevel="1" thickBot="1" x14ac:dyDescent="0.3">
      <c r="A89" s="90"/>
      <c r="B89" s="91"/>
      <c r="C89" s="91"/>
      <c r="D89" s="91"/>
      <c r="E89" s="1992"/>
      <c r="F89" s="1994"/>
      <c r="G89" s="1992"/>
      <c r="H89" s="1993"/>
      <c r="I89" s="1237"/>
    </row>
    <row r="90" spans="1:9" ht="15.75" hidden="1" outlineLevel="1" thickBot="1" x14ac:dyDescent="0.3">
      <c r="A90" s="92"/>
      <c r="B90" s="93"/>
      <c r="C90" s="93"/>
      <c r="D90" s="93"/>
      <c r="E90" s="1259"/>
      <c r="F90" s="1246"/>
      <c r="G90" s="1995"/>
      <c r="H90" s="1259"/>
      <c r="I90" s="1238"/>
    </row>
    <row r="91" spans="1:9" collapsed="1" x14ac:dyDescent="0.25">
      <c r="A91" s="1996" t="s">
        <v>163</v>
      </c>
      <c r="B91" s="1997"/>
      <c r="C91" s="1997"/>
      <c r="D91" s="1997"/>
      <c r="E91" s="1997"/>
      <c r="F91" s="1997"/>
      <c r="G91" s="1997"/>
      <c r="H91" s="1998"/>
      <c r="I91" s="1236" t="s">
        <v>1071</v>
      </c>
    </row>
    <row r="92" spans="1:9" x14ac:dyDescent="0.25">
      <c r="A92" s="260"/>
      <c r="B92" s="261"/>
      <c r="C92" s="261"/>
      <c r="D92" s="261"/>
      <c r="E92" s="261"/>
      <c r="F92" s="261"/>
      <c r="G92" s="261"/>
      <c r="H92" s="262"/>
      <c r="I92" s="1237"/>
    </row>
    <row r="93" spans="1:9" x14ac:dyDescent="0.25">
      <c r="A93" s="263"/>
      <c r="B93" s="264"/>
      <c r="C93" s="264"/>
      <c r="D93" s="264"/>
      <c r="E93" s="264"/>
      <c r="F93" s="264"/>
      <c r="G93" s="264"/>
      <c r="H93" s="265"/>
      <c r="I93" s="1237"/>
    </row>
    <row r="94" spans="1:9" x14ac:dyDescent="0.25">
      <c r="A94" s="263"/>
      <c r="B94" s="264"/>
      <c r="C94" s="264"/>
      <c r="D94" s="264"/>
      <c r="E94" s="264"/>
      <c r="F94" s="264"/>
      <c r="G94" s="264"/>
      <c r="H94" s="265"/>
      <c r="I94" s="1237"/>
    </row>
    <row r="95" spans="1:9" x14ac:dyDescent="0.25">
      <c r="A95" s="263"/>
      <c r="B95" s="264"/>
      <c r="C95" s="264"/>
      <c r="D95" s="264"/>
      <c r="E95" s="264"/>
      <c r="F95" s="264"/>
      <c r="G95" s="264"/>
      <c r="H95" s="265"/>
      <c r="I95" s="1237"/>
    </row>
    <row r="96" spans="1:9" ht="15.75" thickBot="1" x14ac:dyDescent="0.3">
      <c r="A96" s="266"/>
      <c r="B96" s="267"/>
      <c r="C96" s="267"/>
      <c r="D96" s="267"/>
      <c r="E96" s="267"/>
      <c r="F96" s="267"/>
      <c r="G96" s="267"/>
      <c r="H96" s="268"/>
      <c r="I96" s="1238"/>
    </row>
    <row r="97" spans="1:9" hidden="1" outlineLevel="1" x14ac:dyDescent="0.25">
      <c r="A97" s="269"/>
      <c r="B97" s="270"/>
      <c r="C97" s="270"/>
      <c r="D97" s="270"/>
      <c r="E97" s="270"/>
      <c r="F97" s="270"/>
      <c r="G97" s="270"/>
      <c r="H97" s="271"/>
      <c r="I97" s="1926" t="s">
        <v>726</v>
      </c>
    </row>
    <row r="98" spans="1:9" hidden="1" outlineLevel="1" x14ac:dyDescent="0.25">
      <c r="A98" s="263"/>
      <c r="B98" s="264"/>
      <c r="C98" s="264"/>
      <c r="D98" s="264"/>
      <c r="E98" s="264"/>
      <c r="F98" s="264"/>
      <c r="G98" s="264"/>
      <c r="H98" s="265"/>
      <c r="I98" s="1862"/>
    </row>
    <row r="99" spans="1:9" hidden="1" outlineLevel="1" x14ac:dyDescent="0.25">
      <c r="A99" s="263"/>
      <c r="B99" s="264"/>
      <c r="C99" s="264"/>
      <c r="D99" s="264"/>
      <c r="E99" s="264"/>
      <c r="F99" s="264"/>
      <c r="G99" s="264"/>
      <c r="H99" s="265"/>
      <c r="I99" s="1862"/>
    </row>
    <row r="100" spans="1:9" hidden="1" outlineLevel="1" x14ac:dyDescent="0.25">
      <c r="A100" s="263"/>
      <c r="B100" s="264"/>
      <c r="C100" s="264"/>
      <c r="D100" s="264"/>
      <c r="E100" s="264"/>
      <c r="F100" s="264"/>
      <c r="G100" s="264"/>
      <c r="H100" s="265"/>
      <c r="I100" s="1862"/>
    </row>
    <row r="101" spans="1:9" hidden="1" outlineLevel="1" x14ac:dyDescent="0.25">
      <c r="A101" s="263"/>
      <c r="B101" s="264"/>
      <c r="C101" s="264"/>
      <c r="D101" s="264"/>
      <c r="E101" s="264"/>
      <c r="F101" s="264"/>
      <c r="G101" s="264"/>
      <c r="H101" s="265"/>
      <c r="I101" s="1862"/>
    </row>
    <row r="102" spans="1:9" hidden="1" outlineLevel="1" x14ac:dyDescent="0.25">
      <c r="A102" s="263"/>
      <c r="B102" s="264"/>
      <c r="C102" s="264"/>
      <c r="D102" s="264"/>
      <c r="E102" s="264"/>
      <c r="F102" s="264"/>
      <c r="G102" s="264"/>
      <c r="H102" s="265"/>
      <c r="I102" s="1862"/>
    </row>
    <row r="103" spans="1:9" hidden="1" outlineLevel="1" x14ac:dyDescent="0.25">
      <c r="A103" s="263"/>
      <c r="B103" s="264"/>
      <c r="C103" s="264"/>
      <c r="D103" s="264"/>
      <c r="E103" s="264"/>
      <c r="F103" s="264"/>
      <c r="G103" s="264"/>
      <c r="H103" s="265"/>
      <c r="I103" s="1862"/>
    </row>
    <row r="104" spans="1:9" hidden="1" outlineLevel="1" x14ac:dyDescent="0.25">
      <c r="A104" s="263"/>
      <c r="B104" s="264"/>
      <c r="C104" s="264"/>
      <c r="D104" s="264"/>
      <c r="E104" s="264"/>
      <c r="F104" s="264"/>
      <c r="G104" s="264"/>
      <c r="H104" s="265"/>
      <c r="I104" s="1862"/>
    </row>
    <row r="105" spans="1:9" hidden="1" outlineLevel="1" x14ac:dyDescent="0.25">
      <c r="A105" s="263"/>
      <c r="B105" s="264"/>
      <c r="C105" s="264"/>
      <c r="D105" s="264"/>
      <c r="E105" s="264"/>
      <c r="F105" s="264"/>
      <c r="G105" s="264"/>
      <c r="H105" s="265"/>
      <c r="I105" s="1862"/>
    </row>
    <row r="106" spans="1:9" ht="15.75" hidden="1" outlineLevel="1" thickBot="1" x14ac:dyDescent="0.3">
      <c r="A106" s="266"/>
      <c r="B106" s="267"/>
      <c r="C106" s="267"/>
      <c r="D106" s="267"/>
      <c r="E106" s="267"/>
      <c r="F106" s="267"/>
      <c r="G106" s="267"/>
      <c r="H106" s="268"/>
      <c r="I106" s="1863"/>
    </row>
    <row r="107" spans="1:9" collapsed="1" x14ac:dyDescent="0.25"/>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8" type="noConversion"/>
  <pageMargins left="0.7" right="0.7" top="0.78740157499999996" bottom="0.78740157499999996" header="0.3" footer="0.3"/>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C203"/>
  <sheetViews>
    <sheetView showGridLines="0" zoomScaleNormal="100" zoomScaleSheetLayoutView="100" workbookViewId="0">
      <selection activeCell="D16" sqref="D7:XFD28"/>
    </sheetView>
  </sheetViews>
  <sheetFormatPr defaultRowHeight="15" x14ac:dyDescent="0.25"/>
  <cols>
    <col min="1" max="1" width="26.5703125" customWidth="1"/>
    <col min="2" max="2" width="20.85546875" customWidth="1"/>
    <col min="3" max="3" width="21.140625" customWidth="1"/>
    <col min="4" max="4" width="74.28515625" customWidth="1"/>
    <col min="5" max="5" width="9.140625" hidden="1" customWidth="1"/>
    <col min="6" max="6" width="15.140625" customWidth="1"/>
    <col min="7" max="21" width="9.140625" style="155"/>
  </cols>
  <sheetData>
    <row r="1" spans="1:29" ht="26.25" customHeight="1" x14ac:dyDescent="0.25">
      <c r="A1" s="566" t="s">
        <v>679</v>
      </c>
      <c r="B1" s="1347" t="s">
        <v>936</v>
      </c>
      <c r="C1" s="1347"/>
      <c r="D1" s="1347"/>
      <c r="E1" s="1347"/>
      <c r="F1" s="1348"/>
    </row>
    <row r="2" spans="1:29" ht="40.5" customHeight="1" x14ac:dyDescent="0.25">
      <c r="A2" s="568" t="s">
        <v>639</v>
      </c>
      <c r="B2" s="2045" t="s">
        <v>958</v>
      </c>
      <c r="C2" s="2045"/>
      <c r="D2" s="2045"/>
      <c r="E2" s="2045"/>
      <c r="F2" s="2046"/>
    </row>
    <row r="3" spans="1:29" ht="27.75" customHeight="1" x14ac:dyDescent="0.25">
      <c r="A3" s="568"/>
      <c r="B3" s="2047" t="s">
        <v>1029</v>
      </c>
      <c r="C3" s="2047"/>
      <c r="D3" s="2047"/>
      <c r="E3" s="2047"/>
      <c r="F3" s="2048"/>
      <c r="G3" s="428"/>
      <c r="H3" s="428"/>
      <c r="I3" s="428"/>
      <c r="J3" s="428"/>
      <c r="K3" s="428"/>
      <c r="L3" s="428"/>
      <c r="M3" s="428"/>
      <c r="N3" s="429"/>
      <c r="O3" s="429"/>
      <c r="P3" s="429"/>
      <c r="Q3" s="429"/>
      <c r="R3" s="429"/>
    </row>
    <row r="4" spans="1:29" ht="15.75" thickBot="1" x14ac:dyDescent="0.3">
      <c r="A4" s="1507" t="s">
        <v>910</v>
      </c>
      <c r="B4" s="1508"/>
      <c r="C4" s="1508"/>
      <c r="D4" s="1508"/>
      <c r="E4" s="1508"/>
      <c r="F4" s="1509"/>
    </row>
    <row r="5" spans="1:29" x14ac:dyDescent="0.25">
      <c r="A5" s="2039" t="s">
        <v>26</v>
      </c>
      <c r="B5" s="2040"/>
      <c r="C5" s="2040"/>
      <c r="D5" s="2040"/>
      <c r="E5" s="2041"/>
      <c r="F5" s="1234" t="s">
        <v>1219</v>
      </c>
    </row>
    <row r="6" spans="1:29" ht="26.25" customHeight="1" thickBot="1" x14ac:dyDescent="0.3">
      <c r="A6" s="2042"/>
      <c r="B6" s="2043"/>
      <c r="C6" s="2043"/>
      <c r="D6" s="2043"/>
      <c r="E6" s="2044"/>
      <c r="F6" s="1235"/>
    </row>
    <row r="7" spans="1:29" ht="15.75" thickBot="1" x14ac:dyDescent="0.3">
      <c r="A7" s="438" t="s">
        <v>1019</v>
      </c>
      <c r="B7" s="650" t="e">
        <f>#REF!</f>
        <v>#REF!</v>
      </c>
      <c r="C7" s="446"/>
      <c r="D7" s="445"/>
      <c r="E7" s="205"/>
      <c r="F7" s="206"/>
    </row>
    <row r="8" spans="1:29" ht="36.75" customHeight="1" x14ac:dyDescent="0.25">
      <c r="A8" s="2036" t="s">
        <v>962</v>
      </c>
      <c r="B8" s="2037"/>
      <c r="C8" s="2037"/>
      <c r="D8" s="2037"/>
      <c r="E8" s="2038"/>
      <c r="F8" s="2014" t="s">
        <v>937</v>
      </c>
    </row>
    <row r="9" spans="1:29" ht="377.25" customHeight="1" thickBot="1" x14ac:dyDescent="0.3">
      <c r="A9" s="2071" t="s">
        <v>2242</v>
      </c>
      <c r="B9" s="2072"/>
      <c r="C9" s="2072"/>
      <c r="D9" s="2072"/>
      <c r="E9" s="469"/>
      <c r="F9" s="2016"/>
    </row>
    <row r="10" spans="1:29" ht="44.25" customHeight="1" x14ac:dyDescent="0.25">
      <c r="A10" s="2036" t="s">
        <v>1130</v>
      </c>
      <c r="B10" s="2037"/>
      <c r="C10" s="2037"/>
      <c r="D10" s="2037"/>
      <c r="E10" s="2038"/>
      <c r="F10" s="2014" t="s">
        <v>938</v>
      </c>
      <c r="V10" s="155"/>
      <c r="W10" s="155"/>
      <c r="X10" s="155"/>
    </row>
    <row r="11" spans="1:29" ht="409.5" customHeight="1" thickBot="1" x14ac:dyDescent="0.3">
      <c r="A11" s="2049" t="s">
        <v>1864</v>
      </c>
      <c r="B11" s="2050"/>
      <c r="C11" s="2050"/>
      <c r="D11" s="2050"/>
      <c r="E11" s="2051"/>
      <c r="F11" s="2016"/>
      <c r="V11" s="155"/>
      <c r="W11" s="155"/>
      <c r="X11" s="155"/>
    </row>
    <row r="12" spans="1:29" ht="67.5" customHeight="1" x14ac:dyDescent="0.25">
      <c r="A12" s="2036" t="s">
        <v>1026</v>
      </c>
      <c r="B12" s="2037"/>
      <c r="C12" s="2037"/>
      <c r="D12" s="2037"/>
      <c r="E12" s="2038"/>
      <c r="F12" s="2002" t="s">
        <v>939</v>
      </c>
      <c r="V12" s="155"/>
      <c r="W12" s="155"/>
      <c r="X12" s="155"/>
    </row>
    <row r="13" spans="1:29" ht="44.25" customHeight="1" thickBot="1" x14ac:dyDescent="0.3">
      <c r="A13" s="2052" t="s">
        <v>2151</v>
      </c>
      <c r="B13" s="2050"/>
      <c r="C13" s="2050"/>
      <c r="D13" s="2050"/>
      <c r="E13" s="2051"/>
      <c r="F13" s="2003"/>
      <c r="G13" s="4"/>
      <c r="H13" s="4"/>
      <c r="I13" s="4"/>
      <c r="J13" s="4"/>
      <c r="K13" s="4"/>
      <c r="L13" s="4"/>
      <c r="M13" s="4"/>
      <c r="N13" s="4"/>
      <c r="O13" s="4"/>
      <c r="P13" s="4"/>
      <c r="Q13" s="4"/>
      <c r="R13" s="4"/>
      <c r="S13" s="4"/>
      <c r="T13" s="4"/>
      <c r="U13" s="4"/>
      <c r="V13" s="4"/>
      <c r="W13" s="4"/>
      <c r="X13" s="155"/>
    </row>
    <row r="14" spans="1:29" ht="25.5" customHeight="1" x14ac:dyDescent="0.25">
      <c r="A14" s="2036" t="s">
        <v>1131</v>
      </c>
      <c r="B14" s="2037"/>
      <c r="C14" s="2037"/>
      <c r="D14" s="2037"/>
      <c r="E14" s="2038"/>
      <c r="F14" s="2002" t="s">
        <v>940</v>
      </c>
      <c r="G14" s="5"/>
      <c r="H14" s="5"/>
      <c r="I14" s="5"/>
      <c r="J14" s="5"/>
      <c r="K14" s="5"/>
      <c r="L14" s="5"/>
      <c r="M14" s="5"/>
      <c r="N14" s="5"/>
      <c r="O14" s="5"/>
      <c r="P14" s="5"/>
      <c r="Q14" s="5"/>
      <c r="R14" s="5"/>
      <c r="S14" s="5"/>
      <c r="T14" s="5"/>
      <c r="U14" s="5"/>
      <c r="V14" s="5"/>
      <c r="W14" s="5"/>
      <c r="X14" s="417"/>
      <c r="Y14" s="6"/>
      <c r="Z14" s="6"/>
      <c r="AA14" s="6"/>
      <c r="AB14" s="6"/>
      <c r="AC14" s="6"/>
    </row>
    <row r="15" spans="1:29" ht="60" customHeight="1" thickBot="1" x14ac:dyDescent="0.3">
      <c r="A15" s="2049" t="s">
        <v>2243</v>
      </c>
      <c r="B15" s="2053"/>
      <c r="C15" s="2053"/>
      <c r="D15" s="2053"/>
      <c r="E15" s="2054"/>
      <c r="F15" s="2003"/>
      <c r="G15" s="5"/>
      <c r="H15" s="5"/>
      <c r="I15" s="5"/>
      <c r="J15" s="5"/>
      <c r="K15" s="5"/>
      <c r="L15" s="5"/>
      <c r="M15" s="5"/>
      <c r="N15" s="5"/>
      <c r="O15" s="5"/>
      <c r="P15" s="5"/>
      <c r="Q15" s="5"/>
      <c r="R15" s="5"/>
      <c r="S15" s="5"/>
      <c r="T15" s="5"/>
      <c r="U15" s="5"/>
      <c r="V15" s="5"/>
      <c r="W15" s="5"/>
      <c r="X15" s="417"/>
      <c r="Y15" s="6"/>
      <c r="Z15" s="6"/>
      <c r="AA15" s="6"/>
      <c r="AB15" s="6"/>
      <c r="AC15" s="6"/>
    </row>
    <row r="16" spans="1:29" ht="24.75" customHeight="1" x14ac:dyDescent="0.25">
      <c r="A16" s="2036" t="s">
        <v>1119</v>
      </c>
      <c r="B16" s="2037"/>
      <c r="C16" s="2037"/>
      <c r="D16" s="2037"/>
      <c r="E16" s="2037"/>
      <c r="F16" s="2014" t="s">
        <v>941</v>
      </c>
      <c r="G16" s="5"/>
      <c r="H16" s="5"/>
      <c r="I16" s="5"/>
      <c r="J16" s="5"/>
      <c r="K16" s="5"/>
      <c r="L16" s="5"/>
      <c r="M16" s="5"/>
      <c r="N16" s="5"/>
      <c r="O16" s="5"/>
      <c r="P16" s="5"/>
      <c r="Q16" s="5"/>
      <c r="R16" s="5"/>
      <c r="S16" s="5"/>
      <c r="T16" s="5"/>
      <c r="U16" s="5"/>
      <c r="V16" s="5"/>
      <c r="W16" s="5"/>
      <c r="X16" s="417"/>
      <c r="Y16" s="6"/>
      <c r="Z16" s="6"/>
      <c r="AA16" s="6"/>
      <c r="AB16" s="6"/>
      <c r="AC16" s="6"/>
    </row>
    <row r="17" spans="1:29" ht="24.75" customHeight="1" x14ac:dyDescent="0.25">
      <c r="A17" s="2063" t="s">
        <v>1008</v>
      </c>
      <c r="B17" s="2064"/>
      <c r="C17" s="2064"/>
      <c r="D17" s="2064"/>
      <c r="E17" s="2064"/>
      <c r="F17" s="2015"/>
      <c r="G17" s="430"/>
      <c r="H17" s="430"/>
      <c r="I17" s="430"/>
      <c r="J17" s="430"/>
      <c r="K17" s="5"/>
      <c r="L17" s="5"/>
      <c r="M17" s="5"/>
      <c r="N17" s="5"/>
      <c r="O17" s="5"/>
      <c r="P17" s="5"/>
      <c r="Q17" s="5"/>
      <c r="R17" s="5"/>
      <c r="S17" s="5"/>
      <c r="T17" s="5"/>
      <c r="U17" s="5"/>
      <c r="V17" s="5"/>
      <c r="W17" s="5"/>
      <c r="X17" s="417"/>
      <c r="Y17" s="6"/>
      <c r="Z17" s="6"/>
      <c r="AA17" s="6"/>
      <c r="AB17" s="6"/>
      <c r="AC17" s="6"/>
    </row>
    <row r="18" spans="1:29" ht="92.25" customHeight="1" thickBot="1" x14ac:dyDescent="0.3">
      <c r="A18" s="2049" t="s">
        <v>2152</v>
      </c>
      <c r="B18" s="2053"/>
      <c r="C18" s="2053"/>
      <c r="D18" s="2053"/>
      <c r="E18" s="2053"/>
      <c r="F18" s="2016"/>
      <c r="G18" s="5"/>
      <c r="H18" s="5"/>
      <c r="I18" s="5"/>
      <c r="J18" s="5"/>
      <c r="K18" s="5"/>
      <c r="L18" s="5"/>
      <c r="M18" s="5"/>
      <c r="N18" s="5"/>
      <c r="O18" s="5"/>
      <c r="P18" s="5"/>
      <c r="Q18" s="5"/>
      <c r="R18" s="5"/>
      <c r="S18" s="5"/>
      <c r="T18" s="5"/>
      <c r="U18" s="5"/>
      <c r="V18" s="5"/>
      <c r="W18" s="5"/>
      <c r="X18" s="417"/>
      <c r="Y18" s="6"/>
      <c r="Z18" s="6"/>
      <c r="AA18" s="6"/>
      <c r="AB18" s="6"/>
      <c r="AC18" s="6"/>
    </row>
    <row r="19" spans="1:29" s="155" customFormat="1" ht="24.75" customHeight="1" x14ac:dyDescent="0.25">
      <c r="A19" s="2063" t="s">
        <v>1132</v>
      </c>
      <c r="B19" s="2064"/>
      <c r="C19" s="2064"/>
      <c r="D19" s="2064"/>
      <c r="E19" s="2065"/>
      <c r="F19" s="2015" t="s">
        <v>961</v>
      </c>
      <c r="G19" s="5"/>
      <c r="H19" s="5"/>
      <c r="I19" s="5"/>
      <c r="J19" s="5"/>
      <c r="K19" s="5"/>
      <c r="L19" s="5"/>
      <c r="M19" s="5"/>
      <c r="N19" s="5"/>
      <c r="O19" s="5"/>
      <c r="P19" s="5"/>
      <c r="Q19" s="5"/>
      <c r="R19" s="5"/>
      <c r="S19" s="5"/>
      <c r="T19" s="5"/>
      <c r="U19" s="5"/>
      <c r="V19" s="5"/>
      <c r="W19" s="5"/>
      <c r="X19" s="417"/>
      <c r="Y19" s="417"/>
      <c r="Z19" s="417"/>
      <c r="AA19" s="417"/>
      <c r="AB19" s="417"/>
      <c r="AC19" s="417"/>
    </row>
    <row r="20" spans="1:29" s="155" customFormat="1" ht="105" customHeight="1" thickBot="1" x14ac:dyDescent="0.3">
      <c r="A20" s="2017" t="s">
        <v>2153</v>
      </c>
      <c r="B20" s="2018"/>
      <c r="C20" s="2018"/>
      <c r="D20" s="2018"/>
      <c r="E20" s="418"/>
      <c r="F20" s="2016"/>
      <c r="G20" s="5"/>
      <c r="H20" s="5"/>
      <c r="I20" s="5"/>
      <c r="J20" s="5"/>
      <c r="K20" s="5"/>
      <c r="L20" s="5"/>
      <c r="M20" s="5"/>
      <c r="N20" s="5"/>
      <c r="O20" s="5"/>
      <c r="P20" s="5"/>
      <c r="Q20" s="5"/>
      <c r="R20" s="5"/>
      <c r="S20" s="5"/>
      <c r="T20" s="5"/>
      <c r="U20" s="5"/>
      <c r="V20" s="5"/>
      <c r="W20" s="5"/>
      <c r="X20" s="417"/>
      <c r="Y20" s="417"/>
      <c r="Z20" s="417"/>
      <c r="AA20" s="417"/>
      <c r="AB20" s="417"/>
      <c r="AC20" s="417"/>
    </row>
    <row r="21" spans="1:29" ht="25.5" customHeight="1" x14ac:dyDescent="0.25">
      <c r="A21" s="2033" t="s">
        <v>1009</v>
      </c>
      <c r="B21" s="2034"/>
      <c r="C21" s="2034"/>
      <c r="D21" s="2034"/>
      <c r="E21" s="2034"/>
      <c r="F21" s="2002" t="s">
        <v>966</v>
      </c>
      <c r="G21" s="5"/>
      <c r="H21" s="5"/>
      <c r="I21" s="5"/>
      <c r="J21" s="5"/>
      <c r="K21" s="5"/>
      <c r="L21" s="5"/>
      <c r="M21" s="5"/>
      <c r="N21" s="5"/>
      <c r="O21" s="5"/>
      <c r="P21" s="5"/>
      <c r="Q21" s="5"/>
      <c r="R21" s="5"/>
      <c r="S21" s="5"/>
      <c r="T21" s="5"/>
      <c r="U21" s="5"/>
      <c r="V21" s="5"/>
      <c r="W21" s="5"/>
      <c r="X21" s="417"/>
      <c r="Y21" s="6"/>
      <c r="Z21" s="6"/>
      <c r="AA21" s="6"/>
      <c r="AB21" s="6"/>
      <c r="AC21" s="6"/>
    </row>
    <row r="22" spans="1:29" ht="51.75" customHeight="1" x14ac:dyDescent="0.25">
      <c r="A22" s="2012" t="s">
        <v>1027</v>
      </c>
      <c r="B22" s="2013"/>
      <c r="C22" s="2013"/>
      <c r="D22" s="2013"/>
      <c r="E22" s="2013"/>
      <c r="F22" s="2019"/>
      <c r="G22" s="5"/>
      <c r="H22" s="5"/>
      <c r="I22" s="5"/>
      <c r="J22" s="5"/>
      <c r="K22" s="5"/>
      <c r="L22" s="5"/>
      <c r="M22" s="5"/>
      <c r="N22" s="5"/>
      <c r="O22" s="5"/>
      <c r="P22" s="5"/>
      <c r="Q22" s="5"/>
      <c r="R22" s="5"/>
      <c r="S22" s="5"/>
      <c r="T22" s="5"/>
      <c r="U22" s="5"/>
      <c r="V22" s="5"/>
      <c r="W22" s="5"/>
      <c r="X22" s="417"/>
      <c r="Y22" s="6"/>
      <c r="Z22" s="6"/>
      <c r="AA22" s="6"/>
      <c r="AB22" s="6"/>
      <c r="AC22" s="6"/>
    </row>
    <row r="23" spans="1:29" ht="86.25" customHeight="1" x14ac:dyDescent="0.25">
      <c r="A23" s="1690" t="s">
        <v>2253</v>
      </c>
      <c r="B23" s="2022"/>
      <c r="C23" s="2022"/>
      <c r="D23" s="2022"/>
      <c r="E23" s="2022"/>
      <c r="F23" s="2019"/>
      <c r="G23" s="5"/>
      <c r="H23" s="5"/>
      <c r="I23" s="5"/>
      <c r="J23" s="5"/>
      <c r="K23" s="5"/>
      <c r="L23" s="5"/>
      <c r="M23" s="5"/>
      <c r="N23" s="5"/>
      <c r="O23" s="5"/>
      <c r="P23" s="5"/>
      <c r="Q23" s="5"/>
      <c r="R23" s="5"/>
      <c r="S23" s="5"/>
      <c r="T23" s="5"/>
      <c r="U23" s="5"/>
      <c r="V23" s="5"/>
      <c r="W23" s="5"/>
      <c r="X23" s="417"/>
      <c r="Y23" s="6"/>
      <c r="Z23" s="6"/>
      <c r="AA23" s="6"/>
      <c r="AB23" s="6"/>
      <c r="AC23" s="6"/>
    </row>
    <row r="24" spans="1:29" ht="22.5" customHeight="1" x14ac:dyDescent="0.25">
      <c r="A24" s="2023" t="s">
        <v>1010</v>
      </c>
      <c r="B24" s="2024"/>
      <c r="C24" s="2024"/>
      <c r="D24" s="2024"/>
      <c r="E24" s="2025"/>
      <c r="F24" s="2020" t="s">
        <v>967</v>
      </c>
      <c r="G24" s="5"/>
      <c r="H24" s="5"/>
      <c r="I24" s="5"/>
      <c r="J24" s="5"/>
      <c r="K24" s="5"/>
      <c r="L24" s="5"/>
      <c r="M24" s="5"/>
      <c r="N24" s="5"/>
      <c r="O24" s="5"/>
      <c r="P24" s="5"/>
      <c r="Q24" s="5"/>
      <c r="R24" s="5"/>
      <c r="S24" s="5"/>
      <c r="T24" s="5"/>
      <c r="U24" s="5"/>
      <c r="V24" s="5"/>
      <c r="W24" s="5"/>
      <c r="X24" s="417"/>
      <c r="Y24" s="6"/>
      <c r="Z24" s="6"/>
      <c r="AA24" s="6"/>
      <c r="AB24" s="6"/>
      <c r="AC24" s="6"/>
    </row>
    <row r="25" spans="1:29" ht="60" customHeight="1" x14ac:dyDescent="0.25">
      <c r="A25" s="1692">
        <v>2</v>
      </c>
      <c r="B25" s="2026"/>
      <c r="C25" s="2026"/>
      <c r="D25" s="2026"/>
      <c r="E25" s="2026"/>
      <c r="F25" s="2015"/>
      <c r="G25" s="5"/>
      <c r="H25" s="5"/>
      <c r="I25" s="5"/>
      <c r="J25" s="5"/>
      <c r="K25" s="5"/>
      <c r="L25" s="5"/>
      <c r="M25" s="5"/>
      <c r="N25" s="5"/>
      <c r="O25" s="5"/>
      <c r="P25" s="5"/>
      <c r="Q25" s="5"/>
      <c r="R25" s="5"/>
      <c r="S25" s="5"/>
      <c r="T25" s="5"/>
      <c r="U25" s="5"/>
      <c r="V25" s="5"/>
      <c r="W25" s="5"/>
      <c r="X25" s="417"/>
      <c r="Y25" s="6"/>
      <c r="Z25" s="6"/>
      <c r="AA25" s="6"/>
      <c r="AB25" s="6"/>
      <c r="AC25" s="6"/>
    </row>
    <row r="26" spans="1:29" ht="22.5" customHeight="1" x14ac:dyDescent="0.25">
      <c r="A26" s="2023" t="s">
        <v>1011</v>
      </c>
      <c r="B26" s="2024"/>
      <c r="C26" s="2024"/>
      <c r="D26" s="2024"/>
      <c r="E26" s="2025"/>
      <c r="F26" s="2015"/>
      <c r="G26" s="5"/>
      <c r="H26" s="5"/>
      <c r="I26" s="5"/>
      <c r="J26" s="5"/>
      <c r="K26" s="5"/>
      <c r="L26" s="5"/>
      <c r="M26" s="5"/>
      <c r="N26" s="5"/>
      <c r="O26" s="5"/>
      <c r="P26" s="5"/>
      <c r="Q26" s="5"/>
      <c r="R26" s="5"/>
      <c r="S26" s="5"/>
      <c r="T26" s="5"/>
      <c r="U26" s="5"/>
      <c r="V26" s="5"/>
      <c r="W26" s="5"/>
      <c r="X26" s="417"/>
      <c r="Y26" s="6"/>
      <c r="Z26" s="6"/>
      <c r="AA26" s="6"/>
      <c r="AB26" s="6"/>
      <c r="AC26" s="6"/>
    </row>
    <row r="27" spans="1:29" ht="60" customHeight="1" x14ac:dyDescent="0.25">
      <c r="A27" s="1690" t="s">
        <v>2154</v>
      </c>
      <c r="B27" s="2022"/>
      <c r="C27" s="2022"/>
      <c r="D27" s="2022"/>
      <c r="E27" s="2022"/>
      <c r="F27" s="2021"/>
      <c r="G27" s="5"/>
      <c r="H27" s="5"/>
      <c r="I27" s="5"/>
      <c r="J27" s="5"/>
      <c r="K27" s="5"/>
      <c r="L27" s="5"/>
      <c r="M27" s="5"/>
      <c r="N27" s="5"/>
      <c r="O27" s="5"/>
      <c r="P27" s="5"/>
      <c r="Q27" s="5"/>
      <c r="R27" s="5"/>
      <c r="S27" s="5"/>
      <c r="T27" s="5"/>
      <c r="U27" s="5"/>
      <c r="V27" s="5"/>
      <c r="W27" s="5"/>
      <c r="X27" s="417"/>
      <c r="Y27" s="6"/>
      <c r="Z27" s="6"/>
      <c r="AA27" s="6"/>
      <c r="AB27" s="6"/>
      <c r="AC27" s="6"/>
    </row>
    <row r="28" spans="1:29" ht="22.5" customHeight="1" x14ac:dyDescent="0.25">
      <c r="A28" s="2012" t="s">
        <v>1012</v>
      </c>
      <c r="B28" s="2013"/>
      <c r="C28" s="2013"/>
      <c r="D28" s="2013"/>
      <c r="E28" s="2013"/>
      <c r="F28" s="2019" t="s">
        <v>968</v>
      </c>
      <c r="G28" s="5"/>
      <c r="H28" s="5"/>
      <c r="I28" s="5"/>
      <c r="J28" s="5"/>
      <c r="K28" s="5"/>
      <c r="L28" s="5"/>
      <c r="M28" s="5"/>
      <c r="N28" s="5"/>
      <c r="O28" s="5"/>
      <c r="P28" s="5"/>
      <c r="Q28" s="5"/>
      <c r="R28" s="5"/>
      <c r="S28" s="5"/>
      <c r="T28" s="5"/>
      <c r="U28" s="5"/>
      <c r="V28" s="5"/>
      <c r="W28" s="5"/>
      <c r="X28" s="417"/>
      <c r="Y28" s="6"/>
      <c r="Z28" s="6"/>
      <c r="AA28" s="6"/>
      <c r="AB28" s="6"/>
      <c r="AC28" s="6"/>
    </row>
    <row r="29" spans="1:29" ht="60" customHeight="1" x14ac:dyDescent="0.25">
      <c r="A29" s="1690" t="s">
        <v>2244</v>
      </c>
      <c r="B29" s="2022"/>
      <c r="C29" s="2022"/>
      <c r="D29" s="2022"/>
      <c r="E29" s="2022"/>
      <c r="F29" s="2003"/>
      <c r="G29" s="5"/>
      <c r="H29" s="5"/>
      <c r="I29" s="5"/>
      <c r="J29" s="5"/>
      <c r="K29" s="5"/>
      <c r="L29" s="5"/>
      <c r="M29" s="5"/>
      <c r="N29" s="5"/>
      <c r="O29" s="5"/>
      <c r="P29" s="5"/>
      <c r="Q29" s="5"/>
      <c r="R29" s="5"/>
      <c r="S29" s="5"/>
      <c r="T29" s="5"/>
      <c r="U29" s="5"/>
      <c r="V29" s="5"/>
      <c r="W29" s="5"/>
      <c r="X29" s="417"/>
      <c r="Y29" s="6"/>
      <c r="Z29" s="6"/>
      <c r="AA29" s="6"/>
      <c r="AB29" s="6"/>
      <c r="AC29" s="6"/>
    </row>
    <row r="30" spans="1:29" ht="30" customHeight="1" x14ac:dyDescent="0.25">
      <c r="A30" s="2012" t="s">
        <v>1013</v>
      </c>
      <c r="B30" s="2013"/>
      <c r="C30" s="2013"/>
      <c r="D30" s="2013"/>
      <c r="E30" s="2013"/>
      <c r="F30" s="2003"/>
      <c r="G30" s="5"/>
      <c r="H30" s="5"/>
      <c r="I30" s="5"/>
      <c r="J30" s="5"/>
      <c r="K30" s="5"/>
      <c r="L30" s="5"/>
      <c r="M30" s="5"/>
      <c r="N30" s="5"/>
      <c r="O30" s="5"/>
      <c r="P30" s="5"/>
      <c r="Q30" s="5"/>
      <c r="R30" s="5"/>
      <c r="S30" s="5"/>
      <c r="T30" s="5"/>
      <c r="U30" s="5"/>
      <c r="V30" s="5"/>
      <c r="W30" s="5"/>
      <c r="X30" s="417"/>
      <c r="Y30" s="6"/>
      <c r="Z30" s="6"/>
      <c r="AA30" s="6"/>
      <c r="AB30" s="6"/>
      <c r="AC30" s="6"/>
    </row>
    <row r="31" spans="1:29" ht="78" customHeight="1" thickBot="1" x14ac:dyDescent="0.3">
      <c r="A31" s="1730" t="s">
        <v>2254</v>
      </c>
      <c r="B31" s="1731"/>
      <c r="C31" s="1731"/>
      <c r="D31" s="1731"/>
      <c r="E31" s="1731"/>
      <c r="F31" s="2004"/>
      <c r="G31" s="5"/>
      <c r="H31" s="5"/>
      <c r="I31" s="5"/>
      <c r="J31" s="5"/>
      <c r="K31" s="5"/>
      <c r="L31" s="5"/>
      <c r="M31" s="5"/>
      <c r="N31" s="5"/>
      <c r="O31" s="5"/>
      <c r="P31" s="5"/>
      <c r="Q31" s="5"/>
      <c r="R31" s="5"/>
      <c r="S31" s="5"/>
      <c r="T31" s="5"/>
      <c r="U31" s="5"/>
      <c r="V31" s="5"/>
      <c r="W31" s="5"/>
      <c r="X31" s="417"/>
      <c r="Y31" s="6"/>
      <c r="Z31" s="6"/>
      <c r="AA31" s="6"/>
      <c r="AB31" s="6"/>
      <c r="AC31" s="6"/>
    </row>
    <row r="32" spans="1:29" ht="22.5" customHeight="1" x14ac:dyDescent="0.25">
      <c r="A32" s="2033" t="s">
        <v>1014</v>
      </c>
      <c r="B32" s="2034"/>
      <c r="C32" s="2034"/>
      <c r="D32" s="2034"/>
      <c r="E32" s="2034"/>
      <c r="F32" s="2002" t="s">
        <v>969</v>
      </c>
      <c r="G32" s="5"/>
      <c r="H32" s="5"/>
      <c r="I32" s="5"/>
      <c r="J32" s="5"/>
      <c r="K32" s="5"/>
      <c r="L32" s="5"/>
      <c r="M32" s="5"/>
      <c r="N32" s="5"/>
      <c r="O32" s="5"/>
      <c r="P32" s="5"/>
      <c r="Q32" s="5"/>
      <c r="R32" s="5"/>
      <c r="S32" s="5"/>
      <c r="T32" s="5"/>
      <c r="U32" s="5"/>
      <c r="V32" s="5"/>
      <c r="W32" s="5"/>
      <c r="X32" s="417"/>
      <c r="Y32" s="6"/>
      <c r="Z32" s="6"/>
      <c r="AA32" s="6"/>
      <c r="AB32" s="6"/>
      <c r="AC32" s="6"/>
    </row>
    <row r="33" spans="1:29" ht="22.5" customHeight="1" x14ac:dyDescent="0.25">
      <c r="A33" s="2012" t="s">
        <v>1015</v>
      </c>
      <c r="B33" s="2013"/>
      <c r="C33" s="2013"/>
      <c r="D33" s="2013"/>
      <c r="E33" s="2013"/>
      <c r="F33" s="2003"/>
      <c r="G33" s="5"/>
      <c r="H33" s="5"/>
      <c r="I33" s="5"/>
      <c r="J33" s="5"/>
      <c r="K33" s="5"/>
      <c r="L33" s="5"/>
      <c r="M33" s="5"/>
      <c r="N33" s="5"/>
      <c r="O33" s="5"/>
      <c r="P33" s="5"/>
      <c r="Q33" s="5"/>
      <c r="R33" s="5"/>
      <c r="S33" s="5"/>
      <c r="T33" s="5"/>
      <c r="U33" s="5"/>
      <c r="V33" s="5"/>
      <c r="W33" s="5"/>
      <c r="X33" s="417"/>
      <c r="Y33" s="6"/>
      <c r="Z33" s="6"/>
      <c r="AA33" s="6"/>
      <c r="AB33" s="6"/>
      <c r="AC33" s="6"/>
    </row>
    <row r="34" spans="1:29" ht="168.75" customHeight="1" x14ac:dyDescent="0.25">
      <c r="A34" s="1690" t="s">
        <v>2155</v>
      </c>
      <c r="B34" s="2022"/>
      <c r="C34" s="2022"/>
      <c r="D34" s="2022"/>
      <c r="E34" s="2022"/>
      <c r="F34" s="2003"/>
      <c r="G34" s="5"/>
      <c r="H34" s="5"/>
      <c r="I34" s="5"/>
      <c r="J34" s="5"/>
      <c r="K34" s="5"/>
      <c r="L34" s="5"/>
      <c r="M34" s="5"/>
      <c r="N34" s="5"/>
      <c r="O34" s="5"/>
      <c r="P34" s="5"/>
      <c r="Q34" s="5"/>
      <c r="R34" s="5"/>
      <c r="S34" s="5"/>
      <c r="T34" s="5"/>
      <c r="U34" s="5"/>
      <c r="V34" s="5"/>
      <c r="W34" s="5"/>
      <c r="X34" s="417"/>
      <c r="Y34" s="6"/>
      <c r="Z34" s="6"/>
      <c r="AA34" s="6"/>
      <c r="AB34" s="6"/>
      <c r="AC34" s="6"/>
    </row>
    <row r="35" spans="1:29" ht="22.5" customHeight="1" x14ac:dyDescent="0.25">
      <c r="A35" s="2012" t="s">
        <v>1160</v>
      </c>
      <c r="B35" s="2013"/>
      <c r="C35" s="2013"/>
      <c r="D35" s="2013"/>
      <c r="E35" s="2013"/>
      <c r="F35" s="2003"/>
      <c r="G35" s="5"/>
      <c r="H35" s="5"/>
      <c r="I35" s="5"/>
      <c r="J35" s="5"/>
      <c r="K35" s="5"/>
      <c r="L35" s="5"/>
      <c r="M35" s="5"/>
      <c r="N35" s="5"/>
      <c r="O35" s="5"/>
      <c r="P35" s="5"/>
      <c r="Q35" s="5"/>
      <c r="R35" s="5"/>
      <c r="S35" s="5"/>
      <c r="T35" s="5"/>
      <c r="U35" s="5"/>
      <c r="V35" s="5"/>
      <c r="W35" s="5"/>
      <c r="X35" s="417"/>
      <c r="Y35" s="6"/>
      <c r="Z35" s="6"/>
      <c r="AA35" s="6"/>
      <c r="AB35" s="6"/>
      <c r="AC35" s="6"/>
    </row>
    <row r="36" spans="1:29" ht="60" customHeight="1" x14ac:dyDescent="0.25">
      <c r="A36" s="2030" t="s">
        <v>2156</v>
      </c>
      <c r="B36" s="2031"/>
      <c r="C36" s="2031"/>
      <c r="D36" s="2031"/>
      <c r="E36" s="2032"/>
      <c r="F36" s="2003"/>
      <c r="G36" s="5"/>
      <c r="H36" s="5"/>
      <c r="I36" s="5"/>
      <c r="J36" s="5"/>
      <c r="K36" s="5"/>
      <c r="L36" s="5"/>
      <c r="M36" s="5"/>
      <c r="N36" s="5"/>
      <c r="O36" s="5"/>
      <c r="P36" s="5"/>
      <c r="Q36" s="5"/>
      <c r="R36" s="5"/>
      <c r="S36" s="5"/>
      <c r="T36" s="5"/>
      <c r="U36" s="5"/>
      <c r="V36" s="5"/>
      <c r="W36" s="5"/>
      <c r="X36" s="417"/>
      <c r="Y36" s="6"/>
      <c r="Z36" s="6"/>
      <c r="AA36" s="6"/>
      <c r="AB36" s="6"/>
      <c r="AC36" s="6"/>
    </row>
    <row r="37" spans="1:29" ht="22.5" customHeight="1" x14ac:dyDescent="0.25">
      <c r="A37" s="2012" t="s">
        <v>1016</v>
      </c>
      <c r="B37" s="2013"/>
      <c r="C37" s="2013"/>
      <c r="D37" s="2013"/>
      <c r="E37" s="2013"/>
      <c r="F37" s="2003"/>
      <c r="G37" s="5"/>
      <c r="H37" s="5"/>
      <c r="I37" s="5"/>
      <c r="J37" s="5"/>
      <c r="K37" s="5"/>
      <c r="L37" s="5"/>
      <c r="M37" s="5"/>
      <c r="N37" s="5"/>
      <c r="O37" s="5"/>
      <c r="P37" s="5"/>
      <c r="Q37" s="5"/>
      <c r="R37" s="5"/>
      <c r="S37" s="5"/>
      <c r="T37" s="5"/>
      <c r="U37" s="5"/>
      <c r="V37" s="5"/>
      <c r="W37" s="5"/>
      <c r="X37" s="417"/>
      <c r="Y37" s="6"/>
      <c r="Z37" s="6"/>
      <c r="AA37" s="6"/>
      <c r="AB37" s="6"/>
      <c r="AC37" s="6"/>
    </row>
    <row r="38" spans="1:29" ht="60" customHeight="1" thickBot="1" x14ac:dyDescent="0.3">
      <c r="A38" s="1730" t="s">
        <v>2245</v>
      </c>
      <c r="B38" s="1731"/>
      <c r="C38" s="1731"/>
      <c r="D38" s="1731"/>
      <c r="E38" s="1731"/>
      <c r="F38" s="2004"/>
      <c r="G38" s="5"/>
      <c r="H38" s="5"/>
      <c r="I38" s="5"/>
      <c r="J38" s="5"/>
      <c r="K38" s="5"/>
      <c r="L38" s="5"/>
      <c r="M38" s="5"/>
      <c r="N38" s="5"/>
      <c r="O38" s="5"/>
      <c r="P38" s="5"/>
      <c r="Q38" s="5"/>
      <c r="R38" s="5"/>
      <c r="S38" s="5"/>
      <c r="T38" s="5"/>
      <c r="U38" s="5"/>
      <c r="V38" s="5"/>
      <c r="W38" s="5"/>
      <c r="X38" s="417"/>
      <c r="Y38" s="6"/>
      <c r="Z38" s="6"/>
      <c r="AA38" s="6"/>
      <c r="AB38" s="6"/>
      <c r="AC38" s="6"/>
    </row>
    <row r="39" spans="1:29" ht="22.5" customHeight="1" x14ac:dyDescent="0.25">
      <c r="A39" s="2033" t="s">
        <v>1127</v>
      </c>
      <c r="B39" s="2034"/>
      <c r="C39" s="2034"/>
      <c r="D39" s="2034"/>
      <c r="E39" s="2034"/>
      <c r="F39" s="2002" t="s">
        <v>970</v>
      </c>
      <c r="G39" s="5"/>
      <c r="H39" s="5"/>
      <c r="I39" s="5"/>
      <c r="J39" s="5"/>
      <c r="K39" s="5"/>
      <c r="L39" s="5"/>
      <c r="M39" s="5"/>
      <c r="N39" s="5"/>
      <c r="O39" s="5"/>
      <c r="P39" s="5"/>
      <c r="Q39" s="5"/>
      <c r="R39" s="5"/>
      <c r="S39" s="5"/>
      <c r="T39" s="5"/>
      <c r="U39" s="5"/>
      <c r="V39" s="5"/>
      <c r="W39" s="5"/>
      <c r="X39" s="417"/>
      <c r="Y39" s="6"/>
      <c r="Z39" s="6"/>
      <c r="AA39" s="6"/>
      <c r="AB39" s="6"/>
      <c r="AC39" s="6"/>
    </row>
    <row r="40" spans="1:29" ht="22.5" customHeight="1" x14ac:dyDescent="0.25">
      <c r="A40" s="2012" t="s">
        <v>1161</v>
      </c>
      <c r="B40" s="2013"/>
      <c r="C40" s="2013"/>
      <c r="D40" s="2013"/>
      <c r="E40" s="2013"/>
      <c r="F40" s="2019"/>
      <c r="G40" s="5"/>
      <c r="H40" s="5"/>
      <c r="I40" s="5"/>
      <c r="J40" s="5"/>
      <c r="K40" s="5"/>
      <c r="L40" s="5"/>
      <c r="M40" s="5"/>
      <c r="N40" s="5"/>
      <c r="O40" s="5"/>
      <c r="P40" s="5"/>
      <c r="Q40" s="5"/>
      <c r="R40" s="5"/>
      <c r="S40" s="5"/>
      <c r="T40" s="5"/>
      <c r="U40" s="5"/>
      <c r="V40" s="5"/>
      <c r="W40" s="5"/>
      <c r="X40" s="417"/>
      <c r="Y40" s="6"/>
      <c r="Z40" s="6"/>
      <c r="AA40" s="6"/>
      <c r="AB40" s="6"/>
      <c r="AC40" s="6"/>
    </row>
    <row r="41" spans="1:29" ht="60" customHeight="1" x14ac:dyDescent="0.25">
      <c r="A41" s="2005" t="s">
        <v>2157</v>
      </c>
      <c r="B41" s="2006"/>
      <c r="C41" s="2006"/>
      <c r="D41" s="2006"/>
      <c r="E41" s="2006"/>
      <c r="F41" s="2019"/>
      <c r="G41" s="5"/>
      <c r="H41" s="5"/>
      <c r="I41" s="5"/>
      <c r="J41" s="5"/>
      <c r="K41" s="5"/>
      <c r="L41" s="5"/>
      <c r="M41" s="5"/>
      <c r="N41" s="5"/>
      <c r="O41" s="5"/>
      <c r="P41" s="5"/>
      <c r="Q41" s="5"/>
      <c r="R41" s="5"/>
      <c r="S41" s="5"/>
      <c r="T41" s="5"/>
      <c r="U41" s="5"/>
      <c r="V41" s="5"/>
      <c r="W41" s="5"/>
      <c r="X41" s="417"/>
      <c r="Y41" s="6"/>
      <c r="Z41" s="6"/>
      <c r="AA41" s="6"/>
      <c r="AB41" s="6"/>
      <c r="AC41" s="6"/>
    </row>
    <row r="42" spans="1:29" ht="45" customHeight="1" x14ac:dyDescent="0.25">
      <c r="A42" s="2012" t="s">
        <v>1133</v>
      </c>
      <c r="B42" s="2013"/>
      <c r="C42" s="2013"/>
      <c r="D42" s="2013"/>
      <c r="E42" s="2013"/>
      <c r="F42" s="2019"/>
      <c r="G42" s="5"/>
      <c r="H42" s="5"/>
      <c r="I42" s="5"/>
      <c r="J42" s="5"/>
      <c r="K42" s="5"/>
      <c r="L42" s="5"/>
      <c r="M42" s="5"/>
      <c r="N42" s="5"/>
      <c r="O42" s="5"/>
      <c r="P42" s="5"/>
      <c r="Q42" s="5"/>
      <c r="R42" s="5"/>
      <c r="S42" s="5"/>
      <c r="T42" s="5"/>
      <c r="U42" s="5"/>
      <c r="V42" s="5"/>
      <c r="W42" s="5"/>
      <c r="X42" s="417"/>
      <c r="Y42" s="6"/>
      <c r="Z42" s="6"/>
      <c r="AA42" s="6"/>
      <c r="AB42" s="6"/>
      <c r="AC42" s="6"/>
    </row>
    <row r="43" spans="1:29" ht="60" customHeight="1" x14ac:dyDescent="0.25">
      <c r="A43" s="2069" t="s">
        <v>2246</v>
      </c>
      <c r="B43" s="2070"/>
      <c r="C43" s="2070"/>
      <c r="D43" s="2070"/>
      <c r="E43" s="2070"/>
      <c r="F43" s="2019"/>
      <c r="G43" s="5"/>
      <c r="H43" s="5"/>
      <c r="I43" s="5"/>
      <c r="J43" s="5"/>
      <c r="K43" s="5"/>
      <c r="L43" s="5"/>
      <c r="M43" s="5"/>
      <c r="N43" s="5"/>
      <c r="O43" s="5"/>
      <c r="P43" s="5"/>
      <c r="Q43" s="5"/>
      <c r="R43" s="5"/>
      <c r="S43" s="5"/>
      <c r="T43" s="5"/>
      <c r="U43" s="5"/>
      <c r="V43" s="5"/>
      <c r="W43" s="5"/>
      <c r="X43" s="417"/>
      <c r="Y43" s="6"/>
      <c r="Z43" s="6"/>
      <c r="AA43" s="6"/>
      <c r="AB43" s="6"/>
      <c r="AC43" s="6"/>
    </row>
    <row r="44" spans="1:29" ht="19.5" customHeight="1" x14ac:dyDescent="0.25">
      <c r="A44" s="2012" t="s">
        <v>1134</v>
      </c>
      <c r="B44" s="2013"/>
      <c r="C44" s="2013"/>
      <c r="D44" s="2013"/>
      <c r="E44" s="2013"/>
      <c r="F44" s="2019"/>
      <c r="G44" s="5"/>
      <c r="H44" s="5"/>
      <c r="I44" s="5"/>
      <c r="J44" s="5"/>
      <c r="K44" s="5"/>
      <c r="L44" s="5"/>
      <c r="M44" s="5"/>
      <c r="N44" s="5"/>
      <c r="O44" s="5"/>
      <c r="P44" s="5"/>
      <c r="Q44" s="5"/>
      <c r="R44" s="5"/>
      <c r="S44" s="5"/>
      <c r="T44" s="5"/>
      <c r="U44" s="5"/>
      <c r="V44" s="5"/>
      <c r="W44" s="5"/>
      <c r="X44" s="417"/>
      <c r="Y44" s="6"/>
      <c r="Z44" s="6"/>
      <c r="AA44" s="6"/>
      <c r="AB44" s="6"/>
      <c r="AC44" s="6"/>
    </row>
    <row r="45" spans="1:29" ht="192" customHeight="1" x14ac:dyDescent="0.25">
      <c r="A45" s="2005" t="s">
        <v>2158</v>
      </c>
      <c r="B45" s="2006"/>
      <c r="C45" s="2006"/>
      <c r="D45" s="2006"/>
      <c r="E45" s="2006"/>
      <c r="F45" s="2019"/>
      <c r="G45" s="5"/>
      <c r="H45" s="5"/>
      <c r="I45" s="5"/>
      <c r="J45" s="5"/>
      <c r="K45" s="5"/>
      <c r="L45" s="5"/>
      <c r="M45" s="5"/>
      <c r="N45" s="5"/>
      <c r="O45" s="5"/>
      <c r="P45" s="5"/>
      <c r="Q45" s="5"/>
      <c r="R45" s="5"/>
      <c r="S45" s="5"/>
      <c r="T45" s="5"/>
      <c r="U45" s="5"/>
      <c r="V45" s="5"/>
      <c r="W45" s="5"/>
      <c r="X45" s="417"/>
      <c r="Y45" s="6"/>
      <c r="Z45" s="6"/>
      <c r="AA45" s="6"/>
      <c r="AB45" s="6"/>
      <c r="AC45" s="6"/>
    </row>
    <row r="46" spans="1:29" ht="65.25" customHeight="1" x14ac:dyDescent="0.25">
      <c r="A46" s="2012" t="s">
        <v>1135</v>
      </c>
      <c r="B46" s="2013"/>
      <c r="C46" s="2013"/>
      <c r="D46" s="2013"/>
      <c r="E46" s="2013"/>
      <c r="F46" s="2019"/>
      <c r="G46" s="5"/>
      <c r="H46" s="5"/>
      <c r="I46" s="5"/>
      <c r="J46" s="5"/>
      <c r="K46" s="5"/>
      <c r="L46" s="5"/>
      <c r="M46" s="5"/>
      <c r="N46" s="5"/>
      <c r="O46" s="5"/>
      <c r="P46" s="5"/>
      <c r="Q46" s="5"/>
      <c r="R46" s="5"/>
      <c r="S46" s="5"/>
      <c r="T46" s="5"/>
      <c r="U46" s="5"/>
      <c r="V46" s="5"/>
      <c r="W46" s="5"/>
      <c r="X46" s="417"/>
      <c r="Y46" s="6"/>
      <c r="Z46" s="6"/>
      <c r="AA46" s="6"/>
      <c r="AB46" s="6"/>
      <c r="AC46" s="6"/>
    </row>
    <row r="47" spans="1:29" ht="102.75" customHeight="1" x14ac:dyDescent="0.25">
      <c r="A47" s="2027" t="s">
        <v>2159</v>
      </c>
      <c r="B47" s="2028"/>
      <c r="C47" s="2028"/>
      <c r="D47" s="2028"/>
      <c r="E47" s="2029"/>
      <c r="F47" s="2019"/>
      <c r="G47" s="5"/>
      <c r="H47" s="5"/>
      <c r="I47" s="5"/>
      <c r="J47" s="5"/>
      <c r="K47" s="5"/>
      <c r="L47" s="5"/>
      <c r="M47" s="5"/>
      <c r="N47" s="5"/>
      <c r="O47" s="5"/>
      <c r="P47" s="5"/>
      <c r="Q47" s="5"/>
      <c r="R47" s="5"/>
      <c r="S47" s="5"/>
      <c r="T47" s="5"/>
      <c r="U47" s="5"/>
      <c r="V47" s="5"/>
      <c r="W47" s="5"/>
      <c r="X47" s="417"/>
      <c r="Y47" s="6"/>
      <c r="Z47" s="6"/>
      <c r="AA47" s="6"/>
      <c r="AB47" s="6"/>
      <c r="AC47" s="6"/>
    </row>
    <row r="48" spans="1:29" ht="24.75" customHeight="1" x14ac:dyDescent="0.25">
      <c r="A48" s="2012" t="s">
        <v>2255</v>
      </c>
      <c r="B48" s="2013"/>
      <c r="C48" s="2013"/>
      <c r="D48" s="2013"/>
      <c r="E48" s="2013"/>
      <c r="F48" s="2019"/>
      <c r="G48" s="5"/>
      <c r="H48" s="5"/>
      <c r="I48" s="5"/>
      <c r="J48" s="5"/>
      <c r="K48" s="5"/>
      <c r="L48" s="5"/>
      <c r="M48" s="5"/>
      <c r="N48" s="5"/>
      <c r="O48" s="5"/>
      <c r="P48" s="5"/>
      <c r="Q48" s="5"/>
      <c r="R48" s="5"/>
      <c r="S48" s="5"/>
      <c r="T48" s="5"/>
      <c r="U48" s="5"/>
      <c r="V48" s="5"/>
      <c r="W48" s="5"/>
      <c r="X48" s="417"/>
      <c r="Y48" s="6"/>
      <c r="Z48" s="6"/>
      <c r="AA48" s="6"/>
      <c r="AB48" s="6"/>
      <c r="AC48" s="6"/>
    </row>
    <row r="49" spans="1:29" ht="60" customHeight="1" x14ac:dyDescent="0.25">
      <c r="A49" s="2027" t="s">
        <v>2160</v>
      </c>
      <c r="B49" s="2028"/>
      <c r="C49" s="2028"/>
      <c r="D49" s="2028"/>
      <c r="E49" s="2029"/>
      <c r="F49" s="2019"/>
      <c r="G49" s="5"/>
      <c r="H49" s="5"/>
      <c r="I49" s="5"/>
      <c r="J49" s="5"/>
      <c r="K49" s="5"/>
      <c r="L49" s="5"/>
      <c r="M49" s="5"/>
      <c r="N49" s="5"/>
      <c r="O49" s="5"/>
      <c r="P49" s="5"/>
      <c r="Q49" s="5"/>
      <c r="R49" s="5"/>
      <c r="S49" s="5"/>
      <c r="T49" s="5"/>
      <c r="U49" s="5"/>
      <c r="V49" s="5"/>
      <c r="W49" s="5"/>
      <c r="X49" s="417"/>
      <c r="Y49" s="6"/>
      <c r="Z49" s="6"/>
      <c r="AA49" s="6"/>
      <c r="AB49" s="6"/>
      <c r="AC49" s="6"/>
    </row>
    <row r="50" spans="1:29" ht="31.5" customHeight="1" x14ac:dyDescent="0.25">
      <c r="A50" s="2012" t="s">
        <v>2256</v>
      </c>
      <c r="B50" s="2013"/>
      <c r="C50" s="2013"/>
      <c r="D50" s="2013"/>
      <c r="E50" s="2013"/>
      <c r="F50" s="2019"/>
      <c r="G50" s="5"/>
      <c r="H50" s="5"/>
      <c r="I50" s="5"/>
      <c r="J50" s="5"/>
      <c r="K50" s="5"/>
      <c r="L50" s="5"/>
      <c r="M50" s="5"/>
      <c r="N50" s="5"/>
      <c r="O50" s="5"/>
      <c r="P50" s="5"/>
      <c r="Q50" s="5"/>
      <c r="R50" s="5"/>
      <c r="S50" s="5"/>
      <c r="T50" s="5"/>
      <c r="U50" s="5"/>
      <c r="V50" s="5"/>
      <c r="W50" s="5"/>
      <c r="X50" s="417"/>
      <c r="Y50" s="6"/>
      <c r="Z50" s="6"/>
      <c r="AA50" s="6"/>
      <c r="AB50" s="6"/>
      <c r="AC50" s="6"/>
    </row>
    <row r="51" spans="1:29" ht="170.25" customHeight="1" x14ac:dyDescent="0.25">
      <c r="A51" s="2005" t="s">
        <v>2247</v>
      </c>
      <c r="B51" s="2006"/>
      <c r="C51" s="2006"/>
      <c r="D51" s="2006"/>
      <c r="E51" s="2006"/>
      <c r="F51" s="2019"/>
      <c r="G51" s="5"/>
      <c r="H51" s="5"/>
      <c r="I51" s="5"/>
      <c r="J51" s="5"/>
      <c r="K51" s="5"/>
      <c r="L51" s="5"/>
      <c r="M51" s="5"/>
      <c r="N51" s="5"/>
      <c r="O51" s="5"/>
      <c r="P51" s="5"/>
      <c r="Q51" s="5"/>
      <c r="R51" s="5"/>
      <c r="S51" s="5"/>
      <c r="T51" s="5"/>
      <c r="U51" s="5"/>
      <c r="V51" s="5"/>
      <c r="W51" s="5"/>
      <c r="X51" s="417"/>
      <c r="Y51" s="6"/>
      <c r="Z51" s="6"/>
      <c r="AA51" s="6"/>
      <c r="AB51" s="6"/>
      <c r="AC51" s="6"/>
    </row>
    <row r="52" spans="1:29" ht="15" customHeight="1" x14ac:dyDescent="0.25">
      <c r="A52" s="2012" t="s">
        <v>2257</v>
      </c>
      <c r="B52" s="2013"/>
      <c r="C52" s="2013"/>
      <c r="D52" s="2013"/>
      <c r="E52" s="2013"/>
      <c r="F52" s="2019"/>
      <c r="G52" s="5"/>
      <c r="H52" s="5"/>
      <c r="I52" s="5"/>
      <c r="J52" s="5"/>
      <c r="K52" s="5"/>
      <c r="L52" s="5"/>
      <c r="M52" s="5"/>
      <c r="N52" s="5"/>
      <c r="O52" s="5"/>
      <c r="P52" s="5"/>
      <c r="Q52" s="5"/>
      <c r="R52" s="5"/>
      <c r="S52" s="5"/>
      <c r="T52" s="5"/>
      <c r="U52" s="5"/>
      <c r="V52" s="5"/>
      <c r="W52" s="5"/>
      <c r="X52" s="417"/>
      <c r="Y52" s="6"/>
      <c r="Z52" s="6"/>
      <c r="AA52" s="6"/>
      <c r="AB52" s="6"/>
      <c r="AC52" s="6"/>
    </row>
    <row r="53" spans="1:29" ht="87.75" customHeight="1" x14ac:dyDescent="0.25">
      <c r="A53" s="2005" t="s">
        <v>2248</v>
      </c>
      <c r="B53" s="2006"/>
      <c r="C53" s="2006"/>
      <c r="D53" s="2006"/>
      <c r="E53" s="2006"/>
      <c r="F53" s="2019"/>
      <c r="G53" s="5"/>
      <c r="H53" s="5"/>
      <c r="I53" s="5"/>
      <c r="J53" s="5"/>
      <c r="K53" s="5"/>
      <c r="L53" s="5"/>
      <c r="M53" s="5"/>
      <c r="N53" s="5"/>
      <c r="O53" s="5"/>
      <c r="P53" s="5"/>
      <c r="Q53" s="5"/>
      <c r="R53" s="5"/>
      <c r="S53" s="5"/>
      <c r="T53" s="5"/>
      <c r="U53" s="5"/>
      <c r="V53" s="5"/>
      <c r="W53" s="5"/>
      <c r="X53" s="417"/>
      <c r="Y53" s="6"/>
      <c r="Z53" s="6"/>
      <c r="AA53" s="6"/>
      <c r="AB53" s="6"/>
      <c r="AC53" s="6"/>
    </row>
    <row r="54" spans="1:29" ht="45.75" customHeight="1" x14ac:dyDescent="0.25">
      <c r="A54" s="2012" t="s">
        <v>2258</v>
      </c>
      <c r="B54" s="2013"/>
      <c r="C54" s="2013"/>
      <c r="D54" s="2013"/>
      <c r="E54" s="2013"/>
      <c r="F54" s="2019"/>
      <c r="G54" s="5"/>
      <c r="H54" s="5"/>
      <c r="I54" s="5"/>
      <c r="J54" s="5"/>
      <c r="K54" s="5"/>
      <c r="L54" s="5"/>
      <c r="M54" s="5"/>
      <c r="N54" s="5"/>
      <c r="O54" s="5"/>
      <c r="P54" s="5"/>
      <c r="Q54" s="5"/>
      <c r="R54" s="5"/>
      <c r="S54" s="5"/>
      <c r="T54" s="5"/>
      <c r="U54" s="5"/>
      <c r="V54" s="5"/>
      <c r="W54" s="5"/>
      <c r="X54" s="417"/>
      <c r="Y54" s="6"/>
      <c r="Z54" s="6"/>
      <c r="AA54" s="6"/>
      <c r="AB54" s="6"/>
      <c r="AC54" s="6"/>
    </row>
    <row r="55" spans="1:29" s="94" customFormat="1" ht="144.75" customHeight="1" x14ac:dyDescent="0.25">
      <c r="A55" s="2005" t="s">
        <v>2161</v>
      </c>
      <c r="B55" s="2006"/>
      <c r="C55" s="2006"/>
      <c r="D55" s="2006"/>
      <c r="E55" s="2006"/>
      <c r="F55" s="2019"/>
      <c r="G55" s="5"/>
      <c r="H55" s="5"/>
      <c r="I55" s="5"/>
      <c r="J55" s="5"/>
      <c r="K55" s="5"/>
      <c r="L55" s="5"/>
      <c r="M55" s="5"/>
      <c r="N55" s="5"/>
      <c r="O55" s="5"/>
      <c r="P55" s="5"/>
      <c r="Q55" s="5"/>
      <c r="R55" s="5"/>
      <c r="S55" s="5"/>
      <c r="T55" s="5"/>
      <c r="U55" s="5"/>
      <c r="V55" s="5"/>
      <c r="W55" s="5"/>
      <c r="X55" s="426"/>
      <c r="Y55" s="2"/>
      <c r="Z55" s="2"/>
      <c r="AA55" s="2"/>
      <c r="AB55" s="2"/>
      <c r="AC55" s="2"/>
    </row>
    <row r="56" spans="1:29" s="94" customFormat="1" ht="26.25" customHeight="1" x14ac:dyDescent="0.25">
      <c r="A56" s="2012" t="s">
        <v>2259</v>
      </c>
      <c r="B56" s="2013"/>
      <c r="C56" s="2013"/>
      <c r="D56" s="2013"/>
      <c r="E56" s="2013"/>
      <c r="F56" s="2019"/>
      <c r="G56" s="5"/>
      <c r="H56" s="5"/>
      <c r="I56" s="5"/>
      <c r="J56" s="5"/>
      <c r="K56" s="5"/>
      <c r="L56" s="5"/>
      <c r="M56" s="5"/>
      <c r="N56" s="5"/>
      <c r="O56" s="5"/>
      <c r="P56" s="5"/>
      <c r="Q56" s="5"/>
      <c r="R56" s="5"/>
      <c r="S56" s="5"/>
      <c r="T56" s="5"/>
      <c r="U56" s="5"/>
      <c r="V56" s="5"/>
      <c r="W56" s="5"/>
      <c r="X56" s="426"/>
      <c r="Y56" s="2"/>
      <c r="Z56" s="2"/>
      <c r="AA56" s="2"/>
      <c r="AB56" s="2"/>
      <c r="AC56" s="2"/>
    </row>
    <row r="57" spans="1:29" s="94" customFormat="1" ht="60" customHeight="1" x14ac:dyDescent="0.25">
      <c r="A57" s="2005" t="s">
        <v>2162</v>
      </c>
      <c r="B57" s="2006"/>
      <c r="C57" s="2006"/>
      <c r="D57" s="2006"/>
      <c r="E57" s="2006"/>
      <c r="F57" s="2019"/>
      <c r="G57" s="5"/>
      <c r="H57" s="5"/>
      <c r="I57" s="5"/>
      <c r="J57" s="5"/>
      <c r="K57" s="5"/>
      <c r="L57" s="5"/>
      <c r="M57" s="5"/>
      <c r="N57" s="5"/>
      <c r="O57" s="5"/>
      <c r="P57" s="5"/>
      <c r="Q57" s="5"/>
      <c r="R57" s="5"/>
      <c r="S57" s="5"/>
      <c r="T57" s="5"/>
      <c r="U57" s="5"/>
      <c r="V57" s="5"/>
      <c r="W57" s="5"/>
      <c r="X57" s="426"/>
      <c r="Y57" s="2"/>
      <c r="Z57" s="2"/>
      <c r="AA57" s="2"/>
      <c r="AB57" s="2"/>
      <c r="AC57" s="2"/>
    </row>
    <row r="58" spans="1:29" s="94" customFormat="1" ht="21.75" customHeight="1" x14ac:dyDescent="0.25">
      <c r="A58" s="2012" t="s">
        <v>1136</v>
      </c>
      <c r="B58" s="2013"/>
      <c r="C58" s="2013"/>
      <c r="D58" s="2013"/>
      <c r="E58" s="2013"/>
      <c r="F58" s="2019"/>
      <c r="G58" s="5"/>
      <c r="H58" s="5"/>
      <c r="I58" s="5"/>
      <c r="J58" s="5"/>
      <c r="K58" s="5"/>
      <c r="L58" s="5"/>
      <c r="M58" s="5"/>
      <c r="N58" s="5"/>
      <c r="O58" s="5"/>
      <c r="P58" s="5"/>
      <c r="Q58" s="5"/>
      <c r="R58" s="5"/>
      <c r="S58" s="5"/>
      <c r="T58" s="5"/>
      <c r="U58" s="5"/>
      <c r="V58" s="5"/>
      <c r="W58" s="5"/>
      <c r="X58" s="426"/>
      <c r="Y58" s="2"/>
      <c r="Z58" s="2"/>
      <c r="AA58" s="2"/>
      <c r="AB58" s="2"/>
      <c r="AC58" s="2"/>
    </row>
    <row r="59" spans="1:29" s="94" customFormat="1" ht="60" customHeight="1" x14ac:dyDescent="0.25">
      <c r="A59" s="2005" t="s">
        <v>2163</v>
      </c>
      <c r="B59" s="2006"/>
      <c r="C59" s="2006"/>
      <c r="D59" s="2006"/>
      <c r="E59" s="2006"/>
      <c r="F59" s="2019"/>
      <c r="G59" s="5"/>
      <c r="H59" s="5"/>
      <c r="I59" s="5"/>
      <c r="J59" s="5"/>
      <c r="K59" s="5"/>
      <c r="L59" s="5"/>
      <c r="M59" s="5"/>
      <c r="N59" s="5"/>
      <c r="O59" s="5"/>
      <c r="P59" s="5"/>
      <c r="Q59" s="5"/>
      <c r="R59" s="5"/>
      <c r="S59" s="5"/>
      <c r="T59" s="5"/>
      <c r="U59" s="5"/>
      <c r="V59" s="5"/>
      <c r="W59" s="5"/>
      <c r="X59" s="426"/>
      <c r="Y59" s="2"/>
      <c r="Z59" s="2"/>
      <c r="AA59" s="2"/>
      <c r="AB59" s="2"/>
      <c r="AC59" s="2"/>
    </row>
    <row r="60" spans="1:29" s="94" customFormat="1" ht="33" customHeight="1" x14ac:dyDescent="0.25">
      <c r="A60" s="2012" t="s">
        <v>1137</v>
      </c>
      <c r="B60" s="2013"/>
      <c r="C60" s="2013"/>
      <c r="D60" s="2013"/>
      <c r="E60" s="2013"/>
      <c r="F60" s="2019"/>
      <c r="G60" s="5"/>
      <c r="H60" s="5"/>
      <c r="I60" s="5"/>
      <c r="J60" s="5"/>
      <c r="K60" s="5"/>
      <c r="L60" s="5"/>
      <c r="M60" s="5"/>
      <c r="N60" s="5"/>
      <c r="O60" s="5"/>
      <c r="P60" s="5"/>
      <c r="Q60" s="5"/>
      <c r="R60" s="5"/>
      <c r="S60" s="5"/>
      <c r="T60" s="5"/>
      <c r="U60" s="5"/>
      <c r="V60" s="5"/>
      <c r="W60" s="5"/>
      <c r="X60" s="426"/>
      <c r="Y60" s="2"/>
      <c r="Z60" s="2"/>
      <c r="AA60" s="2"/>
      <c r="AB60" s="2"/>
      <c r="AC60" s="2"/>
    </row>
    <row r="61" spans="1:29" s="94" customFormat="1" ht="183" customHeight="1" x14ac:dyDescent="0.25">
      <c r="A61" s="2005" t="s">
        <v>2249</v>
      </c>
      <c r="B61" s="2006"/>
      <c r="C61" s="2006"/>
      <c r="D61" s="2006"/>
      <c r="E61" s="2006"/>
      <c r="F61" s="2019"/>
      <c r="G61" s="5"/>
      <c r="H61" s="5"/>
      <c r="I61" s="5"/>
      <c r="J61" s="5"/>
      <c r="K61" s="5"/>
      <c r="L61" s="5"/>
      <c r="M61" s="5"/>
      <c r="N61" s="5"/>
      <c r="O61" s="5"/>
      <c r="P61" s="5"/>
      <c r="Q61" s="5"/>
      <c r="R61" s="5"/>
      <c r="S61" s="5"/>
      <c r="T61" s="5"/>
      <c r="U61" s="5"/>
      <c r="V61" s="5"/>
      <c r="W61" s="5"/>
      <c r="X61" s="426"/>
      <c r="Y61" s="2"/>
      <c r="Z61" s="2"/>
      <c r="AA61" s="2"/>
      <c r="AB61" s="2"/>
      <c r="AC61" s="2"/>
    </row>
    <row r="62" spans="1:29" s="94" customFormat="1" ht="24.75" customHeight="1" x14ac:dyDescent="0.25">
      <c r="A62" s="2012" t="s">
        <v>1138</v>
      </c>
      <c r="B62" s="2013"/>
      <c r="C62" s="2013"/>
      <c r="D62" s="2013"/>
      <c r="E62" s="2013"/>
      <c r="F62" s="2019"/>
      <c r="G62" s="5"/>
      <c r="H62" s="5"/>
      <c r="I62" s="5"/>
      <c r="J62" s="5"/>
      <c r="K62" s="5"/>
      <c r="L62" s="5"/>
      <c r="M62" s="5"/>
      <c r="N62" s="5"/>
      <c r="O62" s="5"/>
      <c r="P62" s="5"/>
      <c r="Q62" s="5"/>
      <c r="R62" s="5"/>
      <c r="S62" s="5"/>
      <c r="T62" s="5"/>
      <c r="U62" s="5"/>
      <c r="V62" s="5"/>
      <c r="W62" s="5"/>
      <c r="X62" s="426"/>
      <c r="Y62" s="2"/>
      <c r="Z62" s="2"/>
      <c r="AA62" s="2"/>
      <c r="AB62" s="2"/>
      <c r="AC62" s="2"/>
    </row>
    <row r="63" spans="1:29" s="94" customFormat="1" ht="151.5" customHeight="1" thickBot="1" x14ac:dyDescent="0.3">
      <c r="A63" s="2010" t="s">
        <v>2250</v>
      </c>
      <c r="B63" s="2011"/>
      <c r="C63" s="2011"/>
      <c r="D63" s="2011"/>
      <c r="E63" s="2011"/>
      <c r="F63" s="2035"/>
      <c r="G63" s="5"/>
      <c r="H63" s="5"/>
      <c r="I63" s="5"/>
      <c r="J63" s="5"/>
      <c r="K63" s="5"/>
      <c r="L63" s="5"/>
      <c r="M63" s="5"/>
      <c r="N63" s="5"/>
      <c r="O63" s="5"/>
      <c r="P63" s="5"/>
      <c r="Q63" s="5"/>
      <c r="R63" s="5"/>
      <c r="S63" s="5"/>
      <c r="T63" s="5"/>
      <c r="U63" s="5"/>
      <c r="V63" s="5"/>
      <c r="W63" s="5"/>
      <c r="X63" s="426"/>
      <c r="Y63" s="2"/>
      <c r="Z63" s="2"/>
      <c r="AA63" s="2"/>
      <c r="AB63" s="2"/>
      <c r="AC63" s="2"/>
    </row>
    <row r="64" spans="1:29" s="94" customFormat="1" ht="42.75" customHeight="1" x14ac:dyDescent="0.25">
      <c r="A64" s="2066" t="s">
        <v>1017</v>
      </c>
      <c r="B64" s="2067"/>
      <c r="C64" s="2067"/>
      <c r="D64" s="2067"/>
      <c r="E64" s="2068"/>
      <c r="F64" s="2014" t="s">
        <v>971</v>
      </c>
      <c r="G64" s="5"/>
      <c r="H64" s="5"/>
      <c r="I64" s="5"/>
      <c r="J64" s="5"/>
      <c r="K64" s="5"/>
      <c r="L64" s="5"/>
      <c r="M64" s="5"/>
      <c r="N64" s="5"/>
      <c r="O64" s="5"/>
      <c r="P64" s="5"/>
      <c r="Q64" s="5"/>
      <c r="R64" s="5"/>
      <c r="S64" s="5"/>
      <c r="T64" s="5"/>
      <c r="U64" s="5"/>
      <c r="V64" s="5"/>
      <c r="W64" s="5"/>
      <c r="X64" s="426"/>
      <c r="Y64" s="2"/>
      <c r="Z64" s="2"/>
      <c r="AA64" s="2"/>
      <c r="AB64" s="2"/>
      <c r="AC64" s="2"/>
    </row>
    <row r="65" spans="1:29" s="94" customFormat="1" ht="48.75" customHeight="1" x14ac:dyDescent="0.25">
      <c r="A65" s="2007" t="s">
        <v>1126</v>
      </c>
      <c r="B65" s="2008"/>
      <c r="C65" s="2008"/>
      <c r="D65" s="2008"/>
      <c r="E65" s="2009"/>
      <c r="F65" s="2015"/>
      <c r="G65" s="5"/>
      <c r="H65" s="427"/>
      <c r="I65" s="427"/>
      <c r="J65" s="427"/>
      <c r="K65" s="5"/>
      <c r="L65" s="5"/>
      <c r="M65" s="5"/>
      <c r="N65" s="5"/>
      <c r="O65" s="5"/>
      <c r="P65" s="5"/>
      <c r="Q65" s="5"/>
      <c r="R65" s="5"/>
      <c r="S65" s="5"/>
      <c r="T65" s="5"/>
      <c r="U65" s="5"/>
      <c r="V65" s="5"/>
      <c r="W65" s="5"/>
      <c r="X65" s="426"/>
      <c r="Y65" s="2"/>
      <c r="Z65" s="2"/>
      <c r="AA65" s="2"/>
      <c r="AB65" s="2"/>
      <c r="AC65" s="2"/>
    </row>
    <row r="66" spans="1:29" ht="136.5" customHeight="1" thickBot="1" x14ac:dyDescent="0.3">
      <c r="A66" s="2010" t="s">
        <v>2251</v>
      </c>
      <c r="B66" s="2011"/>
      <c r="C66" s="2011"/>
      <c r="D66" s="2011"/>
      <c r="E66" s="2011"/>
      <c r="F66" s="2016"/>
      <c r="G66" s="5"/>
      <c r="H66" s="5"/>
      <c r="I66" s="5"/>
      <c r="J66" s="5"/>
      <c r="K66" s="5"/>
      <c r="L66" s="5"/>
      <c r="M66" s="5"/>
      <c r="N66" s="5"/>
      <c r="O66" s="5"/>
      <c r="P66" s="5"/>
      <c r="Q66" s="5"/>
      <c r="R66" s="5"/>
      <c r="S66" s="5"/>
      <c r="T66" s="5"/>
      <c r="U66" s="5"/>
      <c r="V66" s="5"/>
      <c r="W66" s="5"/>
      <c r="X66" s="417"/>
      <c r="Y66" s="6"/>
      <c r="Z66" s="6"/>
      <c r="AA66" s="6"/>
      <c r="AB66" s="6"/>
      <c r="AC66" s="6"/>
    </row>
    <row r="67" spans="1:29" ht="21.75" customHeight="1" x14ac:dyDescent="0.25">
      <c r="A67" s="1070" t="s">
        <v>1028</v>
      </c>
      <c r="B67" s="470"/>
      <c r="C67" s="470"/>
      <c r="D67" s="470"/>
      <c r="E67" s="470"/>
      <c r="F67" s="2002" t="s">
        <v>972</v>
      </c>
      <c r="G67" s="5"/>
      <c r="H67" s="5"/>
      <c r="I67" s="5"/>
      <c r="J67" s="5"/>
      <c r="K67" s="5"/>
      <c r="L67" s="5"/>
      <c r="M67" s="5"/>
      <c r="N67" s="5"/>
      <c r="O67" s="5"/>
      <c r="P67" s="5"/>
      <c r="Q67" s="5"/>
      <c r="R67" s="5"/>
      <c r="S67" s="5"/>
      <c r="T67" s="5"/>
      <c r="U67" s="5"/>
      <c r="V67" s="5"/>
      <c r="W67" s="5"/>
      <c r="X67" s="417"/>
      <c r="Y67" s="6"/>
      <c r="Z67" s="6"/>
      <c r="AA67" s="6"/>
      <c r="AB67" s="6"/>
      <c r="AC67" s="6"/>
    </row>
    <row r="68" spans="1:29" ht="54" customHeight="1" x14ac:dyDescent="0.25">
      <c r="A68" s="2007" t="s">
        <v>1018</v>
      </c>
      <c r="B68" s="2008"/>
      <c r="C68" s="2008"/>
      <c r="D68" s="2008"/>
      <c r="E68" s="2008"/>
      <c r="F68" s="2003"/>
      <c r="G68" s="5"/>
      <c r="H68" s="5"/>
      <c r="I68" s="5"/>
      <c r="J68" s="5"/>
      <c r="K68" s="5"/>
      <c r="L68" s="5"/>
      <c r="M68" s="5"/>
      <c r="N68" s="5"/>
      <c r="O68" s="5"/>
      <c r="P68" s="5"/>
      <c r="Q68" s="5"/>
      <c r="R68" s="5"/>
      <c r="S68" s="5"/>
      <c r="T68" s="5"/>
      <c r="U68" s="5"/>
      <c r="V68" s="5"/>
      <c r="W68" s="5"/>
      <c r="X68" s="417"/>
      <c r="Y68" s="6"/>
      <c r="Z68" s="6"/>
      <c r="AA68" s="6"/>
      <c r="AB68" s="6"/>
      <c r="AC68" s="6"/>
    </row>
    <row r="69" spans="1:29" ht="90" customHeight="1" thickBot="1" x14ac:dyDescent="0.3">
      <c r="A69" s="1730" t="s">
        <v>2164</v>
      </c>
      <c r="B69" s="1731"/>
      <c r="C69" s="1731"/>
      <c r="D69" s="1731"/>
      <c r="E69" s="1731"/>
      <c r="F69" s="2004"/>
      <c r="G69" s="5"/>
      <c r="H69" s="5"/>
      <c r="I69" s="5"/>
      <c r="J69" s="5"/>
      <c r="K69" s="5"/>
      <c r="L69" s="5"/>
      <c r="M69" s="5"/>
      <c r="N69" s="5"/>
      <c r="O69" s="5"/>
      <c r="P69" s="5"/>
      <c r="Q69" s="5"/>
      <c r="R69" s="5"/>
      <c r="S69" s="5"/>
      <c r="T69" s="5"/>
      <c r="U69" s="5"/>
      <c r="V69" s="5"/>
      <c r="W69" s="5"/>
      <c r="X69" s="417"/>
      <c r="Y69" s="6"/>
      <c r="Z69" s="6"/>
      <c r="AA69" s="6"/>
      <c r="AB69" s="6"/>
      <c r="AC69" s="6"/>
    </row>
    <row r="70" spans="1:29" ht="20.25" customHeight="1" x14ac:dyDescent="0.25">
      <c r="A70" s="2055" t="s">
        <v>2252</v>
      </c>
      <c r="B70" s="2056"/>
      <c r="C70" s="2056"/>
      <c r="D70" s="2056"/>
      <c r="E70" s="2056"/>
      <c r="F70" s="2002" t="s">
        <v>1025</v>
      </c>
      <c r="G70" s="5"/>
      <c r="H70" s="5"/>
      <c r="I70" s="5"/>
      <c r="J70" s="5"/>
      <c r="K70" s="5"/>
      <c r="L70" s="5"/>
      <c r="M70" s="5"/>
      <c r="N70" s="5"/>
      <c r="O70" s="5"/>
      <c r="P70" s="5"/>
      <c r="Q70" s="5"/>
      <c r="R70" s="417"/>
      <c r="S70" s="417"/>
      <c r="T70" s="417"/>
      <c r="U70" s="417"/>
      <c r="V70" s="417"/>
      <c r="W70" s="417"/>
      <c r="X70" s="155"/>
    </row>
    <row r="71" spans="1:29" x14ac:dyDescent="0.25">
      <c r="A71" s="2057" t="s">
        <v>2165</v>
      </c>
      <c r="B71" s="2058"/>
      <c r="C71" s="2058"/>
      <c r="D71" s="2058"/>
      <c r="E71" s="2059"/>
      <c r="F71" s="2003"/>
      <c r="G71" s="5"/>
      <c r="H71" s="5"/>
      <c r="I71" s="5"/>
      <c r="J71" s="5"/>
      <c r="K71" s="5"/>
      <c r="L71" s="5"/>
      <c r="M71" s="5"/>
      <c r="N71" s="5"/>
      <c r="O71" s="5"/>
      <c r="P71" s="5"/>
      <c r="Q71" s="5"/>
      <c r="V71" s="155"/>
      <c r="W71" s="155"/>
      <c r="X71" s="155"/>
    </row>
    <row r="72" spans="1:29" ht="26.25" customHeight="1" thickBot="1" x14ac:dyDescent="0.3">
      <c r="A72" s="2060"/>
      <c r="B72" s="2061"/>
      <c r="C72" s="2061"/>
      <c r="D72" s="2061"/>
      <c r="E72" s="2062"/>
      <c r="F72" s="2004"/>
      <c r="G72" s="5"/>
      <c r="H72" s="5"/>
      <c r="I72" s="5"/>
      <c r="J72" s="5"/>
      <c r="K72" s="5"/>
      <c r="L72" s="5"/>
      <c r="M72" s="5"/>
      <c r="N72" s="5"/>
      <c r="O72" s="5"/>
      <c r="P72" s="5"/>
      <c r="Q72" s="5"/>
      <c r="V72" s="155"/>
      <c r="W72" s="155"/>
      <c r="X72" s="155"/>
    </row>
    <row r="73" spans="1:29" x14ac:dyDescent="0.25">
      <c r="A73" s="5"/>
      <c r="B73" s="5"/>
      <c r="C73" s="5"/>
      <c r="D73" s="5"/>
      <c r="E73" s="5"/>
      <c r="F73" s="5"/>
      <c r="G73" s="5"/>
      <c r="H73" s="5"/>
      <c r="I73" s="5"/>
      <c r="J73" s="5"/>
      <c r="K73" s="5"/>
      <c r="L73" s="5"/>
      <c r="M73" s="5"/>
      <c r="N73" s="5"/>
      <c r="O73" s="5"/>
      <c r="P73" s="5"/>
      <c r="V73" s="155"/>
      <c r="W73" s="155"/>
    </row>
    <row r="74" spans="1:29" x14ac:dyDescent="0.25">
      <c r="A74" s="5"/>
      <c r="B74" s="5"/>
      <c r="C74" s="5"/>
      <c r="D74" s="5"/>
      <c r="E74" s="5"/>
      <c r="F74" s="5"/>
      <c r="G74" s="5"/>
      <c r="H74" s="5"/>
      <c r="I74" s="5"/>
      <c r="J74" s="5"/>
      <c r="K74" s="5"/>
      <c r="L74" s="5"/>
      <c r="M74" s="5"/>
      <c r="N74" s="5"/>
      <c r="O74" s="5"/>
      <c r="P74" s="5"/>
      <c r="Q74" s="5"/>
      <c r="V74" s="155"/>
      <c r="W74" s="155"/>
      <c r="X74" s="155"/>
    </row>
    <row r="75" spans="1:29" x14ac:dyDescent="0.25">
      <c r="A75" s="5"/>
      <c r="B75" s="5"/>
      <c r="C75" s="5"/>
      <c r="D75" s="5"/>
      <c r="E75" s="5"/>
      <c r="F75" s="5"/>
      <c r="G75" s="5"/>
      <c r="H75" s="5"/>
      <c r="I75" s="5"/>
      <c r="J75" s="5"/>
      <c r="K75" s="5"/>
      <c r="L75" s="5"/>
      <c r="M75" s="5"/>
      <c r="N75" s="5"/>
      <c r="O75" s="5"/>
      <c r="P75" s="5"/>
      <c r="Q75" s="5"/>
      <c r="V75" s="155"/>
      <c r="W75" s="155"/>
      <c r="X75" s="155"/>
    </row>
    <row r="76" spans="1:29" x14ac:dyDescent="0.25">
      <c r="A76" s="5"/>
      <c r="B76" s="5"/>
      <c r="C76" s="5"/>
      <c r="D76" s="5"/>
      <c r="E76" s="5"/>
      <c r="F76" s="5"/>
      <c r="G76" s="5"/>
      <c r="H76" s="5"/>
      <c r="I76" s="5"/>
      <c r="J76" s="5"/>
      <c r="K76" s="5"/>
      <c r="L76" s="5"/>
      <c r="M76" s="5"/>
      <c r="N76" s="5"/>
      <c r="O76" s="5"/>
      <c r="P76" s="5"/>
      <c r="Q76" s="5"/>
      <c r="V76" s="155"/>
      <c r="W76" s="155"/>
      <c r="X76" s="155"/>
    </row>
    <row r="77" spans="1:29" x14ac:dyDescent="0.25">
      <c r="A77" s="5"/>
      <c r="B77" s="5"/>
      <c r="C77" s="5"/>
      <c r="D77" s="5"/>
      <c r="E77" s="5"/>
      <c r="F77" s="5"/>
      <c r="G77" s="5"/>
      <c r="H77" s="5"/>
      <c r="I77" s="5"/>
      <c r="J77" s="5"/>
      <c r="K77" s="5"/>
      <c r="L77" s="5"/>
      <c r="M77" s="5"/>
      <c r="N77" s="5"/>
      <c r="O77" s="5"/>
      <c r="P77" s="5"/>
      <c r="Q77" s="5"/>
      <c r="V77" s="155"/>
      <c r="W77" s="155"/>
      <c r="X77" s="155"/>
    </row>
    <row r="78" spans="1:29" x14ac:dyDescent="0.25">
      <c r="A78" s="5"/>
      <c r="B78" s="5"/>
      <c r="C78" s="5"/>
      <c r="D78" s="5"/>
      <c r="E78" s="5"/>
      <c r="F78" s="5"/>
      <c r="G78" s="5"/>
      <c r="H78" s="5"/>
      <c r="I78" s="5"/>
      <c r="J78" s="5"/>
      <c r="K78" s="5"/>
      <c r="L78" s="5"/>
      <c r="M78" s="5"/>
      <c r="N78" s="5"/>
      <c r="O78" s="5"/>
      <c r="P78" s="5"/>
      <c r="Q78" s="5"/>
      <c r="V78" s="155"/>
      <c r="W78" s="155"/>
      <c r="X78" s="155"/>
    </row>
    <row r="79" spans="1:29" x14ac:dyDescent="0.25">
      <c r="A79" s="5"/>
      <c r="B79" s="5"/>
      <c r="C79" s="5"/>
      <c r="D79" s="5"/>
      <c r="E79" s="5"/>
      <c r="F79" s="5"/>
      <c r="G79" s="5"/>
      <c r="H79" s="5"/>
      <c r="I79" s="5"/>
      <c r="J79" s="5"/>
      <c r="K79" s="5"/>
      <c r="L79" s="5"/>
      <c r="M79" s="5"/>
      <c r="N79" s="5"/>
      <c r="O79" s="5"/>
      <c r="P79" s="5"/>
      <c r="Q79" s="5"/>
      <c r="V79" s="155"/>
      <c r="W79" s="155"/>
      <c r="X79" s="155"/>
    </row>
    <row r="80" spans="1:29" x14ac:dyDescent="0.25">
      <c r="A80" s="5"/>
      <c r="B80" s="5"/>
      <c r="C80" s="5"/>
      <c r="D80" s="5"/>
      <c r="E80" s="5"/>
      <c r="F80" s="5"/>
      <c r="G80" s="5"/>
      <c r="H80" s="5"/>
      <c r="I80" s="5"/>
      <c r="J80" s="5"/>
      <c r="K80" s="5"/>
      <c r="L80" s="5"/>
      <c r="M80" s="5"/>
      <c r="N80" s="5"/>
      <c r="O80" s="5"/>
      <c r="P80" s="5"/>
      <c r="Q80" s="5"/>
      <c r="V80" s="155"/>
      <c r="W80" s="155"/>
      <c r="X80" s="155"/>
    </row>
    <row r="81" spans="1:24" x14ac:dyDescent="0.25">
      <c r="A81" s="5"/>
      <c r="B81" s="5"/>
      <c r="C81" s="5"/>
      <c r="D81" s="5"/>
      <c r="E81" s="5"/>
      <c r="F81" s="5"/>
      <c r="G81" s="5"/>
      <c r="H81" s="5"/>
      <c r="I81" s="5"/>
      <c r="J81" s="5"/>
      <c r="K81" s="5"/>
      <c r="L81" s="5"/>
      <c r="M81" s="5"/>
      <c r="N81" s="5"/>
      <c r="O81" s="5"/>
      <c r="P81" s="5"/>
      <c r="Q81" s="5"/>
      <c r="V81" s="155"/>
      <c r="W81" s="155"/>
      <c r="X81" s="155"/>
    </row>
    <row r="82" spans="1:24" x14ac:dyDescent="0.25">
      <c r="A82" s="5"/>
      <c r="B82" s="5"/>
      <c r="C82" s="5"/>
      <c r="D82" s="5"/>
      <c r="E82" s="5"/>
      <c r="F82" s="5"/>
      <c r="G82" s="5"/>
      <c r="H82" s="5"/>
      <c r="I82" s="5"/>
      <c r="J82" s="5"/>
      <c r="K82" s="5"/>
      <c r="L82" s="5"/>
      <c r="M82" s="5"/>
      <c r="N82" s="5"/>
      <c r="O82" s="5"/>
      <c r="P82" s="5"/>
      <c r="Q82" s="5"/>
      <c r="V82" s="155"/>
      <c r="W82" s="155"/>
      <c r="X82" s="155"/>
    </row>
    <row r="83" spans="1:24" x14ac:dyDescent="0.25">
      <c r="A83" s="5"/>
      <c r="B83" s="5"/>
      <c r="C83" s="5"/>
      <c r="D83" s="5"/>
      <c r="E83" s="5"/>
      <c r="F83" s="5"/>
      <c r="G83" s="5"/>
      <c r="H83" s="5"/>
      <c r="I83" s="5"/>
      <c r="J83" s="5"/>
      <c r="K83" s="5"/>
      <c r="L83" s="5"/>
      <c r="M83" s="5"/>
      <c r="N83" s="5"/>
      <c r="O83" s="5"/>
      <c r="P83" s="5"/>
      <c r="Q83" s="5"/>
      <c r="V83" s="155"/>
      <c r="W83" s="155"/>
      <c r="X83" s="155"/>
    </row>
    <row r="84" spans="1:24" x14ac:dyDescent="0.25">
      <c r="A84" s="5"/>
      <c r="B84" s="5"/>
      <c r="C84" s="5"/>
      <c r="D84" s="5"/>
      <c r="E84" s="5"/>
      <c r="F84" s="5"/>
      <c r="G84" s="5"/>
      <c r="H84" s="5"/>
      <c r="I84" s="5"/>
      <c r="J84" s="5"/>
      <c r="K84" s="5"/>
      <c r="L84" s="5"/>
      <c r="M84" s="5"/>
      <c r="N84" s="5"/>
      <c r="O84" s="5"/>
      <c r="P84" s="5"/>
      <c r="Q84" s="5"/>
      <c r="V84" s="155"/>
      <c r="W84" s="155"/>
      <c r="X84" s="155"/>
    </row>
    <row r="85" spans="1:24" x14ac:dyDescent="0.25">
      <c r="A85" s="5"/>
      <c r="B85" s="5"/>
      <c r="C85" s="5"/>
      <c r="D85" s="5"/>
      <c r="E85" s="5"/>
      <c r="F85" s="5"/>
      <c r="G85" s="5"/>
      <c r="H85" s="5"/>
      <c r="I85" s="5"/>
      <c r="J85" s="5"/>
      <c r="K85" s="5"/>
      <c r="L85" s="5"/>
      <c r="M85" s="5"/>
      <c r="N85" s="5"/>
      <c r="O85" s="5"/>
      <c r="P85" s="5"/>
      <c r="Q85" s="5"/>
      <c r="V85" s="155"/>
      <c r="W85" s="155"/>
      <c r="X85" s="155"/>
    </row>
    <row r="86" spans="1:24" x14ac:dyDescent="0.25">
      <c r="A86" s="5"/>
      <c r="B86" s="5"/>
      <c r="C86" s="5"/>
      <c r="D86" s="5"/>
      <c r="E86" s="5"/>
      <c r="F86" s="5"/>
      <c r="G86" s="5"/>
      <c r="H86" s="5"/>
      <c r="I86" s="5"/>
      <c r="J86" s="5"/>
      <c r="K86" s="5"/>
      <c r="L86" s="5"/>
      <c r="M86" s="5"/>
      <c r="N86" s="5"/>
      <c r="O86" s="5"/>
      <c r="P86" s="5"/>
      <c r="Q86" s="5"/>
      <c r="V86" s="155"/>
      <c r="W86" s="155"/>
      <c r="X86" s="155"/>
    </row>
    <row r="87" spans="1:24" x14ac:dyDescent="0.25">
      <c r="A87" s="5"/>
      <c r="B87" s="5"/>
      <c r="C87" s="5"/>
      <c r="D87" s="5"/>
      <c r="E87" s="5"/>
      <c r="F87" s="5"/>
      <c r="G87" s="5"/>
      <c r="H87" s="5"/>
      <c r="I87" s="5"/>
      <c r="J87" s="5"/>
      <c r="K87" s="5"/>
      <c r="L87" s="5"/>
      <c r="M87" s="5"/>
      <c r="N87" s="5"/>
      <c r="O87" s="5"/>
      <c r="P87" s="5"/>
      <c r="Q87" s="5"/>
      <c r="R87" s="5"/>
      <c r="S87" s="5"/>
      <c r="T87" s="5"/>
      <c r="U87" s="5"/>
      <c r="V87" s="5"/>
      <c r="W87" s="5"/>
      <c r="X87" s="155"/>
    </row>
    <row r="88" spans="1:24" x14ac:dyDescent="0.25">
      <c r="A88" s="5"/>
      <c r="B88" s="5"/>
      <c r="C88" s="5"/>
      <c r="D88" s="5"/>
      <c r="E88" s="5"/>
      <c r="F88" s="5"/>
      <c r="G88" s="5"/>
      <c r="H88" s="5"/>
      <c r="I88" s="5"/>
      <c r="J88" s="5"/>
      <c r="K88" s="5"/>
      <c r="L88" s="5"/>
      <c r="M88" s="5"/>
      <c r="N88" s="5"/>
      <c r="O88" s="5"/>
      <c r="P88" s="5"/>
      <c r="Q88" s="5"/>
      <c r="R88" s="5"/>
      <c r="S88" s="5"/>
      <c r="T88" s="5"/>
      <c r="U88" s="5"/>
      <c r="V88" s="5"/>
      <c r="W88" s="5"/>
      <c r="X88" s="155"/>
    </row>
    <row r="89" spans="1:24" x14ac:dyDescent="0.25">
      <c r="A89" s="5"/>
      <c r="B89" s="5"/>
      <c r="C89" s="5"/>
      <c r="D89" s="5"/>
      <c r="E89" s="5"/>
      <c r="F89" s="5"/>
      <c r="G89" s="5"/>
      <c r="H89" s="5"/>
      <c r="I89" s="5"/>
      <c r="J89" s="5"/>
      <c r="K89" s="5"/>
      <c r="L89" s="5"/>
      <c r="M89" s="5"/>
      <c r="N89" s="5"/>
      <c r="O89" s="5"/>
      <c r="P89" s="5"/>
      <c r="Q89" s="5"/>
      <c r="R89" s="5"/>
      <c r="S89" s="5"/>
      <c r="T89" s="5"/>
      <c r="U89" s="5"/>
      <c r="V89" s="5"/>
      <c r="W89" s="5"/>
      <c r="X89" s="155"/>
    </row>
    <row r="90" spans="1:24" x14ac:dyDescent="0.25">
      <c r="A90" s="5"/>
      <c r="B90" s="5"/>
      <c r="C90" s="5"/>
      <c r="D90" s="5"/>
      <c r="E90" s="5"/>
      <c r="F90" s="5"/>
      <c r="G90" s="5"/>
      <c r="H90" s="5"/>
      <c r="I90" s="5"/>
      <c r="J90" s="5"/>
      <c r="K90" s="5"/>
      <c r="L90" s="5"/>
      <c r="M90" s="5"/>
      <c r="N90" s="5"/>
      <c r="O90" s="5"/>
      <c r="P90" s="5"/>
      <c r="Q90" s="5"/>
      <c r="R90" s="5"/>
      <c r="S90" s="5"/>
      <c r="T90" s="5"/>
      <c r="U90" s="5"/>
      <c r="V90" s="5"/>
      <c r="W90" s="5"/>
      <c r="X90" s="155"/>
    </row>
    <row r="91" spans="1:24" x14ac:dyDescent="0.25">
      <c r="A91" s="5"/>
      <c r="B91" s="5"/>
      <c r="C91" s="5"/>
      <c r="D91" s="5"/>
      <c r="E91" s="5"/>
      <c r="F91" s="5"/>
      <c r="G91" s="5"/>
      <c r="H91" s="5"/>
      <c r="I91" s="5"/>
      <c r="J91" s="5"/>
      <c r="K91" s="5"/>
      <c r="L91" s="5"/>
      <c r="M91" s="5"/>
      <c r="N91" s="5"/>
      <c r="O91" s="5"/>
      <c r="P91" s="5"/>
      <c r="Q91" s="5"/>
      <c r="R91" s="5"/>
      <c r="S91" s="5"/>
      <c r="T91" s="5"/>
      <c r="U91" s="5"/>
      <c r="V91" s="5"/>
      <c r="W91" s="5"/>
      <c r="X91" s="155"/>
    </row>
    <row r="92" spans="1:24" x14ac:dyDescent="0.25">
      <c r="A92" s="5"/>
      <c r="B92" s="5"/>
      <c r="C92" s="5"/>
      <c r="D92" s="5"/>
      <c r="E92" s="5"/>
      <c r="F92" s="5"/>
      <c r="G92" s="5"/>
      <c r="H92" s="5"/>
      <c r="I92" s="5"/>
      <c r="J92" s="5"/>
      <c r="K92" s="5"/>
      <c r="L92" s="5"/>
      <c r="M92" s="5"/>
      <c r="N92" s="5"/>
      <c r="O92" s="5"/>
      <c r="P92" s="5"/>
      <c r="Q92" s="5"/>
      <c r="R92" s="5"/>
      <c r="S92" s="5"/>
      <c r="T92" s="5"/>
      <c r="U92" s="5"/>
      <c r="V92" s="5"/>
      <c r="W92" s="5"/>
      <c r="X92" s="155"/>
    </row>
    <row r="93" spans="1:24" x14ac:dyDescent="0.25">
      <c r="A93" s="5"/>
      <c r="B93" s="5"/>
      <c r="C93" s="5"/>
      <c r="D93" s="5"/>
      <c r="E93" s="5"/>
      <c r="F93" s="5"/>
      <c r="G93" s="5"/>
      <c r="H93" s="5"/>
      <c r="I93" s="5"/>
      <c r="J93" s="5"/>
      <c r="K93" s="5"/>
      <c r="L93" s="5"/>
      <c r="M93" s="5"/>
      <c r="N93" s="5"/>
      <c r="O93" s="5"/>
      <c r="P93" s="5"/>
      <c r="Q93" s="5"/>
      <c r="R93" s="5"/>
      <c r="S93" s="5"/>
      <c r="T93" s="5"/>
      <c r="U93" s="5"/>
      <c r="V93" s="5"/>
      <c r="W93" s="5"/>
      <c r="X93" s="155"/>
    </row>
    <row r="94" spans="1:24" x14ac:dyDescent="0.25">
      <c r="A94" s="5"/>
      <c r="B94" s="5"/>
      <c r="C94" s="5"/>
      <c r="D94" s="5"/>
      <c r="E94" s="5"/>
      <c r="F94" s="5"/>
      <c r="G94" s="5"/>
      <c r="H94" s="5"/>
      <c r="I94" s="5"/>
      <c r="J94" s="5"/>
      <c r="K94" s="5"/>
      <c r="L94" s="5"/>
      <c r="M94" s="5"/>
      <c r="N94" s="5"/>
      <c r="O94" s="5"/>
      <c r="P94" s="5"/>
      <c r="Q94" s="5"/>
      <c r="R94" s="5"/>
      <c r="S94" s="5"/>
      <c r="T94" s="5"/>
      <c r="U94" s="5"/>
      <c r="V94" s="5"/>
      <c r="W94" s="5"/>
      <c r="X94" s="155"/>
    </row>
    <row r="95" spans="1:24" x14ac:dyDescent="0.25">
      <c r="A95" s="5"/>
      <c r="B95" s="5"/>
      <c r="C95" s="5"/>
      <c r="D95" s="5"/>
      <c r="E95" s="5"/>
      <c r="F95" s="5"/>
      <c r="G95" s="5"/>
      <c r="H95" s="5"/>
      <c r="I95" s="5"/>
      <c r="J95" s="5"/>
      <c r="K95" s="5"/>
      <c r="L95" s="5"/>
      <c r="M95" s="5"/>
      <c r="N95" s="5"/>
      <c r="O95" s="5"/>
      <c r="P95" s="5"/>
      <c r="Q95" s="5"/>
      <c r="R95" s="5"/>
      <c r="S95" s="5"/>
      <c r="T95" s="5"/>
      <c r="U95" s="5"/>
      <c r="V95" s="5"/>
      <c r="W95" s="5"/>
      <c r="X95" s="155"/>
    </row>
    <row r="96" spans="1:24" x14ac:dyDescent="0.25">
      <c r="A96" s="5"/>
      <c r="B96" s="5"/>
      <c r="C96" s="5"/>
      <c r="D96" s="5"/>
      <c r="E96" s="5"/>
      <c r="F96" s="5"/>
      <c r="G96" s="5"/>
      <c r="H96" s="5"/>
      <c r="I96" s="5"/>
      <c r="J96" s="5"/>
      <c r="K96" s="5"/>
      <c r="L96" s="5"/>
      <c r="M96" s="5"/>
      <c r="N96" s="5"/>
      <c r="O96" s="5"/>
      <c r="P96" s="5"/>
      <c r="Q96" s="5"/>
      <c r="R96" s="5"/>
      <c r="S96" s="5"/>
      <c r="T96" s="5"/>
      <c r="U96" s="5"/>
      <c r="V96" s="5"/>
      <c r="W96" s="5"/>
      <c r="X96" s="155"/>
    </row>
    <row r="97" spans="1:24" x14ac:dyDescent="0.25">
      <c r="A97" s="5"/>
      <c r="B97" s="5"/>
      <c r="C97" s="5"/>
      <c r="D97" s="5"/>
      <c r="E97" s="5"/>
      <c r="F97" s="5"/>
      <c r="G97" s="5"/>
      <c r="H97" s="5"/>
      <c r="I97" s="5"/>
      <c r="J97" s="5"/>
      <c r="K97" s="5"/>
      <c r="L97" s="5"/>
      <c r="M97" s="5"/>
      <c r="N97" s="5"/>
      <c r="O97" s="5"/>
      <c r="P97" s="5"/>
      <c r="Q97" s="5"/>
      <c r="R97" s="5"/>
      <c r="S97" s="5"/>
      <c r="T97" s="5"/>
      <c r="U97" s="5"/>
      <c r="V97" s="5"/>
      <c r="W97" s="5"/>
      <c r="X97" s="155"/>
    </row>
    <row r="98" spans="1:24" x14ac:dyDescent="0.25">
      <c r="A98" s="5"/>
      <c r="B98" s="5"/>
      <c r="C98" s="5"/>
      <c r="D98" s="5"/>
      <c r="E98" s="5"/>
      <c r="F98" s="5"/>
      <c r="G98" s="5"/>
      <c r="H98" s="5"/>
      <c r="I98" s="5"/>
      <c r="J98" s="5"/>
      <c r="K98" s="5"/>
      <c r="L98" s="5"/>
      <c r="M98" s="5"/>
      <c r="N98" s="5"/>
      <c r="O98" s="5"/>
      <c r="P98" s="5"/>
      <c r="Q98" s="5"/>
      <c r="R98" s="5"/>
      <c r="S98" s="5"/>
      <c r="T98" s="5"/>
      <c r="U98" s="5"/>
      <c r="V98" s="5"/>
      <c r="W98" s="5"/>
      <c r="X98" s="155"/>
    </row>
    <row r="99" spans="1:24" x14ac:dyDescent="0.25">
      <c r="A99" s="5"/>
      <c r="B99" s="5"/>
      <c r="C99" s="5"/>
      <c r="D99" s="5"/>
      <c r="E99" s="5"/>
      <c r="F99" s="5"/>
      <c r="G99" s="5"/>
      <c r="H99" s="5"/>
      <c r="I99" s="5"/>
      <c r="J99" s="5"/>
      <c r="K99" s="5"/>
      <c r="L99" s="5"/>
      <c r="M99" s="5"/>
      <c r="N99" s="5"/>
      <c r="O99" s="5"/>
      <c r="P99" s="5"/>
      <c r="Q99" s="5"/>
      <c r="R99" s="5"/>
      <c r="S99" s="5"/>
      <c r="T99" s="5"/>
      <c r="U99" s="5"/>
      <c r="V99" s="5"/>
      <c r="W99" s="5"/>
      <c r="X99" s="155"/>
    </row>
    <row r="100" spans="1:24"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155"/>
    </row>
    <row r="101" spans="1:24"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155"/>
    </row>
    <row r="102" spans="1:24"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155"/>
    </row>
    <row r="103" spans="1:24"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155"/>
    </row>
    <row r="104" spans="1:24"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155"/>
    </row>
    <row r="105" spans="1:24"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155"/>
    </row>
    <row r="106" spans="1:24"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155"/>
    </row>
    <row r="107" spans="1:24"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155"/>
    </row>
    <row r="108" spans="1:24"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155"/>
    </row>
    <row r="109" spans="1:24"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155"/>
    </row>
    <row r="110" spans="1:24"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155"/>
    </row>
    <row r="111" spans="1:24"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155"/>
    </row>
    <row r="112" spans="1:24"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155"/>
    </row>
    <row r="113" spans="1:24"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155"/>
    </row>
    <row r="114" spans="1:24"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155"/>
    </row>
    <row r="115" spans="1:24"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155"/>
    </row>
    <row r="116" spans="1:24"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155"/>
    </row>
    <row r="117" spans="1:24"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155"/>
    </row>
    <row r="118" spans="1:24"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155"/>
    </row>
    <row r="119" spans="1:24"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155"/>
    </row>
    <row r="120" spans="1:24"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155"/>
    </row>
    <row r="121" spans="1:24"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155"/>
    </row>
    <row r="122" spans="1:24"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155"/>
    </row>
    <row r="123" spans="1:24"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155"/>
    </row>
    <row r="124" spans="1:24"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155"/>
    </row>
    <row r="125" spans="1:24"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155"/>
    </row>
    <row r="126" spans="1:24"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155"/>
    </row>
    <row r="127" spans="1:24"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155"/>
    </row>
    <row r="128" spans="1:24"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155"/>
    </row>
    <row r="129" spans="1:24"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155"/>
    </row>
    <row r="130" spans="1:24"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155"/>
    </row>
    <row r="131" spans="1:24"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155"/>
    </row>
    <row r="132" spans="1:24"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155"/>
    </row>
    <row r="133" spans="1:24"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155"/>
    </row>
    <row r="134" spans="1:24"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155"/>
    </row>
    <row r="135" spans="1:24"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155"/>
    </row>
    <row r="136" spans="1:24"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155"/>
    </row>
    <row r="137" spans="1:24"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155"/>
    </row>
    <row r="138" spans="1:24"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155"/>
    </row>
    <row r="139" spans="1:24"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155"/>
    </row>
    <row r="140" spans="1:24"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155"/>
    </row>
    <row r="141" spans="1:24"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155"/>
    </row>
    <row r="142" spans="1:24"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155"/>
    </row>
    <row r="143" spans="1:24"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155"/>
    </row>
    <row r="144" spans="1:24"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155"/>
    </row>
    <row r="145" spans="1:24"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155"/>
    </row>
    <row r="146" spans="1:24"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155"/>
    </row>
    <row r="147" spans="1:24"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155"/>
    </row>
    <row r="148" spans="1:24"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155"/>
    </row>
    <row r="149" spans="1:24"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155"/>
    </row>
    <row r="150" spans="1:24"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155"/>
    </row>
    <row r="151" spans="1:24"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155"/>
    </row>
    <row r="152" spans="1:24"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155"/>
    </row>
    <row r="153" spans="1:24"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155"/>
    </row>
    <row r="154" spans="1:24"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155"/>
    </row>
    <row r="155" spans="1:24"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155"/>
    </row>
    <row r="156" spans="1:24"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155"/>
    </row>
    <row r="157" spans="1:24"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155"/>
    </row>
    <row r="158" spans="1:24"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155"/>
    </row>
    <row r="159" spans="1:24"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155"/>
    </row>
    <row r="160" spans="1:24"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155"/>
    </row>
    <row r="161" spans="1:24"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155"/>
    </row>
    <row r="162" spans="1:24"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155"/>
    </row>
    <row r="163" spans="1:24"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155"/>
    </row>
    <row r="164" spans="1:24"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155"/>
    </row>
    <row r="165" spans="1:24"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155"/>
    </row>
    <row r="166" spans="1:24"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155"/>
    </row>
    <row r="167" spans="1:24"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155"/>
    </row>
    <row r="168" spans="1:24"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155"/>
    </row>
    <row r="169" spans="1:24"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155"/>
    </row>
    <row r="170" spans="1:24"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155"/>
    </row>
    <row r="171" spans="1:24"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155"/>
    </row>
    <row r="172" spans="1:24"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155"/>
    </row>
    <row r="173" spans="1:24"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155"/>
    </row>
    <row r="174" spans="1:24"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155"/>
    </row>
    <row r="175" spans="1:24"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155"/>
    </row>
    <row r="176" spans="1:24"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155"/>
    </row>
    <row r="177" spans="1:24"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155"/>
    </row>
    <row r="178" spans="1:24"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155"/>
    </row>
    <row r="179" spans="1:24"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155"/>
    </row>
    <row r="180" spans="1:24"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155"/>
    </row>
    <row r="181" spans="1:24"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155"/>
    </row>
    <row r="182" spans="1:24"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155"/>
    </row>
    <row r="183" spans="1:24"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155"/>
    </row>
    <row r="184" spans="1:24"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155"/>
    </row>
    <row r="185" spans="1:24"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155"/>
    </row>
    <row r="186" spans="1:24"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155"/>
    </row>
    <row r="187" spans="1:24"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155"/>
    </row>
    <row r="188" spans="1:24"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155"/>
    </row>
    <row r="189" spans="1:24"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155"/>
    </row>
    <row r="190" spans="1:24"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155"/>
    </row>
    <row r="191" spans="1:24"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155"/>
    </row>
    <row r="192" spans="1:24"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155"/>
    </row>
    <row r="193" spans="1:24"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155"/>
    </row>
    <row r="194" spans="1:24"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155"/>
    </row>
    <row r="195" spans="1:24"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155"/>
    </row>
    <row r="196" spans="1:24"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155"/>
    </row>
    <row r="197" spans="1:24"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155"/>
    </row>
    <row r="198" spans="1:24"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155"/>
    </row>
    <row r="199" spans="1:24"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155"/>
    </row>
    <row r="200" spans="1:24"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155"/>
    </row>
    <row r="201" spans="1:24"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155"/>
    </row>
    <row r="202" spans="1:24"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155"/>
    </row>
    <row r="203" spans="1:24"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155"/>
    </row>
  </sheetData>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dimension ref="A1:P71"/>
  <sheetViews>
    <sheetView showGridLines="0" zoomScaleNormal="100" zoomScaleSheetLayoutView="100" workbookViewId="0">
      <selection activeCell="D16" sqref="D7:XFD28"/>
    </sheetView>
  </sheetViews>
  <sheetFormatPr defaultRowHeight="15" x14ac:dyDescent="0.25"/>
  <cols>
    <col min="1" max="1" width="85.5703125" customWidth="1"/>
    <col min="2" max="3" width="12.140625" style="504" customWidth="1"/>
    <col min="4" max="4" width="12.140625" hidden="1" customWidth="1"/>
    <col min="5" max="5" width="12.140625" customWidth="1"/>
    <col min="6" max="16" width="12.28515625" customWidth="1"/>
  </cols>
  <sheetData>
    <row r="1" spans="1:16" x14ac:dyDescent="0.25">
      <c r="A1" s="566" t="s">
        <v>680</v>
      </c>
      <c r="B1" s="1347" t="s">
        <v>936</v>
      </c>
      <c r="C1" s="1347"/>
      <c r="D1" s="1347"/>
      <c r="E1" s="1347"/>
      <c r="F1" s="1347"/>
      <c r="G1" s="1347"/>
      <c r="H1" s="579"/>
      <c r="I1" s="579"/>
      <c r="J1" s="579"/>
      <c r="K1" s="579"/>
      <c r="L1" s="579"/>
      <c r="M1" s="580"/>
      <c r="N1" s="580"/>
      <c r="O1" s="580"/>
      <c r="P1" s="581"/>
    </row>
    <row r="2" spans="1:16" x14ac:dyDescent="0.25">
      <c r="A2" s="568" t="s">
        <v>1031</v>
      </c>
      <c r="B2" s="2078" t="s">
        <v>957</v>
      </c>
      <c r="C2" s="2078"/>
      <c r="D2" s="2078"/>
      <c r="E2" s="2078"/>
      <c r="F2" s="2078"/>
      <c r="G2" s="2078"/>
      <c r="H2" s="1011"/>
      <c r="I2" s="1011"/>
      <c r="J2" s="1011"/>
      <c r="K2" s="1011"/>
      <c r="L2" s="1011"/>
      <c r="M2" s="94"/>
      <c r="N2" s="94"/>
      <c r="O2" s="94"/>
      <c r="P2" s="582"/>
    </row>
    <row r="3" spans="1:16" x14ac:dyDescent="0.25">
      <c r="A3" s="568"/>
      <c r="B3" s="1349" t="s">
        <v>958</v>
      </c>
      <c r="C3" s="1349"/>
      <c r="D3" s="1349"/>
      <c r="E3" s="1349"/>
      <c r="F3" s="1349"/>
      <c r="G3" s="1349"/>
      <c r="H3" s="503"/>
      <c r="I3" s="503"/>
      <c r="J3" s="503"/>
      <c r="K3" s="503"/>
      <c r="L3" s="503"/>
      <c r="M3" s="94"/>
      <c r="N3" s="94"/>
      <c r="O3" s="94"/>
      <c r="P3" s="582"/>
    </row>
    <row r="4" spans="1:16" ht="15.75" thickBot="1" x14ac:dyDescent="0.3">
      <c r="A4" s="583" t="s">
        <v>910</v>
      </c>
      <c r="B4" s="652"/>
      <c r="C4" s="652"/>
      <c r="D4" s="409"/>
      <c r="E4" s="584"/>
      <c r="F4" s="409"/>
      <c r="G4" s="409"/>
      <c r="H4" s="410"/>
      <c r="I4" s="410"/>
      <c r="J4" s="410"/>
      <c r="K4" s="410"/>
      <c r="L4" s="410"/>
      <c r="M4" s="410"/>
      <c r="N4" s="94"/>
      <c r="O4" s="94"/>
      <c r="P4" s="582"/>
    </row>
    <row r="5" spans="1:16" x14ac:dyDescent="0.25">
      <c r="A5" s="2039" t="s">
        <v>1032</v>
      </c>
      <c r="B5" s="2040"/>
      <c r="C5" s="2040"/>
      <c r="D5" s="2040"/>
      <c r="E5" s="2040"/>
      <c r="F5" s="2040"/>
      <c r="G5" s="2040"/>
      <c r="H5" s="2040"/>
      <c r="I5" s="2040"/>
      <c r="J5" s="2040"/>
      <c r="K5" s="2040"/>
      <c r="L5" s="2040"/>
      <c r="M5" s="2040"/>
      <c r="N5" s="2040"/>
      <c r="O5" s="2040"/>
      <c r="P5" s="2079"/>
    </row>
    <row r="6" spans="1:16" ht="15.75" thickBot="1" x14ac:dyDescent="0.3">
      <c r="A6" s="2082"/>
      <c r="B6" s="2083"/>
      <c r="C6" s="2083"/>
      <c r="D6" s="2083"/>
      <c r="E6" s="2083"/>
      <c r="F6" s="2083"/>
      <c r="G6" s="2083"/>
      <c r="H6" s="2083"/>
      <c r="I6" s="2083"/>
      <c r="J6" s="2083"/>
      <c r="K6" s="2083"/>
      <c r="L6" s="2083"/>
      <c r="M6" s="2083"/>
      <c r="N6" s="2083"/>
      <c r="O6" s="2083"/>
      <c r="P6" s="2084"/>
    </row>
    <row r="7" spans="1:16" ht="15.75" thickBot="1" x14ac:dyDescent="0.3">
      <c r="A7" s="438" t="s">
        <v>1019</v>
      </c>
      <c r="B7" s="653"/>
      <c r="C7" s="1100">
        <v>42734</v>
      </c>
      <c r="D7" s="447"/>
      <c r="E7" s="447"/>
      <c r="F7" s="447"/>
      <c r="G7" s="447"/>
      <c r="H7" s="448"/>
      <c r="I7" s="448"/>
      <c r="J7" s="448"/>
      <c r="K7" s="448"/>
      <c r="L7" s="448"/>
      <c r="M7" s="448"/>
      <c r="N7" s="448"/>
      <c r="O7" s="448"/>
      <c r="P7" s="443"/>
    </row>
    <row r="8" spans="1:16" s="155" customFormat="1" ht="15.75" thickBot="1" x14ac:dyDescent="0.3">
      <c r="A8" s="438" t="s">
        <v>1172</v>
      </c>
      <c r="B8" s="654"/>
      <c r="C8" s="1101">
        <v>2016</v>
      </c>
      <c r="D8" s="1101"/>
      <c r="E8" s="444"/>
      <c r="F8" s="444"/>
      <c r="G8" s="444"/>
      <c r="H8" s="444"/>
      <c r="I8" s="444"/>
      <c r="J8" s="444"/>
      <c r="K8" s="444"/>
      <c r="L8" s="444"/>
      <c r="M8" s="444"/>
      <c r="N8" s="444"/>
      <c r="O8" s="444"/>
      <c r="P8" s="541"/>
    </row>
    <row r="9" spans="1:16" s="155" customFormat="1" ht="15.75" thickBot="1" x14ac:dyDescent="0.3">
      <c r="A9" s="2074" t="s">
        <v>2271</v>
      </c>
      <c r="B9" s="2085" t="s">
        <v>2268</v>
      </c>
      <c r="C9" s="2086"/>
      <c r="D9" s="1516" t="s">
        <v>1220</v>
      </c>
      <c r="E9" s="1517"/>
      <c r="F9" s="1517"/>
      <c r="G9" s="1517"/>
      <c r="H9" s="1517"/>
      <c r="I9" s="1517"/>
      <c r="J9" s="1517"/>
      <c r="K9" s="1517"/>
      <c r="L9" s="1517"/>
      <c r="M9" s="1517"/>
      <c r="N9" s="1517"/>
      <c r="O9" s="1517"/>
      <c r="P9" s="2089"/>
    </row>
    <row r="10" spans="1:16" s="155" customFormat="1" ht="69.75" customHeight="1" x14ac:dyDescent="0.25">
      <c r="A10" s="2075"/>
      <c r="B10" s="2087"/>
      <c r="C10" s="2088"/>
      <c r="D10" s="2080" t="s">
        <v>1162</v>
      </c>
      <c r="E10" s="2090" t="s">
        <v>975</v>
      </c>
      <c r="F10" s="2091"/>
      <c r="G10" s="2090" t="s">
        <v>976</v>
      </c>
      <c r="H10" s="2091"/>
      <c r="I10" s="2090" t="s">
        <v>978</v>
      </c>
      <c r="J10" s="2091"/>
      <c r="K10" s="2092" t="s">
        <v>2260</v>
      </c>
      <c r="L10" s="2093"/>
      <c r="M10" s="2090" t="s">
        <v>980</v>
      </c>
      <c r="N10" s="2091"/>
      <c r="O10" s="2090" t="s">
        <v>1030</v>
      </c>
      <c r="P10" s="2094"/>
    </row>
    <row r="11" spans="1:16" s="155" customFormat="1" ht="53.25" thickBot="1" x14ac:dyDescent="0.3">
      <c r="A11" s="2076"/>
      <c r="B11" s="1102" t="s">
        <v>2269</v>
      </c>
      <c r="C11" s="1103" t="s">
        <v>2270</v>
      </c>
      <c r="D11" s="2081"/>
      <c r="E11" s="416" t="s">
        <v>727</v>
      </c>
      <c r="F11" s="416" t="s">
        <v>959</v>
      </c>
      <c r="G11" s="416" t="s">
        <v>727</v>
      </c>
      <c r="H11" s="416" t="s">
        <v>959</v>
      </c>
      <c r="I11" s="416" t="s">
        <v>727</v>
      </c>
      <c r="J11" s="416" t="s">
        <v>959</v>
      </c>
      <c r="K11" s="416" t="s">
        <v>727</v>
      </c>
      <c r="L11" s="416" t="s">
        <v>959</v>
      </c>
      <c r="M11" s="416" t="s">
        <v>727</v>
      </c>
      <c r="N11" s="416" t="s">
        <v>959</v>
      </c>
      <c r="O11" s="416" t="s">
        <v>727</v>
      </c>
      <c r="P11" s="465" t="s">
        <v>959</v>
      </c>
    </row>
    <row r="12" spans="1:16" s="155" customFormat="1" x14ac:dyDescent="0.25">
      <c r="A12" s="533" t="s">
        <v>1151</v>
      </c>
      <c r="B12" s="1104">
        <v>9</v>
      </c>
      <c r="C12" s="1105">
        <v>21</v>
      </c>
      <c r="D12" s="1106">
        <v>0</v>
      </c>
      <c r="E12" s="1107">
        <v>0</v>
      </c>
      <c r="F12" s="1108">
        <v>0</v>
      </c>
      <c r="G12" s="1108">
        <v>2</v>
      </c>
      <c r="H12" s="1108">
        <v>0</v>
      </c>
      <c r="I12" s="1108">
        <v>0</v>
      </c>
      <c r="J12" s="1108">
        <v>0</v>
      </c>
      <c r="K12" s="1108">
        <v>7</v>
      </c>
      <c r="L12" s="1108">
        <v>0</v>
      </c>
      <c r="M12" s="1108">
        <v>4</v>
      </c>
      <c r="N12" s="1108">
        <v>0</v>
      </c>
      <c r="O12" s="1108">
        <v>0</v>
      </c>
      <c r="P12" s="1109">
        <v>0</v>
      </c>
    </row>
    <row r="13" spans="1:16" s="155" customFormat="1" x14ac:dyDescent="0.25">
      <c r="A13" s="534" t="s">
        <v>1148</v>
      </c>
      <c r="B13" s="1110">
        <v>9</v>
      </c>
      <c r="C13" s="1111">
        <v>21</v>
      </c>
      <c r="D13" s="1112">
        <v>0</v>
      </c>
      <c r="E13" s="1113">
        <v>0</v>
      </c>
      <c r="F13" s="1114">
        <v>0</v>
      </c>
      <c r="G13" s="1114">
        <v>0</v>
      </c>
      <c r="H13" s="1114">
        <v>0</v>
      </c>
      <c r="I13" s="1114">
        <v>0</v>
      </c>
      <c r="J13" s="1114">
        <v>0</v>
      </c>
      <c r="K13" s="1114">
        <v>0</v>
      </c>
      <c r="L13" s="1114">
        <v>0</v>
      </c>
      <c r="M13" s="1114">
        <v>0</v>
      </c>
      <c r="N13" s="1114">
        <v>0</v>
      </c>
      <c r="O13" s="1114">
        <v>0</v>
      </c>
      <c r="P13" s="1115">
        <v>0</v>
      </c>
    </row>
    <row r="14" spans="1:16" s="155" customFormat="1" ht="27.75" x14ac:dyDescent="0.25">
      <c r="A14" s="472" t="s">
        <v>1159</v>
      </c>
      <c r="B14" s="1116">
        <v>0</v>
      </c>
      <c r="C14" s="1117">
        <v>0</v>
      </c>
      <c r="D14" s="1118">
        <v>0</v>
      </c>
      <c r="E14" s="1107">
        <v>0</v>
      </c>
      <c r="F14" s="1108">
        <v>0</v>
      </c>
      <c r="G14" s="1108">
        <v>2</v>
      </c>
      <c r="H14" s="1108">
        <v>0</v>
      </c>
      <c r="I14" s="1108">
        <v>0</v>
      </c>
      <c r="J14" s="1108">
        <v>0</v>
      </c>
      <c r="K14" s="1108">
        <v>7</v>
      </c>
      <c r="L14" s="1108">
        <v>0</v>
      </c>
      <c r="M14" s="1108">
        <v>4</v>
      </c>
      <c r="N14" s="1108">
        <v>0</v>
      </c>
      <c r="O14" s="1108">
        <v>0</v>
      </c>
      <c r="P14" s="1109">
        <v>0</v>
      </c>
    </row>
    <row r="15" spans="1:16" s="155" customFormat="1" x14ac:dyDescent="0.25">
      <c r="A15" s="472" t="s">
        <v>1149</v>
      </c>
      <c r="B15" s="1116">
        <v>0</v>
      </c>
      <c r="C15" s="1117">
        <v>0</v>
      </c>
      <c r="D15" s="1118">
        <v>0</v>
      </c>
      <c r="E15" s="1107">
        <v>0</v>
      </c>
      <c r="F15" s="1108">
        <v>0</v>
      </c>
      <c r="G15" s="1108">
        <v>2</v>
      </c>
      <c r="H15" s="1108">
        <v>0</v>
      </c>
      <c r="I15" s="1108">
        <v>0</v>
      </c>
      <c r="J15" s="1108">
        <v>0</v>
      </c>
      <c r="K15" s="1108">
        <v>7</v>
      </c>
      <c r="L15" s="1108">
        <v>0</v>
      </c>
      <c r="M15" s="1108">
        <v>4</v>
      </c>
      <c r="N15" s="1108">
        <v>0</v>
      </c>
      <c r="O15" s="1108">
        <v>0</v>
      </c>
      <c r="P15" s="1109">
        <v>0</v>
      </c>
    </row>
    <row r="16" spans="1:16" s="155" customFormat="1" x14ac:dyDescent="0.25">
      <c r="A16" s="473" t="s">
        <v>1188</v>
      </c>
      <c r="B16" s="1119">
        <v>6968897.9999999888</v>
      </c>
      <c r="C16" s="1120">
        <v>48617519.854785919</v>
      </c>
      <c r="D16" s="1121">
        <v>0</v>
      </c>
      <c r="E16" s="1122">
        <v>0</v>
      </c>
      <c r="F16" s="1123">
        <v>0</v>
      </c>
      <c r="G16" s="1123">
        <v>5974362.9999999907</v>
      </c>
      <c r="H16" s="1123">
        <v>0</v>
      </c>
      <c r="I16" s="1123">
        <v>0</v>
      </c>
      <c r="J16" s="1123">
        <v>0</v>
      </c>
      <c r="K16" s="1123">
        <v>16474024.999999974</v>
      </c>
      <c r="L16" s="1123">
        <v>0</v>
      </c>
      <c r="M16" s="1123">
        <v>4969149.9999999916</v>
      </c>
      <c r="N16" s="1123">
        <v>0</v>
      </c>
      <c r="O16" s="1123">
        <v>0</v>
      </c>
      <c r="P16" s="1124">
        <v>0</v>
      </c>
    </row>
    <row r="17" spans="1:16" s="155" customFormat="1" x14ac:dyDescent="0.25">
      <c r="A17" s="474" t="s">
        <v>1139</v>
      </c>
      <c r="B17" s="1125">
        <v>6968897.9999999888</v>
      </c>
      <c r="C17" s="1120">
        <v>48617519.854785919</v>
      </c>
      <c r="D17" s="1121">
        <v>0</v>
      </c>
      <c r="E17" s="1122">
        <v>0</v>
      </c>
      <c r="F17" s="1123">
        <v>0</v>
      </c>
      <c r="G17" s="1123">
        <v>5974362.9999999907</v>
      </c>
      <c r="H17" s="1123">
        <v>0</v>
      </c>
      <c r="I17" s="1123">
        <v>0</v>
      </c>
      <c r="J17" s="1123">
        <v>0</v>
      </c>
      <c r="K17" s="1123">
        <v>16474024.999999974</v>
      </c>
      <c r="L17" s="1123">
        <v>0</v>
      </c>
      <c r="M17" s="1123">
        <v>4969149.9999999916</v>
      </c>
      <c r="N17" s="1123">
        <v>0</v>
      </c>
      <c r="O17" s="1123">
        <v>0</v>
      </c>
      <c r="P17" s="1124">
        <v>0</v>
      </c>
    </row>
    <row r="18" spans="1:16" s="155" customFormat="1" x14ac:dyDescent="0.25">
      <c r="A18" s="474" t="s">
        <v>1140</v>
      </c>
      <c r="B18" s="1126">
        <v>0</v>
      </c>
      <c r="C18" s="1127">
        <v>0</v>
      </c>
      <c r="D18" s="1121">
        <v>0</v>
      </c>
      <c r="E18" s="1122">
        <v>0</v>
      </c>
      <c r="F18" s="1123">
        <v>0</v>
      </c>
      <c r="G18" s="1123">
        <v>0</v>
      </c>
      <c r="H18" s="1123">
        <v>0</v>
      </c>
      <c r="I18" s="1123">
        <v>0</v>
      </c>
      <c r="J18" s="1123">
        <v>0</v>
      </c>
      <c r="K18" s="1123">
        <v>0</v>
      </c>
      <c r="L18" s="1123">
        <v>0</v>
      </c>
      <c r="M18" s="1123">
        <v>0</v>
      </c>
      <c r="N18" s="1123">
        <v>0</v>
      </c>
      <c r="O18" s="1123">
        <v>0</v>
      </c>
      <c r="P18" s="1124">
        <v>0</v>
      </c>
    </row>
    <row r="19" spans="1:16" s="155" customFormat="1" x14ac:dyDescent="0.25">
      <c r="A19" s="474" t="s">
        <v>1141</v>
      </c>
      <c r="B19" s="1126">
        <v>0</v>
      </c>
      <c r="C19" s="1127">
        <v>0</v>
      </c>
      <c r="D19" s="1121">
        <v>0</v>
      </c>
      <c r="E19" s="1122">
        <v>0</v>
      </c>
      <c r="F19" s="1123">
        <v>0</v>
      </c>
      <c r="G19" s="1123">
        <v>0</v>
      </c>
      <c r="H19" s="1123">
        <v>0</v>
      </c>
      <c r="I19" s="1123">
        <v>0</v>
      </c>
      <c r="J19" s="1123">
        <v>0</v>
      </c>
      <c r="K19" s="1123">
        <v>0</v>
      </c>
      <c r="L19" s="1123">
        <v>0</v>
      </c>
      <c r="M19" s="1123">
        <v>0</v>
      </c>
      <c r="N19" s="1123">
        <v>0</v>
      </c>
      <c r="O19" s="1123">
        <v>0</v>
      </c>
      <c r="P19" s="1124">
        <v>0</v>
      </c>
    </row>
    <row r="20" spans="1:16" s="155" customFormat="1" x14ac:dyDescent="0.25">
      <c r="A20" s="473" t="s">
        <v>1125</v>
      </c>
      <c r="B20" s="1126">
        <v>0</v>
      </c>
      <c r="C20" s="1127">
        <v>0</v>
      </c>
      <c r="D20" s="1128">
        <v>0</v>
      </c>
      <c r="E20" s="1122">
        <v>0</v>
      </c>
      <c r="F20" s="1123">
        <v>0</v>
      </c>
      <c r="G20" s="1123">
        <v>0</v>
      </c>
      <c r="H20" s="1123">
        <v>0</v>
      </c>
      <c r="I20" s="1123">
        <v>0</v>
      </c>
      <c r="J20" s="1123">
        <v>0</v>
      </c>
      <c r="K20" s="1123">
        <v>0</v>
      </c>
      <c r="L20" s="1123">
        <v>0</v>
      </c>
      <c r="M20" s="1123">
        <v>0</v>
      </c>
      <c r="N20" s="1123">
        <v>0</v>
      </c>
      <c r="O20" s="1123">
        <v>0</v>
      </c>
      <c r="P20" s="1124">
        <v>0</v>
      </c>
    </row>
    <row r="21" spans="1:16" s="155" customFormat="1" x14ac:dyDescent="0.25">
      <c r="A21" s="473" t="s">
        <v>1189</v>
      </c>
      <c r="B21" s="1119">
        <v>3287279.9999999902</v>
      </c>
      <c r="C21" s="1127">
        <v>45315239.872892283</v>
      </c>
      <c r="D21" s="1128">
        <v>0</v>
      </c>
      <c r="E21" s="1122">
        <v>0</v>
      </c>
      <c r="F21" s="1123">
        <v>0</v>
      </c>
      <c r="G21" s="1123">
        <v>5605076.3333333256</v>
      </c>
      <c r="H21" s="1123">
        <v>0</v>
      </c>
      <c r="I21" s="1123">
        <v>0</v>
      </c>
      <c r="J21" s="1123">
        <v>0</v>
      </c>
      <c r="K21" s="1123">
        <v>16472382.333333308</v>
      </c>
      <c r="L21" s="1123">
        <v>0</v>
      </c>
      <c r="M21" s="1123">
        <v>3154899.9999999949</v>
      </c>
      <c r="N21" s="1123">
        <v>0</v>
      </c>
      <c r="O21" s="1123">
        <v>0</v>
      </c>
      <c r="P21" s="1124">
        <v>0</v>
      </c>
    </row>
    <row r="22" spans="1:16" s="155" customFormat="1" x14ac:dyDescent="0.25">
      <c r="A22" s="474" t="s">
        <v>1142</v>
      </c>
      <c r="B22" s="1129">
        <v>3287279.9999999949</v>
      </c>
      <c r="C22" s="1130">
        <v>45315239.872892283</v>
      </c>
      <c r="D22" s="1128">
        <v>0</v>
      </c>
      <c r="E22" s="1122">
        <v>0</v>
      </c>
      <c r="F22" s="1123">
        <v>0</v>
      </c>
      <c r="G22" s="1123">
        <v>5605076.3333333256</v>
      </c>
      <c r="H22" s="1123">
        <v>0</v>
      </c>
      <c r="I22" s="1123">
        <v>0</v>
      </c>
      <c r="J22" s="1123">
        <v>0</v>
      </c>
      <c r="K22" s="1123">
        <v>16472382.333333308</v>
      </c>
      <c r="L22" s="1123">
        <v>0</v>
      </c>
      <c r="M22" s="1123">
        <v>3154899.9999999949</v>
      </c>
      <c r="N22" s="1123">
        <v>0</v>
      </c>
      <c r="O22" s="1123">
        <v>0</v>
      </c>
      <c r="P22" s="1124">
        <v>0</v>
      </c>
    </row>
    <row r="23" spans="1:16" s="155" customFormat="1" x14ac:dyDescent="0.25">
      <c r="A23" s="474" t="s">
        <v>1143</v>
      </c>
      <c r="B23" s="1131">
        <v>0</v>
      </c>
      <c r="C23" s="1130">
        <v>0</v>
      </c>
      <c r="D23" s="1128">
        <v>0</v>
      </c>
      <c r="E23" s="1132">
        <v>0</v>
      </c>
      <c r="F23" s="1123">
        <v>0</v>
      </c>
      <c r="G23" s="1123">
        <v>0</v>
      </c>
      <c r="H23" s="1123">
        <v>0</v>
      </c>
      <c r="I23" s="1123">
        <v>0</v>
      </c>
      <c r="J23" s="1123">
        <v>0</v>
      </c>
      <c r="K23" s="1123">
        <v>0</v>
      </c>
      <c r="L23" s="1123">
        <v>0</v>
      </c>
      <c r="M23" s="1123">
        <v>0</v>
      </c>
      <c r="N23" s="1123">
        <v>0</v>
      </c>
      <c r="O23" s="1123">
        <v>0</v>
      </c>
      <c r="P23" s="1124">
        <v>0</v>
      </c>
    </row>
    <row r="24" spans="1:16" s="155" customFormat="1" x14ac:dyDescent="0.25">
      <c r="A24" s="474" t="s">
        <v>1144</v>
      </c>
      <c r="B24" s="1131">
        <v>0</v>
      </c>
      <c r="C24" s="1130">
        <v>0</v>
      </c>
      <c r="D24" s="1128">
        <v>0</v>
      </c>
      <c r="E24" s="1132">
        <v>0</v>
      </c>
      <c r="F24" s="1123">
        <v>0</v>
      </c>
      <c r="G24" s="1123">
        <v>0</v>
      </c>
      <c r="H24" s="1123">
        <v>0</v>
      </c>
      <c r="I24" s="1123">
        <v>0</v>
      </c>
      <c r="J24" s="1123">
        <v>0</v>
      </c>
      <c r="K24" s="1123">
        <v>0</v>
      </c>
      <c r="L24" s="1123">
        <v>0</v>
      </c>
      <c r="M24" s="1123">
        <v>0</v>
      </c>
      <c r="N24" s="1123">
        <v>0</v>
      </c>
      <c r="O24" s="1123">
        <v>0</v>
      </c>
      <c r="P24" s="1124">
        <v>0</v>
      </c>
    </row>
    <row r="25" spans="1:16" s="155" customFormat="1" ht="15.75" thickBot="1" x14ac:dyDescent="0.3">
      <c r="A25" s="473" t="s">
        <v>1124</v>
      </c>
      <c r="B25" s="1133">
        <v>0</v>
      </c>
      <c r="C25" s="1134">
        <v>0</v>
      </c>
      <c r="D25" s="1128">
        <v>0</v>
      </c>
      <c r="E25" s="1135">
        <v>0</v>
      </c>
      <c r="F25" s="1123">
        <v>0</v>
      </c>
      <c r="G25" s="1123">
        <v>0</v>
      </c>
      <c r="H25" s="1123">
        <v>0</v>
      </c>
      <c r="I25" s="1123">
        <v>0</v>
      </c>
      <c r="J25" s="1123">
        <v>0</v>
      </c>
      <c r="K25" s="1123">
        <v>0</v>
      </c>
      <c r="L25" s="1123">
        <v>0</v>
      </c>
      <c r="M25" s="1123">
        <v>0</v>
      </c>
      <c r="N25" s="1123">
        <v>0</v>
      </c>
      <c r="O25" s="1123">
        <v>0</v>
      </c>
      <c r="P25" s="1124">
        <v>0</v>
      </c>
    </row>
    <row r="26" spans="1:16" s="155" customFormat="1" ht="15.75" thickBot="1" x14ac:dyDescent="0.3">
      <c r="A26" s="2039" t="s">
        <v>1147</v>
      </c>
      <c r="B26" s="2040"/>
      <c r="C26" s="2040"/>
      <c r="D26" s="2040"/>
      <c r="E26" s="2040"/>
      <c r="F26" s="2040"/>
      <c r="G26" s="2040"/>
      <c r="H26" s="2040"/>
      <c r="I26" s="2040"/>
      <c r="J26" s="2040"/>
      <c r="K26" s="2040"/>
      <c r="L26" s="2040"/>
      <c r="M26" s="2040"/>
      <c r="N26" s="2040"/>
      <c r="O26" s="2040"/>
      <c r="P26" s="2079"/>
    </row>
    <row r="27" spans="1:16" s="612" customFormat="1" x14ac:dyDescent="0.25">
      <c r="A27" s="475" t="s">
        <v>1153</v>
      </c>
      <c r="B27" s="1129">
        <v>875999.9999999986</v>
      </c>
      <c r="C27" s="1136">
        <v>10468799.999999983</v>
      </c>
      <c r="D27" s="1128">
        <v>0</v>
      </c>
      <c r="E27" s="1122">
        <v>0</v>
      </c>
      <c r="F27" s="1123">
        <v>0</v>
      </c>
      <c r="G27" s="1123">
        <v>1805039.9999999972</v>
      </c>
      <c r="H27" s="1123">
        <v>0</v>
      </c>
      <c r="I27" s="1123">
        <v>0</v>
      </c>
      <c r="J27" s="1123">
        <v>0</v>
      </c>
      <c r="K27" s="1123">
        <v>5423699.9999999907</v>
      </c>
      <c r="L27" s="1123">
        <v>0</v>
      </c>
      <c r="M27" s="1123">
        <v>778499.99999999872</v>
      </c>
      <c r="N27" s="1123">
        <v>0</v>
      </c>
      <c r="O27" s="1123">
        <v>0</v>
      </c>
      <c r="P27" s="1124">
        <v>0</v>
      </c>
    </row>
    <row r="28" spans="1:16" s="612" customFormat="1" x14ac:dyDescent="0.25">
      <c r="A28" s="475" t="s">
        <v>1173</v>
      </c>
      <c r="B28" s="1129">
        <v>437999.9999999993</v>
      </c>
      <c r="C28" s="1137">
        <v>6868799.9999999888</v>
      </c>
      <c r="D28" s="1128">
        <v>0</v>
      </c>
      <c r="E28" s="1138">
        <v>0</v>
      </c>
      <c r="F28" s="1123">
        <v>0</v>
      </c>
      <c r="G28" s="1123">
        <v>1805039.9999999972</v>
      </c>
      <c r="H28" s="1123">
        <v>0</v>
      </c>
      <c r="I28" s="1123">
        <v>0</v>
      </c>
      <c r="J28" s="1123">
        <v>0</v>
      </c>
      <c r="K28" s="1123">
        <v>3878699.9999999935</v>
      </c>
      <c r="L28" s="1123">
        <v>0</v>
      </c>
      <c r="M28" s="1123">
        <v>778499.99999999872</v>
      </c>
      <c r="N28" s="1123">
        <v>0</v>
      </c>
      <c r="O28" s="1123">
        <v>0</v>
      </c>
      <c r="P28" s="1124">
        <v>0</v>
      </c>
    </row>
    <row r="29" spans="1:16" s="155" customFormat="1" x14ac:dyDescent="0.25">
      <c r="A29" s="473" t="s">
        <v>1155</v>
      </c>
      <c r="B29" s="1139">
        <v>437999.9999999993</v>
      </c>
      <c r="C29" s="1140">
        <v>6868799.9999999888</v>
      </c>
      <c r="D29" s="1139">
        <v>0</v>
      </c>
      <c r="E29" s="1141">
        <v>0</v>
      </c>
      <c r="F29" s="1141">
        <v>0</v>
      </c>
      <c r="G29" s="1141">
        <v>1805039.9999999972</v>
      </c>
      <c r="H29" s="1141">
        <v>0</v>
      </c>
      <c r="I29" s="1123">
        <v>0</v>
      </c>
      <c r="J29" s="1123">
        <v>0</v>
      </c>
      <c r="K29" s="1123">
        <v>3878699.9999999935</v>
      </c>
      <c r="L29" s="1123">
        <v>0</v>
      </c>
      <c r="M29" s="1123">
        <v>778499.99999999872</v>
      </c>
      <c r="N29" s="1123">
        <v>0</v>
      </c>
      <c r="O29" s="1123">
        <v>0</v>
      </c>
      <c r="P29" s="1124">
        <v>0</v>
      </c>
    </row>
    <row r="30" spans="1:16" s="155" customFormat="1" x14ac:dyDescent="0.25">
      <c r="A30" s="473" t="s">
        <v>1156</v>
      </c>
      <c r="B30" s="1139">
        <v>0</v>
      </c>
      <c r="C30" s="1140">
        <v>0</v>
      </c>
      <c r="D30" s="1139">
        <v>0</v>
      </c>
      <c r="E30" s="1141">
        <v>0</v>
      </c>
      <c r="F30" s="1141">
        <v>0</v>
      </c>
      <c r="G30" s="1141">
        <v>0</v>
      </c>
      <c r="H30" s="1141">
        <v>0</v>
      </c>
      <c r="I30" s="1123">
        <v>0</v>
      </c>
      <c r="J30" s="1123">
        <v>0</v>
      </c>
      <c r="K30" s="1123">
        <v>0</v>
      </c>
      <c r="L30" s="1123">
        <v>0</v>
      </c>
      <c r="M30" s="1123">
        <v>0</v>
      </c>
      <c r="N30" s="1123">
        <v>0</v>
      </c>
      <c r="O30" s="1123">
        <v>0</v>
      </c>
      <c r="P30" s="1124">
        <v>0</v>
      </c>
    </row>
    <row r="31" spans="1:16" s="155" customFormat="1" ht="26.25" x14ac:dyDescent="0.25">
      <c r="A31" s="473" t="s">
        <v>1157</v>
      </c>
      <c r="B31" s="1139">
        <v>0</v>
      </c>
      <c r="C31" s="1140">
        <v>0</v>
      </c>
      <c r="D31" s="1139">
        <v>0</v>
      </c>
      <c r="E31" s="1141">
        <v>0</v>
      </c>
      <c r="F31" s="1141">
        <v>0</v>
      </c>
      <c r="G31" s="1141">
        <v>0</v>
      </c>
      <c r="H31" s="1141">
        <v>0</v>
      </c>
      <c r="I31" s="1123">
        <v>0</v>
      </c>
      <c r="J31" s="1123">
        <v>0</v>
      </c>
      <c r="K31" s="1123">
        <v>0</v>
      </c>
      <c r="L31" s="1123">
        <v>0</v>
      </c>
      <c r="M31" s="1123">
        <v>0</v>
      </c>
      <c r="N31" s="1123">
        <v>0</v>
      </c>
      <c r="O31" s="1123">
        <v>0</v>
      </c>
      <c r="P31" s="1124">
        <v>0</v>
      </c>
    </row>
    <row r="32" spans="1:16" s="155" customFormat="1" ht="27.75" x14ac:dyDescent="0.25">
      <c r="A32" s="473" t="s">
        <v>1158</v>
      </c>
      <c r="B32" s="1139">
        <v>0</v>
      </c>
      <c r="C32" s="1140">
        <v>0</v>
      </c>
      <c r="D32" s="1139">
        <v>0</v>
      </c>
      <c r="E32" s="1141">
        <v>0</v>
      </c>
      <c r="F32" s="1141">
        <v>0</v>
      </c>
      <c r="G32" s="1141">
        <v>0</v>
      </c>
      <c r="H32" s="1141">
        <v>0</v>
      </c>
      <c r="I32" s="1123">
        <v>0</v>
      </c>
      <c r="J32" s="1123">
        <v>0</v>
      </c>
      <c r="K32" s="1123">
        <v>0</v>
      </c>
      <c r="L32" s="1123">
        <v>0</v>
      </c>
      <c r="M32" s="1123">
        <v>0</v>
      </c>
      <c r="N32" s="1123">
        <v>0</v>
      </c>
      <c r="O32" s="1123">
        <v>0</v>
      </c>
      <c r="P32" s="1124">
        <v>0</v>
      </c>
    </row>
    <row r="33" spans="1:16" s="155" customFormat="1" ht="27.75" x14ac:dyDescent="0.25">
      <c r="A33" s="473" t="s">
        <v>1154</v>
      </c>
      <c r="B33" s="1139">
        <v>437999.9999999993</v>
      </c>
      <c r="C33" s="1140">
        <v>3599999.9999999939</v>
      </c>
      <c r="D33" s="1139">
        <v>0</v>
      </c>
      <c r="E33" s="1141">
        <v>0</v>
      </c>
      <c r="F33" s="1141">
        <v>0</v>
      </c>
      <c r="G33" s="1141">
        <v>0</v>
      </c>
      <c r="H33" s="1141">
        <v>0</v>
      </c>
      <c r="I33" s="1123">
        <v>0</v>
      </c>
      <c r="J33" s="1123">
        <v>0</v>
      </c>
      <c r="K33" s="1123">
        <v>1544999.9999999977</v>
      </c>
      <c r="L33" s="1123">
        <v>0</v>
      </c>
      <c r="M33" s="1123">
        <v>0</v>
      </c>
      <c r="N33" s="1123">
        <v>0</v>
      </c>
      <c r="O33" s="1123">
        <v>0</v>
      </c>
      <c r="P33" s="1124">
        <v>0</v>
      </c>
    </row>
    <row r="34" spans="1:16" s="155" customFormat="1" ht="43.5" customHeight="1" thickBot="1" x14ac:dyDescent="0.3">
      <c r="A34" s="1142" t="s">
        <v>1191</v>
      </c>
      <c r="B34" s="1143">
        <v>0</v>
      </c>
      <c r="C34" s="1144">
        <v>0</v>
      </c>
      <c r="D34" s="1145">
        <v>0</v>
      </c>
      <c r="E34" s="1146">
        <v>0</v>
      </c>
      <c r="F34" s="1147">
        <v>0</v>
      </c>
      <c r="G34" s="1147">
        <v>0</v>
      </c>
      <c r="H34" s="1147">
        <v>0</v>
      </c>
      <c r="I34" s="1147">
        <v>0</v>
      </c>
      <c r="J34" s="1147">
        <v>0</v>
      </c>
      <c r="K34" s="1147">
        <v>0</v>
      </c>
      <c r="L34" s="1147">
        <v>0</v>
      </c>
      <c r="M34" s="1147">
        <v>0</v>
      </c>
      <c r="N34" s="1147">
        <v>0</v>
      </c>
      <c r="O34" s="1147">
        <v>0</v>
      </c>
      <c r="P34" s="1148">
        <v>0</v>
      </c>
    </row>
    <row r="35" spans="1:16" s="155" customFormat="1" x14ac:dyDescent="0.25">
      <c r="A35" s="1149" t="s">
        <v>1174</v>
      </c>
      <c r="B35" s="1150">
        <v>0</v>
      </c>
      <c r="C35" s="1136">
        <v>3000113.3333333288</v>
      </c>
      <c r="D35" s="1151">
        <v>0</v>
      </c>
      <c r="E35" s="1107">
        <v>0</v>
      </c>
      <c r="F35" s="1108">
        <v>0</v>
      </c>
      <c r="G35" s="1108">
        <v>1266072.6666666646</v>
      </c>
      <c r="H35" s="1108">
        <v>0</v>
      </c>
      <c r="I35" s="1108">
        <v>0</v>
      </c>
      <c r="J35" s="1108">
        <v>0</v>
      </c>
      <c r="K35" s="1108">
        <v>1520164.6666666644</v>
      </c>
      <c r="L35" s="1108">
        <v>0</v>
      </c>
      <c r="M35" s="1108">
        <v>0</v>
      </c>
      <c r="N35" s="1108">
        <v>0</v>
      </c>
      <c r="O35" s="1108">
        <v>0</v>
      </c>
      <c r="P35" s="1109">
        <v>0</v>
      </c>
    </row>
    <row r="36" spans="1:16" s="155" customFormat="1" ht="27" x14ac:dyDescent="0.25">
      <c r="A36" s="476" t="s">
        <v>1152</v>
      </c>
      <c r="B36" s="1152">
        <v>0</v>
      </c>
      <c r="C36" s="1137">
        <v>0</v>
      </c>
      <c r="D36" s="1128">
        <v>0</v>
      </c>
      <c r="E36" s="1122">
        <v>0</v>
      </c>
      <c r="F36" s="1123">
        <v>0</v>
      </c>
      <c r="G36" s="1123">
        <v>0</v>
      </c>
      <c r="H36" s="1123">
        <v>0</v>
      </c>
      <c r="I36" s="1123">
        <v>0</v>
      </c>
      <c r="J36" s="1123">
        <v>0</v>
      </c>
      <c r="K36" s="1123">
        <v>0</v>
      </c>
      <c r="L36" s="1123">
        <v>0</v>
      </c>
      <c r="M36" s="1123">
        <v>0</v>
      </c>
      <c r="N36" s="1123">
        <v>0</v>
      </c>
      <c r="O36" s="1123">
        <v>0</v>
      </c>
      <c r="P36" s="1124">
        <v>0</v>
      </c>
    </row>
    <row r="37" spans="1:16" s="155" customFormat="1" ht="25.5" x14ac:dyDescent="0.25">
      <c r="A37" s="475" t="s">
        <v>1175</v>
      </c>
      <c r="B37" s="1131">
        <v>0</v>
      </c>
      <c r="C37" s="1137">
        <v>2699999.9999999958</v>
      </c>
      <c r="D37" s="1153">
        <v>0</v>
      </c>
      <c r="E37" s="1122">
        <v>0</v>
      </c>
      <c r="F37" s="1141">
        <v>0</v>
      </c>
      <c r="G37" s="1141">
        <v>0</v>
      </c>
      <c r="H37" s="1141">
        <v>0</v>
      </c>
      <c r="I37" s="1141">
        <v>0</v>
      </c>
      <c r="J37" s="1141">
        <v>0</v>
      </c>
      <c r="K37" s="1141">
        <v>0</v>
      </c>
      <c r="L37" s="1141">
        <v>0</v>
      </c>
      <c r="M37" s="1141">
        <v>0</v>
      </c>
      <c r="N37" s="1141">
        <v>0</v>
      </c>
      <c r="O37" s="1141">
        <v>0</v>
      </c>
      <c r="P37" s="1140">
        <v>0</v>
      </c>
    </row>
    <row r="38" spans="1:16" s="155" customFormat="1" ht="27" x14ac:dyDescent="0.25">
      <c r="A38" s="476" t="s">
        <v>1176</v>
      </c>
      <c r="B38" s="1154">
        <v>0</v>
      </c>
      <c r="C38" s="1137">
        <v>1</v>
      </c>
      <c r="D38" s="1153">
        <v>0</v>
      </c>
      <c r="E38" s="1122">
        <v>0</v>
      </c>
      <c r="F38" s="1141">
        <v>0</v>
      </c>
      <c r="G38" s="1141">
        <v>0</v>
      </c>
      <c r="H38" s="1141">
        <v>0</v>
      </c>
      <c r="I38" s="1141">
        <v>0</v>
      </c>
      <c r="J38" s="1141">
        <v>0</v>
      </c>
      <c r="K38" s="1141">
        <v>0</v>
      </c>
      <c r="L38" s="1141">
        <v>0</v>
      </c>
      <c r="M38" s="1141">
        <v>0</v>
      </c>
      <c r="N38" s="1141">
        <v>0</v>
      </c>
      <c r="O38" s="1141">
        <v>0</v>
      </c>
      <c r="P38" s="1140">
        <v>0</v>
      </c>
    </row>
    <row r="39" spans="1:16" s="155" customFormat="1" x14ac:dyDescent="0.25">
      <c r="A39" s="475" t="s">
        <v>1177</v>
      </c>
      <c r="B39" s="1154">
        <v>0</v>
      </c>
      <c r="C39" s="1137">
        <v>2144429.9999999967</v>
      </c>
      <c r="D39" s="1153">
        <v>0</v>
      </c>
      <c r="E39" s="1122">
        <v>0</v>
      </c>
      <c r="F39" s="1141">
        <v>0</v>
      </c>
      <c r="G39" s="1141">
        <v>0</v>
      </c>
      <c r="H39" s="1141">
        <v>0</v>
      </c>
      <c r="I39" s="1141">
        <v>0</v>
      </c>
      <c r="J39" s="1141">
        <v>0</v>
      </c>
      <c r="K39" s="1141">
        <v>0</v>
      </c>
      <c r="L39" s="1141">
        <v>0</v>
      </c>
      <c r="M39" s="1141">
        <v>0</v>
      </c>
      <c r="N39" s="1141">
        <v>0</v>
      </c>
      <c r="O39" s="1141">
        <v>0</v>
      </c>
      <c r="P39" s="1140">
        <v>0</v>
      </c>
    </row>
    <row r="40" spans="1:16" s="155" customFormat="1" x14ac:dyDescent="0.25">
      <c r="A40" s="476" t="s">
        <v>1178</v>
      </c>
      <c r="B40" s="1155">
        <v>0</v>
      </c>
      <c r="C40" s="1137">
        <v>2144429.9999999967</v>
      </c>
      <c r="D40" s="1153">
        <v>0</v>
      </c>
      <c r="E40" s="1156">
        <v>0</v>
      </c>
      <c r="F40" s="1141">
        <v>0</v>
      </c>
      <c r="G40" s="1141">
        <v>0</v>
      </c>
      <c r="H40" s="1141">
        <v>0</v>
      </c>
      <c r="I40" s="1141">
        <v>0</v>
      </c>
      <c r="J40" s="1141">
        <v>0</v>
      </c>
      <c r="K40" s="1141">
        <v>0</v>
      </c>
      <c r="L40" s="1141">
        <v>0</v>
      </c>
      <c r="M40" s="1141">
        <v>0</v>
      </c>
      <c r="N40" s="1141">
        <v>0</v>
      </c>
      <c r="O40" s="1141">
        <v>0</v>
      </c>
      <c r="P40" s="1140">
        <v>0</v>
      </c>
    </row>
    <row r="41" spans="1:16" s="155" customFormat="1" x14ac:dyDescent="0.25">
      <c r="A41" s="476" t="s">
        <v>1114</v>
      </c>
      <c r="B41" s="1155">
        <v>0</v>
      </c>
      <c r="C41" s="1137">
        <v>0</v>
      </c>
      <c r="D41" s="1153">
        <v>0</v>
      </c>
      <c r="E41" s="1156">
        <v>0</v>
      </c>
      <c r="F41" s="1141">
        <v>0</v>
      </c>
      <c r="G41" s="1141">
        <v>0</v>
      </c>
      <c r="H41" s="1141">
        <v>0</v>
      </c>
      <c r="I41" s="1141">
        <v>0</v>
      </c>
      <c r="J41" s="1141">
        <v>0</v>
      </c>
      <c r="K41" s="1141">
        <v>0</v>
      </c>
      <c r="L41" s="1141">
        <v>0</v>
      </c>
      <c r="M41" s="1141">
        <v>0</v>
      </c>
      <c r="N41" s="1141">
        <v>0</v>
      </c>
      <c r="O41" s="1141">
        <v>0</v>
      </c>
      <c r="P41" s="1140">
        <v>0</v>
      </c>
    </row>
    <row r="42" spans="1:16" s="155" customFormat="1" x14ac:dyDescent="0.25">
      <c r="A42" s="476" t="s">
        <v>1179</v>
      </c>
      <c r="B42" s="1121">
        <v>0</v>
      </c>
      <c r="C42" s="1137">
        <v>1</v>
      </c>
      <c r="D42" s="1153">
        <v>0</v>
      </c>
      <c r="E42" s="1123">
        <v>0</v>
      </c>
      <c r="F42" s="1141">
        <v>0</v>
      </c>
      <c r="G42" s="1141">
        <v>0</v>
      </c>
      <c r="H42" s="1141">
        <v>0</v>
      </c>
      <c r="I42" s="1141">
        <v>0</v>
      </c>
      <c r="J42" s="1141">
        <v>0</v>
      </c>
      <c r="K42" s="1141">
        <v>0</v>
      </c>
      <c r="L42" s="1141">
        <v>0</v>
      </c>
      <c r="M42" s="1141">
        <v>0</v>
      </c>
      <c r="N42" s="1141">
        <v>0</v>
      </c>
      <c r="O42" s="1141">
        <v>0</v>
      </c>
      <c r="P42" s="1140">
        <v>0</v>
      </c>
    </row>
    <row r="43" spans="1:16" s="155" customFormat="1" x14ac:dyDescent="0.25">
      <c r="A43" s="475" t="s">
        <v>1180</v>
      </c>
      <c r="B43" s="1154">
        <v>0</v>
      </c>
      <c r="C43" s="1137">
        <v>1</v>
      </c>
      <c r="D43" s="1153">
        <v>0</v>
      </c>
      <c r="E43" s="1122">
        <v>0</v>
      </c>
      <c r="F43" s="1141">
        <v>0</v>
      </c>
      <c r="G43" s="1141">
        <v>0</v>
      </c>
      <c r="H43" s="1141">
        <v>0</v>
      </c>
      <c r="I43" s="1141">
        <v>0</v>
      </c>
      <c r="J43" s="1141">
        <v>0</v>
      </c>
      <c r="K43" s="1141">
        <v>0</v>
      </c>
      <c r="L43" s="1141">
        <v>0</v>
      </c>
      <c r="M43" s="1141">
        <v>0</v>
      </c>
      <c r="N43" s="1141">
        <v>0</v>
      </c>
      <c r="O43" s="1141">
        <v>0</v>
      </c>
      <c r="P43" s="1140">
        <v>0</v>
      </c>
    </row>
    <row r="44" spans="1:16" s="155" customFormat="1" ht="15.75" thickBot="1" x14ac:dyDescent="0.3">
      <c r="A44" s="1142" t="s">
        <v>1181</v>
      </c>
      <c r="B44" s="1157">
        <v>0</v>
      </c>
      <c r="C44" s="1144">
        <v>2144429.9999999967</v>
      </c>
      <c r="D44" s="1158">
        <v>0</v>
      </c>
      <c r="E44" s="1147">
        <v>0</v>
      </c>
      <c r="F44" s="1159">
        <v>0</v>
      </c>
      <c r="G44" s="1159">
        <v>0</v>
      </c>
      <c r="H44" s="1159">
        <v>0</v>
      </c>
      <c r="I44" s="1159">
        <v>0</v>
      </c>
      <c r="J44" s="1159">
        <v>0</v>
      </c>
      <c r="K44" s="1159">
        <v>0</v>
      </c>
      <c r="L44" s="1159">
        <v>0</v>
      </c>
      <c r="M44" s="1159">
        <v>0</v>
      </c>
      <c r="N44" s="1159">
        <v>0</v>
      </c>
      <c r="O44" s="1159">
        <v>0</v>
      </c>
      <c r="P44" s="1160">
        <v>0</v>
      </c>
    </row>
    <row r="45" spans="1:16" s="155" customFormat="1" x14ac:dyDescent="0.25">
      <c r="A45" s="473" t="s">
        <v>996</v>
      </c>
      <c r="B45" s="1139">
        <v>1</v>
      </c>
      <c r="C45" s="1140">
        <v>2</v>
      </c>
      <c r="D45" s="1153">
        <v>0</v>
      </c>
      <c r="E45" s="1141">
        <v>0</v>
      </c>
      <c r="F45" s="1141">
        <v>0</v>
      </c>
      <c r="G45" s="1141">
        <v>0</v>
      </c>
      <c r="H45" s="1141">
        <v>0</v>
      </c>
      <c r="I45" s="1141">
        <v>0</v>
      </c>
      <c r="J45" s="1141">
        <v>0</v>
      </c>
      <c r="K45" s="1141">
        <v>2</v>
      </c>
      <c r="L45" s="1141">
        <v>0</v>
      </c>
      <c r="M45" s="1141">
        <v>2</v>
      </c>
      <c r="N45" s="1141">
        <v>0</v>
      </c>
      <c r="O45" s="1141">
        <v>0</v>
      </c>
      <c r="P45" s="1140">
        <v>0</v>
      </c>
    </row>
    <row r="46" spans="1:16" s="155" customFormat="1" x14ac:dyDescent="0.25">
      <c r="A46" s="473" t="s">
        <v>1190</v>
      </c>
      <c r="B46" s="1139">
        <v>10799.999999999984</v>
      </c>
      <c r="C46" s="1140">
        <v>21599.999999999967</v>
      </c>
      <c r="D46" s="1153">
        <v>0</v>
      </c>
      <c r="E46" s="1141">
        <v>0</v>
      </c>
      <c r="F46" s="1141">
        <v>0</v>
      </c>
      <c r="G46" s="1141">
        <v>0</v>
      </c>
      <c r="H46" s="1141">
        <v>0</v>
      </c>
      <c r="I46" s="1141">
        <v>0</v>
      </c>
      <c r="J46" s="1141">
        <v>0</v>
      </c>
      <c r="K46" s="1141">
        <v>15299.999999999975</v>
      </c>
      <c r="L46" s="1141">
        <v>0</v>
      </c>
      <c r="M46" s="1141">
        <v>21599.999999999967</v>
      </c>
      <c r="N46" s="1141">
        <v>0</v>
      </c>
      <c r="O46" s="1141">
        <v>0</v>
      </c>
      <c r="P46" s="1140">
        <v>0</v>
      </c>
    </row>
    <row r="47" spans="1:16" s="155" customFormat="1" ht="28.5" thickBot="1" x14ac:dyDescent="0.3">
      <c r="A47" s="1161" t="s">
        <v>1171</v>
      </c>
      <c r="B47" s="1162">
        <v>0</v>
      </c>
      <c r="C47" s="1160">
        <v>0</v>
      </c>
      <c r="D47" s="1158">
        <v>0</v>
      </c>
      <c r="E47" s="1159">
        <v>0</v>
      </c>
      <c r="F47" s="1159">
        <v>0</v>
      </c>
      <c r="G47" s="1159">
        <v>0</v>
      </c>
      <c r="H47" s="1159">
        <v>0</v>
      </c>
      <c r="I47" s="1159">
        <v>0</v>
      </c>
      <c r="J47" s="1159">
        <v>0</v>
      </c>
      <c r="K47" s="1159">
        <v>0</v>
      </c>
      <c r="L47" s="1159">
        <v>0</v>
      </c>
      <c r="M47" s="1159">
        <v>0</v>
      </c>
      <c r="N47" s="1159">
        <v>0</v>
      </c>
      <c r="O47" s="1159">
        <v>0</v>
      </c>
      <c r="P47" s="1160">
        <v>0</v>
      </c>
    </row>
    <row r="48" spans="1:16" s="612" customFormat="1" x14ac:dyDescent="0.25">
      <c r="A48" s="471"/>
      <c r="B48" s="504"/>
      <c r="C48" s="504"/>
      <c r="D48" s="471"/>
      <c r="E48" s="471"/>
      <c r="F48" s="471"/>
      <c r="G48" s="471"/>
      <c r="H48" s="471"/>
      <c r="I48" s="471"/>
      <c r="J48" s="471"/>
      <c r="K48" s="471"/>
      <c r="L48" s="471"/>
      <c r="M48" s="471"/>
      <c r="N48" s="471"/>
      <c r="O48" s="471"/>
      <c r="P48" s="471"/>
    </row>
    <row r="49" spans="1:16" s="612" customFormat="1" x14ac:dyDescent="0.25">
      <c r="A49" s="2077" t="s">
        <v>943</v>
      </c>
      <c r="B49" s="2077"/>
      <c r="C49" s="2077"/>
      <c r="D49" s="2077"/>
      <c r="E49" s="2077"/>
      <c r="F49" s="2077"/>
      <c r="G49" s="2077"/>
      <c r="H49" s="2077"/>
      <c r="I49" s="471"/>
      <c r="J49" s="471"/>
      <c r="K49" s="471"/>
      <c r="L49" s="471"/>
      <c r="M49" s="471"/>
      <c r="N49" s="471"/>
      <c r="O49" s="471"/>
      <c r="P49" s="471"/>
    </row>
    <row r="50" spans="1:16" s="155" customFormat="1" x14ac:dyDescent="0.25">
      <c r="A50"/>
      <c r="B50" s="504"/>
      <c r="C50" s="504"/>
      <c r="D50"/>
      <c r="E50"/>
      <c r="F50"/>
      <c r="G50"/>
      <c r="H50"/>
      <c r="I50"/>
      <c r="J50"/>
      <c r="K50"/>
      <c r="L50"/>
      <c r="M50"/>
      <c r="N50"/>
      <c r="O50"/>
      <c r="P50"/>
    </row>
    <row r="51" spans="1:16" s="155" customFormat="1" x14ac:dyDescent="0.25">
      <c r="A51" s="2073" t="s">
        <v>986</v>
      </c>
      <c r="B51" s="2073"/>
      <c r="C51" s="2073"/>
      <c r="D51" s="2073"/>
      <c r="E51" s="2073"/>
      <c r="F51" s="2073"/>
      <c r="G51" s="2073"/>
      <c r="H51" s="2073"/>
      <c r="I51"/>
      <c r="J51"/>
      <c r="K51"/>
      <c r="L51"/>
      <c r="M51"/>
      <c r="N51"/>
      <c r="O51"/>
      <c r="P51"/>
    </row>
    <row r="52" spans="1:16" s="155" customFormat="1" x14ac:dyDescent="0.25">
      <c r="A52" s="2073" t="s">
        <v>987</v>
      </c>
      <c r="B52" s="2073"/>
      <c r="C52" s="2073"/>
      <c r="D52" s="2073"/>
      <c r="E52" s="2073"/>
      <c r="F52" s="2073"/>
      <c r="G52" s="2073"/>
      <c r="H52" s="2073"/>
      <c r="I52"/>
      <c r="J52"/>
      <c r="K52"/>
      <c r="L52"/>
      <c r="M52"/>
      <c r="N52"/>
      <c r="O52"/>
      <c r="P52"/>
    </row>
    <row r="53" spans="1:16" s="155" customFormat="1" x14ac:dyDescent="0.25">
      <c r="A53" s="2073" t="s">
        <v>988</v>
      </c>
      <c r="B53" s="2073"/>
      <c r="C53" s="2073"/>
      <c r="D53" s="2073"/>
      <c r="E53" s="2073"/>
      <c r="F53" s="2073"/>
      <c r="G53" s="2073"/>
      <c r="H53" s="2073"/>
      <c r="I53" s="2073"/>
      <c r="J53" s="2073"/>
      <c r="K53" s="2073"/>
      <c r="L53" s="2073"/>
      <c r="M53" s="2073"/>
      <c r="N53" s="2073"/>
      <c r="O53" s="2073"/>
      <c r="P53" s="2073"/>
    </row>
    <row r="54" spans="1:16" s="155" customFormat="1" x14ac:dyDescent="0.25">
      <c r="A54" s="2073" t="s">
        <v>989</v>
      </c>
      <c r="B54" s="2073"/>
      <c r="C54" s="2073"/>
      <c r="D54" s="2073"/>
      <c r="E54" s="2073"/>
      <c r="F54" s="2073"/>
      <c r="G54" s="2073"/>
      <c r="H54" s="2073"/>
      <c r="I54" s="2073"/>
      <c r="J54" s="2073"/>
      <c r="K54" s="2073"/>
      <c r="L54" s="2073"/>
      <c r="M54" s="2073"/>
      <c r="N54" s="2073"/>
      <c r="O54" s="2073"/>
      <c r="P54" s="2073"/>
    </row>
    <row r="55" spans="1:16" s="155" customFormat="1" x14ac:dyDescent="0.25">
      <c r="A55" s="2073" t="s">
        <v>990</v>
      </c>
      <c r="B55" s="2073"/>
      <c r="C55" s="2073"/>
      <c r="D55" s="2073"/>
      <c r="E55" s="2073"/>
      <c r="F55" s="2073"/>
      <c r="G55" s="2073"/>
      <c r="H55" s="2073"/>
      <c r="I55" s="2073"/>
      <c r="J55" s="2073"/>
      <c r="K55" s="2073"/>
      <c r="L55" s="2073"/>
      <c r="M55" s="2073"/>
      <c r="N55" s="2073"/>
      <c r="O55" s="2073"/>
      <c r="P55" s="2073"/>
    </row>
    <row r="56" spans="1:16" s="155" customFormat="1" x14ac:dyDescent="0.25">
      <c r="A56" s="2073" t="s">
        <v>991</v>
      </c>
      <c r="B56" s="2073"/>
      <c r="C56" s="2073"/>
      <c r="D56" s="2073"/>
      <c r="E56" s="2073"/>
      <c r="F56" s="2073"/>
      <c r="G56" s="2073"/>
      <c r="H56" s="2073"/>
      <c r="I56" s="2073"/>
      <c r="J56" s="2073"/>
      <c r="K56" s="2073"/>
      <c r="L56" s="2073"/>
      <c r="M56" s="2073"/>
      <c r="N56" s="2073"/>
      <c r="O56" s="2073"/>
      <c r="P56" s="2073"/>
    </row>
    <row r="57" spans="1:16" s="155" customFormat="1" x14ac:dyDescent="0.25">
      <c r="A57" s="2073" t="s">
        <v>1145</v>
      </c>
      <c r="B57" s="2073"/>
      <c r="C57" s="2073"/>
      <c r="D57" s="2073"/>
      <c r="E57" s="2073"/>
      <c r="F57" s="2073"/>
      <c r="G57" s="2073"/>
      <c r="H57" s="2073"/>
      <c r="I57"/>
      <c r="J57"/>
      <c r="K57"/>
      <c r="L57"/>
      <c r="M57"/>
      <c r="N57"/>
      <c r="O57"/>
      <c r="P57"/>
    </row>
    <row r="58" spans="1:16" s="155" customFormat="1" x14ac:dyDescent="0.25">
      <c r="A58" s="2073" t="s">
        <v>1146</v>
      </c>
      <c r="B58" s="2073"/>
      <c r="C58" s="2073"/>
      <c r="D58" s="2073"/>
      <c r="E58" s="2073"/>
      <c r="F58" s="2073"/>
      <c r="G58" s="2073"/>
      <c r="H58" s="2073"/>
      <c r="I58"/>
      <c r="J58"/>
      <c r="K58"/>
      <c r="L58"/>
      <c r="M58"/>
      <c r="N58"/>
      <c r="O58"/>
      <c r="P58"/>
    </row>
    <row r="59" spans="1:16" s="155" customFormat="1" x14ac:dyDescent="0.25">
      <c r="A59" s="2073" t="s">
        <v>1150</v>
      </c>
      <c r="B59" s="2073"/>
      <c r="C59" s="2073"/>
      <c r="D59" s="2073"/>
      <c r="E59" s="2073"/>
      <c r="F59" s="2073"/>
      <c r="G59" s="2073"/>
      <c r="H59" s="2073"/>
      <c r="I59"/>
      <c r="J59"/>
      <c r="K59"/>
      <c r="L59"/>
      <c r="M59"/>
      <c r="N59"/>
      <c r="O59"/>
      <c r="P59"/>
    </row>
    <row r="60" spans="1:16" s="155" customFormat="1" x14ac:dyDescent="0.25">
      <c r="A60" s="2073" t="s">
        <v>1186</v>
      </c>
      <c r="B60" s="2073"/>
      <c r="C60" s="2073"/>
      <c r="D60" s="2073"/>
      <c r="E60" s="2073"/>
      <c r="F60" s="2073"/>
      <c r="G60" s="2073"/>
      <c r="H60" s="2073"/>
      <c r="I60"/>
      <c r="J60"/>
      <c r="K60"/>
      <c r="L60"/>
      <c r="M60"/>
      <c r="N60"/>
      <c r="O60"/>
      <c r="P60"/>
    </row>
    <row r="61" spans="1:16" s="155" customFormat="1" x14ac:dyDescent="0.25">
      <c r="A61" s="2073" t="s">
        <v>1187</v>
      </c>
      <c r="B61" s="2073"/>
      <c r="C61" s="2073"/>
      <c r="D61" s="2073"/>
      <c r="E61" s="2073"/>
      <c r="F61" s="2073"/>
      <c r="G61" s="2073"/>
      <c r="H61" s="2073"/>
      <c r="I61"/>
      <c r="J61"/>
      <c r="K61"/>
      <c r="L61"/>
      <c r="M61"/>
      <c r="N61"/>
      <c r="O61"/>
      <c r="P61"/>
    </row>
    <row r="62" spans="1:16" s="155" customFormat="1" x14ac:dyDescent="0.25">
      <c r="A62" s="2073" t="s">
        <v>1163</v>
      </c>
      <c r="B62" s="2073"/>
      <c r="C62" s="2073"/>
      <c r="D62" s="2073"/>
      <c r="E62" s="2073"/>
      <c r="F62" s="2073"/>
      <c r="G62" s="2073"/>
      <c r="H62" s="2073"/>
      <c r="I62"/>
      <c r="J62"/>
      <c r="K62"/>
      <c r="L62"/>
      <c r="M62"/>
      <c r="N62"/>
      <c r="O62"/>
      <c r="P62"/>
    </row>
    <row r="63" spans="1:16" s="155" customFormat="1" x14ac:dyDescent="0.25">
      <c r="A63" s="2073" t="s">
        <v>1164</v>
      </c>
      <c r="B63" s="2073"/>
      <c r="C63" s="2073"/>
      <c r="D63" s="2073"/>
      <c r="E63" s="2073"/>
      <c r="F63" s="2073"/>
      <c r="G63" s="2073"/>
      <c r="H63" s="2073"/>
      <c r="I63"/>
      <c r="J63"/>
      <c r="K63"/>
      <c r="L63"/>
      <c r="M63"/>
      <c r="N63"/>
      <c r="O63"/>
      <c r="P63"/>
    </row>
    <row r="64" spans="1:16" s="155" customFormat="1" x14ac:dyDescent="0.25">
      <c r="A64" s="2073" t="s">
        <v>1165</v>
      </c>
      <c r="B64" s="2073"/>
      <c r="C64" s="2073"/>
      <c r="D64" s="2073"/>
      <c r="E64" s="2073"/>
      <c r="F64" s="2073"/>
      <c r="G64" s="2073"/>
      <c r="H64" s="2073"/>
      <c r="I64"/>
      <c r="J64"/>
      <c r="K64"/>
      <c r="L64"/>
      <c r="M64"/>
      <c r="N64"/>
      <c r="O64"/>
      <c r="P64"/>
    </row>
    <row r="65" spans="1:16" s="155" customFormat="1" x14ac:dyDescent="0.25">
      <c r="A65" s="2073" t="s">
        <v>1166</v>
      </c>
      <c r="B65" s="2073"/>
      <c r="C65" s="2073"/>
      <c r="D65" s="2073"/>
      <c r="E65" s="2073"/>
      <c r="F65" s="2073"/>
      <c r="G65" s="2073"/>
      <c r="H65" s="2073"/>
      <c r="I65"/>
      <c r="J65"/>
      <c r="K65"/>
      <c r="L65"/>
      <c r="M65"/>
      <c r="N65"/>
      <c r="O65"/>
      <c r="P65"/>
    </row>
    <row r="66" spans="1:16" s="155" customFormat="1" x14ac:dyDescent="0.25">
      <c r="A66" s="2073" t="s">
        <v>1167</v>
      </c>
      <c r="B66" s="2073"/>
      <c r="C66" s="2073"/>
      <c r="D66" s="2073"/>
      <c r="E66" s="2073"/>
      <c r="F66" s="2073"/>
      <c r="G66" s="2073"/>
      <c r="H66" s="2073"/>
      <c r="I66"/>
      <c r="J66"/>
      <c r="K66"/>
      <c r="L66"/>
      <c r="M66"/>
      <c r="N66"/>
      <c r="O66"/>
      <c r="P66"/>
    </row>
    <row r="67" spans="1:16" s="155" customFormat="1" x14ac:dyDescent="0.25">
      <c r="A67" s="2073" t="s">
        <v>1168</v>
      </c>
      <c r="B67" s="2073"/>
      <c r="C67" s="2073"/>
      <c r="D67" s="2073"/>
      <c r="E67" s="2073"/>
      <c r="F67" s="2073"/>
      <c r="G67" s="2073"/>
      <c r="H67" s="2073"/>
      <c r="I67"/>
      <c r="J67"/>
      <c r="K67"/>
      <c r="L67"/>
      <c r="M67"/>
      <c r="N67"/>
      <c r="O67"/>
      <c r="P67"/>
    </row>
    <row r="68" spans="1:16" s="155" customFormat="1" x14ac:dyDescent="0.25">
      <c r="A68" s="2073" t="s">
        <v>1183</v>
      </c>
      <c r="B68" s="2073"/>
      <c r="C68" s="2073"/>
      <c r="D68" s="2073"/>
      <c r="E68" s="2073"/>
      <c r="F68" s="2073"/>
      <c r="G68" s="2073"/>
      <c r="H68" s="2073"/>
      <c r="I68"/>
      <c r="J68"/>
      <c r="K68"/>
      <c r="L68"/>
      <c r="M68"/>
      <c r="N68"/>
      <c r="O68"/>
      <c r="P68"/>
    </row>
    <row r="69" spans="1:16" s="155" customFormat="1" x14ac:dyDescent="0.25">
      <c r="A69" s="2073" t="s">
        <v>1169</v>
      </c>
      <c r="B69" s="2073"/>
      <c r="C69" s="2073"/>
      <c r="D69" s="2073"/>
      <c r="E69" s="2073"/>
      <c r="F69" s="2073"/>
      <c r="G69" s="2073"/>
      <c r="H69" s="2073"/>
      <c r="I69"/>
      <c r="J69"/>
      <c r="K69"/>
      <c r="L69"/>
      <c r="M69"/>
      <c r="N69"/>
      <c r="O69"/>
      <c r="P69"/>
    </row>
    <row r="70" spans="1:16" s="155" customFormat="1" x14ac:dyDescent="0.25">
      <c r="A70" s="2073" t="s">
        <v>1170</v>
      </c>
      <c r="B70" s="2073"/>
      <c r="C70" s="2073"/>
      <c r="D70" s="2073"/>
      <c r="E70" s="2073"/>
      <c r="F70" s="2073"/>
      <c r="G70" s="2073"/>
      <c r="H70" s="2073"/>
      <c r="I70"/>
      <c r="J70"/>
      <c r="K70"/>
      <c r="L70"/>
      <c r="M70"/>
      <c r="N70"/>
      <c r="O70"/>
      <c r="P70"/>
    </row>
    <row r="71" spans="1:16" s="155" customFormat="1" x14ac:dyDescent="0.25">
      <c r="A71" s="2073" t="s">
        <v>1182</v>
      </c>
      <c r="B71" s="2073"/>
      <c r="C71" s="2073"/>
      <c r="D71" s="2073"/>
      <c r="E71" s="2073"/>
      <c r="F71" s="2073"/>
      <c r="G71" s="2073"/>
      <c r="H71" s="2073"/>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legacyDrawing r:id="rId4"/>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T45"/>
  <sheetViews>
    <sheetView showGridLines="0" zoomScale="85" zoomScaleNormal="85" zoomScaleSheetLayoutView="100" workbookViewId="0">
      <selection activeCell="D16" sqref="D7:XFD28"/>
    </sheetView>
  </sheetViews>
  <sheetFormatPr defaultRowHeight="26.25" customHeight="1" x14ac:dyDescent="0.25"/>
  <cols>
    <col min="1" max="1" width="41.5703125" customWidth="1"/>
    <col min="2" max="2" width="18.5703125" customWidth="1"/>
    <col min="3" max="3" width="19.42578125" customWidth="1"/>
    <col min="4" max="4" width="22" customWidth="1"/>
    <col min="5" max="17" width="12.28515625" customWidth="1"/>
    <col min="18" max="18" width="21.140625" customWidth="1"/>
  </cols>
  <sheetData>
    <row r="1" spans="1:20" ht="26.25" customHeight="1" x14ac:dyDescent="0.25">
      <c r="A1" s="566" t="s">
        <v>730</v>
      </c>
      <c r="B1" s="2116" t="s">
        <v>936</v>
      </c>
      <c r="C1" s="2116"/>
      <c r="D1" s="2116"/>
      <c r="E1" s="2116"/>
      <c r="F1" s="2116"/>
      <c r="G1" s="2116"/>
      <c r="H1" s="2116"/>
      <c r="I1" s="2116"/>
      <c r="J1" s="2116"/>
      <c r="K1" s="2116"/>
      <c r="L1" s="2116"/>
      <c r="M1" s="585"/>
      <c r="N1" s="585"/>
      <c r="O1" s="585"/>
      <c r="P1" s="585"/>
      <c r="Q1" s="586"/>
    </row>
    <row r="2" spans="1:20" ht="26.25" customHeight="1" x14ac:dyDescent="0.25">
      <c r="A2" s="568" t="s">
        <v>729</v>
      </c>
      <c r="B2" s="587"/>
      <c r="C2" s="587"/>
      <c r="D2" s="452"/>
      <c r="E2" s="452"/>
      <c r="F2" s="452"/>
      <c r="G2" s="452"/>
      <c r="H2" s="452"/>
      <c r="I2" s="452"/>
      <c r="J2" s="452"/>
      <c r="K2" s="452"/>
      <c r="L2" s="452"/>
      <c r="M2" s="452"/>
      <c r="N2" s="452"/>
      <c r="O2" s="452"/>
      <c r="P2" s="452"/>
      <c r="Q2" s="575"/>
    </row>
    <row r="3" spans="1:20" ht="15.75" thickBot="1" x14ac:dyDescent="0.3">
      <c r="A3" s="583" t="s">
        <v>910</v>
      </c>
      <c r="B3" s="409"/>
      <c r="C3" s="409"/>
      <c r="D3" s="409"/>
      <c r="E3" s="409"/>
      <c r="F3" s="110"/>
      <c r="G3" s="110"/>
      <c r="H3" s="110"/>
      <c r="I3" s="110"/>
      <c r="J3" s="110"/>
      <c r="K3" s="110"/>
      <c r="L3" s="110"/>
      <c r="M3" s="110"/>
      <c r="N3" s="110"/>
      <c r="O3" s="422"/>
      <c r="P3" s="422"/>
      <c r="Q3" s="588"/>
    </row>
    <row r="4" spans="1:20" ht="26.25" customHeight="1" thickBot="1" x14ac:dyDescent="0.3">
      <c r="A4" s="2117" t="s">
        <v>997</v>
      </c>
      <c r="B4" s="2118"/>
      <c r="C4" s="2118"/>
      <c r="D4" s="2118"/>
      <c r="E4" s="2118"/>
      <c r="F4" s="2118"/>
      <c r="G4" s="614"/>
      <c r="H4" s="614"/>
      <c r="I4" s="614"/>
      <c r="J4" s="614"/>
      <c r="K4" s="614"/>
      <c r="L4" s="614"/>
      <c r="M4" s="614"/>
      <c r="N4" s="614"/>
      <c r="O4" s="614"/>
      <c r="P4" s="614"/>
      <c r="Q4" s="615"/>
      <c r="R4" s="423"/>
      <c r="S4" s="423"/>
      <c r="T4" s="410"/>
    </row>
    <row r="5" spans="1:20" ht="15.75" thickBot="1" x14ac:dyDescent="0.3">
      <c r="A5" s="459" t="s">
        <v>1019</v>
      </c>
      <c r="B5" s="460">
        <v>42734</v>
      </c>
      <c r="C5" s="456"/>
      <c r="D5" s="461"/>
      <c r="E5" s="461"/>
      <c r="F5" s="461"/>
      <c r="G5" s="461"/>
      <c r="H5" s="461"/>
      <c r="I5" s="462"/>
      <c r="J5" s="462"/>
      <c r="K5" s="461"/>
      <c r="L5" s="461"/>
      <c r="M5" s="462"/>
      <c r="N5" s="462"/>
      <c r="O5" s="462"/>
      <c r="P5" s="462"/>
      <c r="Q5" s="463"/>
    </row>
    <row r="6" spans="1:20" ht="48.75" customHeight="1" x14ac:dyDescent="0.25">
      <c r="A6" s="424"/>
      <c r="B6" s="2074" t="s">
        <v>1023</v>
      </c>
      <c r="C6" s="2074" t="s">
        <v>1024</v>
      </c>
      <c r="D6" s="1012" t="s">
        <v>1122</v>
      </c>
      <c r="E6" s="2092" t="s">
        <v>975</v>
      </c>
      <c r="F6" s="2093"/>
      <c r="G6" s="2092" t="s">
        <v>976</v>
      </c>
      <c r="H6" s="2093"/>
      <c r="I6" s="2092" t="s">
        <v>978</v>
      </c>
      <c r="J6" s="2093"/>
      <c r="K6" s="2092" t="s">
        <v>2260</v>
      </c>
      <c r="L6" s="2093"/>
      <c r="M6" s="2096" t="s">
        <v>980</v>
      </c>
      <c r="N6" s="2097"/>
      <c r="O6" s="2092" t="s">
        <v>1030</v>
      </c>
      <c r="P6" s="2098"/>
      <c r="Q6" s="2099" t="s">
        <v>1197</v>
      </c>
    </row>
    <row r="7" spans="1:20" ht="39" thickBot="1" x14ac:dyDescent="0.3">
      <c r="A7" s="457"/>
      <c r="B7" s="2076"/>
      <c r="C7" s="2076"/>
      <c r="D7" s="589"/>
      <c r="E7" s="1007" t="s">
        <v>727</v>
      </c>
      <c r="F7" s="1007" t="s">
        <v>959</v>
      </c>
      <c r="G7" s="1007" t="s">
        <v>727</v>
      </c>
      <c r="H7" s="1007" t="s">
        <v>959</v>
      </c>
      <c r="I7" s="1007" t="s">
        <v>727</v>
      </c>
      <c r="J7" s="1007" t="s">
        <v>959</v>
      </c>
      <c r="K7" s="1007" t="s">
        <v>727</v>
      </c>
      <c r="L7" s="1007" t="s">
        <v>959</v>
      </c>
      <c r="M7" s="1007" t="s">
        <v>727</v>
      </c>
      <c r="N7" s="1007" t="s">
        <v>959</v>
      </c>
      <c r="O7" s="1007" t="s">
        <v>727</v>
      </c>
      <c r="P7" s="477" t="s">
        <v>959</v>
      </c>
      <c r="Q7" s="2100"/>
    </row>
    <row r="8" spans="1:20" ht="20.100000000000001" customHeight="1" x14ac:dyDescent="0.25">
      <c r="A8" s="2119" t="s">
        <v>1000</v>
      </c>
      <c r="B8" s="2122" t="s">
        <v>1021</v>
      </c>
      <c r="C8" s="425" t="s">
        <v>2261</v>
      </c>
      <c r="D8" s="1082">
        <v>0.91624407939205721</v>
      </c>
      <c r="E8" s="1082" t="s">
        <v>1346</v>
      </c>
      <c r="F8" s="1082" t="s">
        <v>1346</v>
      </c>
      <c r="G8" s="1082" t="s">
        <v>1346</v>
      </c>
      <c r="H8" s="1082" t="s">
        <v>1346</v>
      </c>
      <c r="I8" s="1082" t="s">
        <v>1346</v>
      </c>
      <c r="J8" s="1082" t="s">
        <v>1346</v>
      </c>
      <c r="K8" s="1082">
        <v>0.91604642414867232</v>
      </c>
      <c r="L8" s="1082" t="s">
        <v>1346</v>
      </c>
      <c r="M8" s="1082">
        <v>0.28218658602233493</v>
      </c>
      <c r="N8" s="1082" t="s">
        <v>1346</v>
      </c>
      <c r="O8" s="1082" t="s">
        <v>1346</v>
      </c>
      <c r="P8" s="1083" t="s">
        <v>1346</v>
      </c>
      <c r="Q8" s="2101" t="s">
        <v>1067</v>
      </c>
    </row>
    <row r="9" spans="1:20" ht="20.100000000000001" customHeight="1" x14ac:dyDescent="0.25">
      <c r="A9" s="2120"/>
      <c r="B9" s="2123"/>
      <c r="C9" s="1084" t="s">
        <v>2262</v>
      </c>
      <c r="D9" s="1085">
        <v>0.93462264134906747</v>
      </c>
      <c r="E9" s="1085" t="s">
        <v>1346</v>
      </c>
      <c r="F9" s="1085" t="s">
        <v>1346</v>
      </c>
      <c r="G9" s="1085">
        <v>0.93818811031959959</v>
      </c>
      <c r="H9" s="1085" t="s">
        <v>1346</v>
      </c>
      <c r="I9" s="1085" t="s">
        <v>1346</v>
      </c>
      <c r="J9" s="1085" t="s">
        <v>1346</v>
      </c>
      <c r="K9" s="1085">
        <v>1.0712124086602186</v>
      </c>
      <c r="L9" s="1085" t="s">
        <v>1346</v>
      </c>
      <c r="M9" s="1085">
        <v>0.94709974650428574</v>
      </c>
      <c r="N9" s="1085" t="s">
        <v>1346</v>
      </c>
      <c r="O9" s="1085" t="s">
        <v>1346</v>
      </c>
      <c r="P9" s="1086" t="s">
        <v>1346</v>
      </c>
      <c r="Q9" s="2102"/>
    </row>
    <row r="10" spans="1:20" ht="20.100000000000001" customHeight="1" x14ac:dyDescent="0.25">
      <c r="A10" s="2120"/>
      <c r="B10" s="2124"/>
      <c r="C10" s="1087"/>
      <c r="D10" s="1085"/>
      <c r="E10" s="1085"/>
      <c r="F10" s="1085"/>
      <c r="G10" s="1085"/>
      <c r="H10" s="1085"/>
      <c r="I10" s="1085"/>
      <c r="J10" s="1085"/>
      <c r="K10" s="1085"/>
      <c r="L10" s="1085"/>
      <c r="M10" s="1085"/>
      <c r="N10" s="1085"/>
      <c r="O10" s="1085"/>
      <c r="P10" s="1086"/>
      <c r="Q10" s="2103"/>
    </row>
    <row r="11" spans="1:20" ht="20.100000000000001" customHeight="1" x14ac:dyDescent="0.25">
      <c r="A11" s="2120"/>
      <c r="B11" s="2125" t="s">
        <v>1471</v>
      </c>
      <c r="C11" s="1088" t="s">
        <v>2263</v>
      </c>
      <c r="D11" s="1085">
        <v>0.55744922596222124</v>
      </c>
      <c r="E11" s="1085" t="s">
        <v>1346</v>
      </c>
      <c r="F11" s="1085" t="s">
        <v>1346</v>
      </c>
      <c r="G11" s="1085" t="s">
        <v>1346</v>
      </c>
      <c r="H11" s="1085" t="s">
        <v>1346</v>
      </c>
      <c r="I11" s="1085" t="s">
        <v>1346</v>
      </c>
      <c r="J11" s="1085" t="s">
        <v>1346</v>
      </c>
      <c r="K11" s="1085" t="s">
        <v>1346</v>
      </c>
      <c r="L11" s="1085" t="s">
        <v>1346</v>
      </c>
      <c r="M11" s="1085" t="s">
        <v>1346</v>
      </c>
      <c r="N11" s="1085" t="s">
        <v>1346</v>
      </c>
      <c r="O11" s="1085" t="s">
        <v>1346</v>
      </c>
      <c r="P11" s="1085" t="s">
        <v>1346</v>
      </c>
      <c r="Q11" s="2103"/>
    </row>
    <row r="12" spans="1:20" ht="20.100000000000001" customHeight="1" thickBot="1" x14ac:dyDescent="0.3">
      <c r="A12" s="2121"/>
      <c r="B12" s="2126"/>
      <c r="C12" s="458" t="s">
        <v>1022</v>
      </c>
      <c r="D12" s="10"/>
      <c r="E12" s="10"/>
      <c r="F12" s="10"/>
      <c r="G12" s="10"/>
      <c r="H12" s="10"/>
      <c r="I12" s="10"/>
      <c r="J12" s="10"/>
      <c r="K12" s="10"/>
      <c r="L12" s="10"/>
      <c r="M12" s="10"/>
      <c r="N12" s="10"/>
      <c r="O12" s="10"/>
      <c r="P12" s="87"/>
      <c r="Q12" s="2104"/>
    </row>
    <row r="13" spans="1:20" ht="30.75" customHeight="1" thickBot="1" x14ac:dyDescent="0.3">
      <c r="A13" s="2127" t="s">
        <v>1001</v>
      </c>
      <c r="B13" s="2128"/>
      <c r="C13" s="2105"/>
      <c r="D13" s="2106"/>
      <c r="E13" s="2106"/>
      <c r="F13" s="2106"/>
      <c r="G13" s="2106"/>
      <c r="H13" s="2106"/>
      <c r="I13" s="2106"/>
      <c r="J13" s="2106"/>
      <c r="K13" s="2106"/>
      <c r="L13" s="2106"/>
      <c r="M13" s="2106"/>
      <c r="N13" s="2106"/>
      <c r="O13" s="2106"/>
      <c r="P13" s="2107"/>
      <c r="Q13" s="2108" t="s">
        <v>998</v>
      </c>
    </row>
    <row r="14" spans="1:20" ht="20.100000000000001" customHeight="1" x14ac:dyDescent="0.25">
      <c r="A14" s="2134" t="s">
        <v>1002</v>
      </c>
      <c r="B14" s="2123" t="s">
        <v>1021</v>
      </c>
      <c r="C14" s="425" t="s">
        <v>2261</v>
      </c>
      <c r="D14" s="2129" t="s">
        <v>2264</v>
      </c>
      <c r="E14" s="2130"/>
      <c r="F14" s="2130"/>
      <c r="G14" s="2130"/>
      <c r="H14" s="2130"/>
      <c r="I14" s="2130"/>
      <c r="J14" s="2130"/>
      <c r="K14" s="2130"/>
      <c r="L14" s="2130"/>
      <c r="M14" s="2130"/>
      <c r="N14" s="2130"/>
      <c r="O14" s="2130"/>
      <c r="P14" s="2131"/>
      <c r="Q14" s="2102"/>
    </row>
    <row r="15" spans="1:20" ht="15" x14ac:dyDescent="0.25">
      <c r="A15" s="2120"/>
      <c r="B15" s="2124"/>
      <c r="C15" s="1084" t="s">
        <v>2262</v>
      </c>
      <c r="D15" s="2110">
        <v>1</v>
      </c>
      <c r="E15" s="2111"/>
      <c r="F15" s="2111"/>
      <c r="G15" s="2111"/>
      <c r="H15" s="2111"/>
      <c r="I15" s="2111"/>
      <c r="J15" s="2111"/>
      <c r="K15" s="2111"/>
      <c r="L15" s="2111"/>
      <c r="M15" s="2111"/>
      <c r="N15" s="2111"/>
      <c r="O15" s="2111"/>
      <c r="P15" s="2112"/>
      <c r="Q15" s="2102"/>
    </row>
    <row r="16" spans="1:20" ht="20.100000000000001" customHeight="1" x14ac:dyDescent="0.25">
      <c r="A16" s="2120"/>
      <c r="B16" s="2132" t="s">
        <v>1022</v>
      </c>
      <c r="C16" s="1088"/>
      <c r="D16" s="1089"/>
      <c r="E16" s="1089"/>
      <c r="F16" s="1089"/>
      <c r="G16" s="1089"/>
      <c r="H16" s="1089"/>
      <c r="I16" s="1089"/>
      <c r="J16" s="1089"/>
      <c r="K16" s="1089"/>
      <c r="L16" s="1089"/>
      <c r="M16" s="1089"/>
      <c r="N16" s="1089"/>
      <c r="O16" s="1089"/>
      <c r="P16" s="1090"/>
      <c r="Q16" s="2102"/>
    </row>
    <row r="17" spans="1:17" ht="20.100000000000001" customHeight="1" x14ac:dyDescent="0.25">
      <c r="A17" s="2133"/>
      <c r="B17" s="2132"/>
      <c r="C17" s="1087" t="s">
        <v>1022</v>
      </c>
      <c r="D17" s="1089"/>
      <c r="E17" s="1089"/>
      <c r="F17" s="1089"/>
      <c r="G17" s="1089"/>
      <c r="H17" s="1089"/>
      <c r="I17" s="1089"/>
      <c r="J17" s="1089"/>
      <c r="K17" s="1089"/>
      <c r="L17" s="1089"/>
      <c r="M17" s="1089"/>
      <c r="N17" s="1089"/>
      <c r="O17" s="1089"/>
      <c r="P17" s="1090"/>
      <c r="Q17" s="2102"/>
    </row>
    <row r="18" spans="1:17" ht="20.100000000000001" customHeight="1" x14ac:dyDescent="0.25">
      <c r="A18" s="2120" t="s">
        <v>1003</v>
      </c>
      <c r="B18" s="2124" t="s">
        <v>1021</v>
      </c>
      <c r="C18" s="1088" t="s">
        <v>2261</v>
      </c>
      <c r="D18" s="2113" t="s">
        <v>2265</v>
      </c>
      <c r="E18" s="2114"/>
      <c r="F18" s="2114"/>
      <c r="G18" s="2114"/>
      <c r="H18" s="2114"/>
      <c r="I18" s="2114"/>
      <c r="J18" s="2114"/>
      <c r="K18" s="2114"/>
      <c r="L18" s="2114"/>
      <c r="M18" s="2114"/>
      <c r="N18" s="2114"/>
      <c r="O18" s="2114"/>
      <c r="P18" s="2115"/>
      <c r="Q18" s="2102"/>
    </row>
    <row r="19" spans="1:17" ht="20.100000000000001" customHeight="1" x14ac:dyDescent="0.25">
      <c r="A19" s="2120"/>
      <c r="B19" s="2124"/>
      <c r="C19" s="1088" t="s">
        <v>2262</v>
      </c>
      <c r="D19" s="2113" t="s">
        <v>2265</v>
      </c>
      <c r="E19" s="2114"/>
      <c r="F19" s="2114"/>
      <c r="G19" s="2114"/>
      <c r="H19" s="2114"/>
      <c r="I19" s="2114"/>
      <c r="J19" s="2114"/>
      <c r="K19" s="2114"/>
      <c r="L19" s="2114"/>
      <c r="M19" s="2114"/>
      <c r="N19" s="2114"/>
      <c r="O19" s="2114"/>
      <c r="P19" s="2115"/>
      <c r="Q19" s="2102"/>
    </row>
    <row r="20" spans="1:17" ht="20.100000000000001" customHeight="1" x14ac:dyDescent="0.25">
      <c r="A20" s="2120"/>
      <c r="B20" s="2132" t="s">
        <v>1022</v>
      </c>
      <c r="C20" s="1088"/>
      <c r="D20" s="1089"/>
      <c r="E20" s="1089"/>
      <c r="F20" s="1089"/>
      <c r="G20" s="1089"/>
      <c r="H20" s="1089"/>
      <c r="I20" s="1089"/>
      <c r="J20" s="1089"/>
      <c r="K20" s="1089"/>
      <c r="L20" s="1089"/>
      <c r="M20" s="1089"/>
      <c r="N20" s="1089"/>
      <c r="O20" s="1089"/>
      <c r="P20" s="1090"/>
      <c r="Q20" s="2102"/>
    </row>
    <row r="21" spans="1:17" ht="20.100000000000001" customHeight="1" x14ac:dyDescent="0.25">
      <c r="A21" s="2133"/>
      <c r="B21" s="2132"/>
      <c r="C21" s="1087" t="s">
        <v>1022</v>
      </c>
      <c r="D21" s="1089"/>
      <c r="E21" s="1089"/>
      <c r="F21" s="1089"/>
      <c r="G21" s="1089"/>
      <c r="H21" s="1089"/>
      <c r="I21" s="1089"/>
      <c r="J21" s="1089"/>
      <c r="K21" s="1089"/>
      <c r="L21" s="1089"/>
      <c r="M21" s="1089"/>
      <c r="N21" s="1089"/>
      <c r="O21" s="1089"/>
      <c r="P21" s="1090"/>
      <c r="Q21" s="2102"/>
    </row>
    <row r="22" spans="1:17" ht="20.100000000000001" customHeight="1" x14ac:dyDescent="0.25">
      <c r="A22" s="2134" t="s">
        <v>1004</v>
      </c>
      <c r="B22" s="2124" t="s">
        <v>1021</v>
      </c>
      <c r="C22" s="1088" t="s">
        <v>2261</v>
      </c>
      <c r="D22" s="2113" t="s">
        <v>2266</v>
      </c>
      <c r="E22" s="2114"/>
      <c r="F22" s="2114"/>
      <c r="G22" s="2114"/>
      <c r="H22" s="2114"/>
      <c r="I22" s="2114"/>
      <c r="J22" s="2114"/>
      <c r="K22" s="2114"/>
      <c r="L22" s="2114"/>
      <c r="M22" s="2114"/>
      <c r="N22" s="2114"/>
      <c r="O22" s="2114"/>
      <c r="P22" s="2115"/>
      <c r="Q22" s="2102"/>
    </row>
    <row r="23" spans="1:17" ht="20.100000000000001" customHeight="1" x14ac:dyDescent="0.25">
      <c r="A23" s="2120"/>
      <c r="B23" s="2124"/>
      <c r="C23" s="1088" t="s">
        <v>2262</v>
      </c>
      <c r="D23" s="2113" t="s">
        <v>2267</v>
      </c>
      <c r="E23" s="2114"/>
      <c r="F23" s="2114"/>
      <c r="G23" s="2114"/>
      <c r="H23" s="2114"/>
      <c r="I23" s="2114"/>
      <c r="J23" s="2114"/>
      <c r="K23" s="2114"/>
      <c r="L23" s="2114"/>
      <c r="M23" s="2114"/>
      <c r="N23" s="2114"/>
      <c r="O23" s="2114"/>
      <c r="P23" s="2115"/>
      <c r="Q23" s="2102"/>
    </row>
    <row r="24" spans="1:17" ht="20.100000000000001" customHeight="1" x14ac:dyDescent="0.25">
      <c r="A24" s="2120"/>
      <c r="B24" s="2132" t="s">
        <v>1022</v>
      </c>
      <c r="C24" s="1088"/>
      <c r="D24" s="1089"/>
      <c r="E24" s="1089"/>
      <c r="F24" s="1089"/>
      <c r="G24" s="1089"/>
      <c r="H24" s="1089"/>
      <c r="I24" s="1089"/>
      <c r="J24" s="1089"/>
      <c r="K24" s="1089"/>
      <c r="L24" s="1089"/>
      <c r="M24" s="1089"/>
      <c r="N24" s="1089"/>
      <c r="O24" s="1089"/>
      <c r="P24" s="1090"/>
      <c r="Q24" s="2102"/>
    </row>
    <row r="25" spans="1:17" ht="20.100000000000001" customHeight="1" thickBot="1" x14ac:dyDescent="0.3">
      <c r="A25" s="2121"/>
      <c r="B25" s="2135"/>
      <c r="C25" s="458" t="s">
        <v>1022</v>
      </c>
      <c r="D25" s="1091"/>
      <c r="E25" s="1091"/>
      <c r="F25" s="1091"/>
      <c r="G25" s="1091"/>
      <c r="H25" s="1091"/>
      <c r="I25" s="1091"/>
      <c r="J25" s="1091"/>
      <c r="K25" s="1091"/>
      <c r="L25" s="1091"/>
      <c r="M25" s="1091"/>
      <c r="N25" s="1091"/>
      <c r="O25" s="1091"/>
      <c r="P25" s="1092"/>
      <c r="Q25" s="2109"/>
    </row>
    <row r="26" spans="1:17" ht="26.25" customHeight="1" x14ac:dyDescent="0.25">
      <c r="A26" s="2127" t="s">
        <v>1005</v>
      </c>
      <c r="B26" s="2128"/>
      <c r="C26" s="2105"/>
      <c r="D26" s="2106"/>
      <c r="E26" s="2106"/>
      <c r="F26" s="2106"/>
      <c r="G26" s="2106"/>
      <c r="H26" s="2106"/>
      <c r="I26" s="2106"/>
      <c r="J26" s="2106"/>
      <c r="K26" s="2106"/>
      <c r="L26" s="2106"/>
      <c r="M26" s="2106"/>
      <c r="N26" s="2106"/>
      <c r="O26" s="2106"/>
      <c r="P26" s="2107"/>
      <c r="Q26" s="2136" t="s">
        <v>999</v>
      </c>
    </row>
    <row r="27" spans="1:17" ht="20.100000000000001" customHeight="1" x14ac:dyDescent="0.25">
      <c r="A27" s="2140" t="s">
        <v>1113</v>
      </c>
      <c r="B27" s="2124" t="s">
        <v>1021</v>
      </c>
      <c r="C27" s="1093"/>
      <c r="D27" s="1094"/>
      <c r="E27" s="1094"/>
      <c r="F27" s="1094"/>
      <c r="G27" s="1094"/>
      <c r="H27" s="1094"/>
      <c r="I27" s="1094"/>
      <c r="J27" s="1094"/>
      <c r="K27" s="1094"/>
      <c r="L27" s="1094"/>
      <c r="M27" s="1094"/>
      <c r="N27" s="1094"/>
      <c r="O27" s="1094"/>
      <c r="P27" s="1095"/>
      <c r="Q27" s="2137"/>
    </row>
    <row r="28" spans="1:17" ht="20.100000000000001" customHeight="1" x14ac:dyDescent="0.25">
      <c r="A28" s="2141"/>
      <c r="B28" s="2124"/>
      <c r="C28" s="1096" t="s">
        <v>1022</v>
      </c>
      <c r="D28" s="1094"/>
      <c r="E28" s="1094"/>
      <c r="F28" s="1094"/>
      <c r="G28" s="1094"/>
      <c r="H28" s="1094"/>
      <c r="I28" s="1094"/>
      <c r="J28" s="1094"/>
      <c r="K28" s="1094"/>
      <c r="L28" s="1094"/>
      <c r="M28" s="1094"/>
      <c r="N28" s="1094"/>
      <c r="O28" s="1094"/>
      <c r="P28" s="1095"/>
      <c r="Q28" s="2138"/>
    </row>
    <row r="29" spans="1:17" ht="20.100000000000001" customHeight="1" x14ac:dyDescent="0.25">
      <c r="A29" s="2141"/>
      <c r="B29" s="2132" t="s">
        <v>1022</v>
      </c>
      <c r="C29" s="1093"/>
      <c r="D29" s="1094"/>
      <c r="E29" s="1094"/>
      <c r="F29" s="1094"/>
      <c r="G29" s="1094"/>
      <c r="H29" s="1094"/>
      <c r="I29" s="1094"/>
      <c r="J29" s="1094"/>
      <c r="K29" s="1094"/>
      <c r="L29" s="1094"/>
      <c r="M29" s="1094"/>
      <c r="N29" s="1094"/>
      <c r="O29" s="1094"/>
      <c r="P29" s="1095"/>
      <c r="Q29" s="2138"/>
    </row>
    <row r="30" spans="1:17" ht="20.100000000000001" customHeight="1" x14ac:dyDescent="0.25">
      <c r="A30" s="2142"/>
      <c r="B30" s="2132"/>
      <c r="C30" s="1096" t="s">
        <v>1022</v>
      </c>
      <c r="D30" s="1094"/>
      <c r="E30" s="1094"/>
      <c r="F30" s="1094"/>
      <c r="G30" s="1094"/>
      <c r="H30" s="1094"/>
      <c r="I30" s="1094"/>
      <c r="J30" s="1094"/>
      <c r="K30" s="1094"/>
      <c r="L30" s="1094"/>
      <c r="M30" s="1094"/>
      <c r="N30" s="1094"/>
      <c r="O30" s="1094"/>
      <c r="P30" s="1095"/>
      <c r="Q30" s="2138"/>
    </row>
    <row r="31" spans="1:17" ht="20.100000000000001" customHeight="1" x14ac:dyDescent="0.25">
      <c r="A31" s="2134" t="s">
        <v>1006</v>
      </c>
      <c r="B31" s="2124" t="s">
        <v>1021</v>
      </c>
      <c r="C31" s="1093"/>
      <c r="D31" s="1094"/>
      <c r="E31" s="1094"/>
      <c r="F31" s="1094"/>
      <c r="G31" s="1094"/>
      <c r="H31" s="1094"/>
      <c r="I31" s="1094"/>
      <c r="J31" s="1094"/>
      <c r="K31" s="1094"/>
      <c r="L31" s="1094"/>
      <c r="M31" s="1094"/>
      <c r="N31" s="1094"/>
      <c r="O31" s="1094"/>
      <c r="P31" s="1095"/>
      <c r="Q31" s="2138"/>
    </row>
    <row r="32" spans="1:17" ht="20.100000000000001" customHeight="1" x14ac:dyDescent="0.25">
      <c r="A32" s="2120"/>
      <c r="B32" s="2124"/>
      <c r="C32" s="1096" t="s">
        <v>1022</v>
      </c>
      <c r="D32" s="1094"/>
      <c r="E32" s="1094"/>
      <c r="F32" s="1094"/>
      <c r="G32" s="1094"/>
      <c r="H32" s="1094"/>
      <c r="I32" s="1094"/>
      <c r="J32" s="1094"/>
      <c r="K32" s="1094"/>
      <c r="L32" s="1094"/>
      <c r="M32" s="1094"/>
      <c r="N32" s="1094"/>
      <c r="O32" s="1094"/>
      <c r="P32" s="1095"/>
      <c r="Q32" s="2138"/>
    </row>
    <row r="33" spans="1:17" ht="20.100000000000001" customHeight="1" x14ac:dyDescent="0.25">
      <c r="A33" s="2120"/>
      <c r="B33" s="2132" t="s">
        <v>1022</v>
      </c>
      <c r="C33" s="1093"/>
      <c r="D33" s="1094"/>
      <c r="E33" s="1094"/>
      <c r="F33" s="1094"/>
      <c r="G33" s="1094"/>
      <c r="H33" s="1094"/>
      <c r="I33" s="1094"/>
      <c r="J33" s="1094"/>
      <c r="K33" s="1094"/>
      <c r="L33" s="1094"/>
      <c r="M33" s="1094"/>
      <c r="N33" s="1094"/>
      <c r="O33" s="1094"/>
      <c r="P33" s="1095"/>
      <c r="Q33" s="2138"/>
    </row>
    <row r="34" spans="1:17" ht="20.100000000000001" customHeight="1" thickBot="1" x14ac:dyDescent="0.3">
      <c r="A34" s="2121"/>
      <c r="B34" s="2143"/>
      <c r="C34" s="1097" t="s">
        <v>1022</v>
      </c>
      <c r="D34" s="1098"/>
      <c r="E34" s="1098"/>
      <c r="F34" s="1098"/>
      <c r="G34" s="1098"/>
      <c r="H34" s="1098"/>
      <c r="I34" s="1098"/>
      <c r="J34" s="1098"/>
      <c r="K34" s="1098"/>
      <c r="L34" s="1098"/>
      <c r="M34" s="1098"/>
      <c r="N34" s="1098"/>
      <c r="O34" s="1098"/>
      <c r="P34" s="1099"/>
      <c r="Q34" s="2139"/>
    </row>
    <row r="35" spans="1:17" ht="15" x14ac:dyDescent="0.25"/>
    <row r="36" spans="1:17" ht="15" x14ac:dyDescent="0.25"/>
    <row r="37" spans="1:17" ht="37.5" customHeight="1" x14ac:dyDescent="0.25">
      <c r="A37" s="2073" t="s">
        <v>986</v>
      </c>
      <c r="B37" s="2073"/>
      <c r="C37" s="2073"/>
      <c r="D37" s="2073"/>
      <c r="E37" s="2073"/>
      <c r="F37" s="613"/>
      <c r="G37" s="613"/>
      <c r="H37" s="613"/>
      <c r="I37" s="613"/>
    </row>
    <row r="38" spans="1:17" ht="25.5" customHeight="1" x14ac:dyDescent="0.25">
      <c r="A38" s="2073" t="s">
        <v>987</v>
      </c>
      <c r="B38" s="2073"/>
      <c r="C38" s="2073"/>
      <c r="D38" s="2073"/>
      <c r="E38" s="2073"/>
      <c r="F38" s="2095"/>
      <c r="G38" s="2095"/>
      <c r="H38" s="2095"/>
      <c r="I38" s="2095"/>
    </row>
    <row r="39" spans="1:17" ht="15" customHeight="1" x14ac:dyDescent="0.25">
      <c r="A39" s="2073" t="s">
        <v>988</v>
      </c>
      <c r="B39" s="2073"/>
      <c r="C39" s="2073"/>
      <c r="D39" s="2073"/>
      <c r="E39" s="2073"/>
      <c r="F39" s="2095"/>
      <c r="G39" s="2095"/>
      <c r="H39" s="2095"/>
      <c r="I39" s="2095"/>
    </row>
    <row r="40" spans="1:17" ht="15" customHeight="1" x14ac:dyDescent="0.25">
      <c r="A40" s="2073" t="s">
        <v>989</v>
      </c>
      <c r="B40" s="2073"/>
      <c r="C40" s="2073"/>
      <c r="D40" s="2073"/>
      <c r="E40" s="2073"/>
      <c r="F40" s="2095"/>
      <c r="G40" s="2095"/>
      <c r="H40" s="2095"/>
      <c r="I40" s="2095"/>
    </row>
    <row r="41" spans="1:17" ht="15" customHeight="1" x14ac:dyDescent="0.25">
      <c r="A41" s="2073" t="s">
        <v>990</v>
      </c>
      <c r="B41" s="2073"/>
      <c r="C41" s="2073"/>
      <c r="D41" s="2073"/>
      <c r="E41" s="2073"/>
      <c r="F41" s="2095"/>
      <c r="G41" s="2095"/>
      <c r="H41" s="2095"/>
      <c r="I41" s="2095"/>
    </row>
    <row r="42" spans="1:17" ht="26.25" customHeight="1" x14ac:dyDescent="0.25">
      <c r="A42" s="2073" t="s">
        <v>991</v>
      </c>
      <c r="B42" s="2073"/>
      <c r="C42" s="2073"/>
      <c r="D42" s="2073"/>
      <c r="E42" s="2073"/>
      <c r="F42" s="2095"/>
      <c r="G42" s="2095"/>
      <c r="H42" s="2095"/>
      <c r="I42" s="2095"/>
    </row>
    <row r="43" spans="1:17" ht="26.25" customHeight="1" x14ac:dyDescent="0.25">
      <c r="A43" s="2073" t="s">
        <v>992</v>
      </c>
      <c r="B43" s="2073"/>
      <c r="C43" s="2073"/>
      <c r="D43" s="2073"/>
      <c r="E43" s="2073"/>
      <c r="F43" s="2095"/>
      <c r="G43" s="2095"/>
      <c r="H43" s="2095"/>
      <c r="I43" s="2095"/>
    </row>
    <row r="44" spans="1:17" ht="15" customHeight="1" x14ac:dyDescent="0.25">
      <c r="A44" s="2073" t="s">
        <v>1007</v>
      </c>
      <c r="B44" s="2073"/>
      <c r="C44" s="2073"/>
      <c r="D44" s="2073"/>
      <c r="E44" s="2073"/>
      <c r="F44" s="2095"/>
      <c r="G44" s="2095"/>
      <c r="H44" s="2095"/>
      <c r="I44" s="2095"/>
    </row>
    <row r="45" spans="1:17" ht="26.25" customHeight="1" x14ac:dyDescent="0.25">
      <c r="A45" s="421"/>
    </row>
  </sheetData>
  <mergeCells count="57">
    <mergeCell ref="A44:E44"/>
    <mergeCell ref="F44:I44"/>
    <mergeCell ref="Q26:Q34"/>
    <mergeCell ref="A27:A30"/>
    <mergeCell ref="B27:B28"/>
    <mergeCell ref="B29:B30"/>
    <mergeCell ref="A31:A34"/>
    <mergeCell ref="B31:B32"/>
    <mergeCell ref="B33:B34"/>
    <mergeCell ref="A42:E42"/>
    <mergeCell ref="F42:I42"/>
    <mergeCell ref="A43:E43"/>
    <mergeCell ref="F43:I43"/>
    <mergeCell ref="A40:E40"/>
    <mergeCell ref="F40:I40"/>
    <mergeCell ref="A39:E39"/>
    <mergeCell ref="B24:B25"/>
    <mergeCell ref="A26:B26"/>
    <mergeCell ref="C26:P26"/>
    <mergeCell ref="A22:A25"/>
    <mergeCell ref="B22:B23"/>
    <mergeCell ref="B16:B17"/>
    <mergeCell ref="A18:A21"/>
    <mergeCell ref="B18:B19"/>
    <mergeCell ref="D18:P18"/>
    <mergeCell ref="D19:P19"/>
    <mergeCell ref="B20:B21"/>
    <mergeCell ref="A14:A17"/>
    <mergeCell ref="B14:B15"/>
    <mergeCell ref="A8:A12"/>
    <mergeCell ref="B8:B10"/>
    <mergeCell ref="B11:B12"/>
    <mergeCell ref="A13:B13"/>
    <mergeCell ref="D14:P14"/>
    <mergeCell ref="B1:L1"/>
    <mergeCell ref="C6:C7"/>
    <mergeCell ref="K6:L6"/>
    <mergeCell ref="A4:F4"/>
    <mergeCell ref="B6:B7"/>
    <mergeCell ref="M6:N6"/>
    <mergeCell ref="O6:P6"/>
    <mergeCell ref="Q6:Q7"/>
    <mergeCell ref="Q8:Q12"/>
    <mergeCell ref="C13:P13"/>
    <mergeCell ref="Q13:Q25"/>
    <mergeCell ref="E6:F6"/>
    <mergeCell ref="G6:H6"/>
    <mergeCell ref="I6:J6"/>
    <mergeCell ref="D15:P15"/>
    <mergeCell ref="D22:P22"/>
    <mergeCell ref="D23:P23"/>
    <mergeCell ref="F39:I39"/>
    <mergeCell ref="A41:E41"/>
    <mergeCell ref="F41:I41"/>
    <mergeCell ref="A37:E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M66"/>
  <sheetViews>
    <sheetView workbookViewId="0">
      <selection activeCell="B73" sqref="B73:E73"/>
    </sheetView>
  </sheetViews>
  <sheetFormatPr defaultRowHeight="15" x14ac:dyDescent="0.25"/>
  <cols>
    <col min="2" max="2" width="50" bestFit="1" customWidth="1"/>
    <col min="5" max="5" width="100.140625" bestFit="1" customWidth="1"/>
    <col min="8" max="10" width="25.5703125" customWidth="1"/>
  </cols>
  <sheetData>
    <row r="1" spans="2:13" ht="37.5" customHeight="1" x14ac:dyDescent="0.25">
      <c r="B1" t="s">
        <v>1510</v>
      </c>
      <c r="H1" s="1346" t="s">
        <v>192</v>
      </c>
      <c r="I1" s="1346"/>
      <c r="J1" s="1346"/>
      <c r="K1" s="1346"/>
    </row>
    <row r="2" spans="2:13" ht="78.75" customHeight="1" x14ac:dyDescent="0.25">
      <c r="B2" s="658" t="s">
        <v>1225</v>
      </c>
      <c r="C2" s="661" t="s">
        <v>1289</v>
      </c>
      <c r="D2" s="661" t="s">
        <v>1290</v>
      </c>
      <c r="G2" s="719"/>
      <c r="H2" s="719" t="s">
        <v>1291</v>
      </c>
      <c r="I2" s="720"/>
      <c r="J2" s="720"/>
      <c r="K2" s="719"/>
      <c r="L2" s="719"/>
      <c r="M2" s="719"/>
    </row>
    <row r="3" spans="2:13" x14ac:dyDescent="0.25">
      <c r="B3" s="659">
        <v>3</v>
      </c>
      <c r="C3" s="659">
        <v>15</v>
      </c>
      <c r="D3" s="659">
        <v>16</v>
      </c>
      <c r="E3" s="719" t="s">
        <v>1511</v>
      </c>
      <c r="G3" s="721">
        <v>1</v>
      </c>
      <c r="H3" s="722" t="s">
        <v>1292</v>
      </c>
      <c r="I3" s="720"/>
      <c r="J3" s="720"/>
      <c r="K3" s="719"/>
      <c r="L3" s="719"/>
      <c r="M3" s="719"/>
    </row>
    <row r="4" spans="2:13" x14ac:dyDescent="0.25">
      <c r="B4" s="660" t="s">
        <v>1226</v>
      </c>
      <c r="C4" s="660">
        <v>10</v>
      </c>
      <c r="D4" s="660">
        <v>10</v>
      </c>
      <c r="E4" t="str">
        <f>IF(AND(C4=10,D4=10),$H$3,IF(AND(C4=10,D4=""),$H$4,IF(AND(C4=12,D4=""),$H$5,$H$6)))</f>
        <v>plně zahrnut do účetní i obezřetnostní konsolidace</v>
      </c>
      <c r="G4" s="723">
        <v>2</v>
      </c>
      <c r="H4" s="719" t="s">
        <v>1293</v>
      </c>
      <c r="I4" s="719"/>
      <c r="J4" s="719"/>
      <c r="K4" s="719"/>
      <c r="L4" s="719"/>
      <c r="M4" s="719"/>
    </row>
    <row r="5" spans="2:13" x14ac:dyDescent="0.25">
      <c r="B5" s="660" t="s">
        <v>1227</v>
      </c>
      <c r="C5" s="660">
        <v>10</v>
      </c>
      <c r="D5" s="660">
        <v>10</v>
      </c>
      <c r="E5" t="str">
        <f t="shared" ref="E5:E66" si="0">IF(AND(C5=10,D5=10),$H$3,IF(AND(C5=10,D5=""),$H$4,IF(AND(C5=12,D5=""),$H$5,$H$6)))</f>
        <v>plně zahrnut do účetní i obezřetnostní konsolidace</v>
      </c>
      <c r="G5" s="719">
        <v>3</v>
      </c>
      <c r="H5" s="719" t="s">
        <v>1294</v>
      </c>
      <c r="I5" s="719"/>
      <c r="J5" s="719"/>
      <c r="K5" s="719"/>
      <c r="L5" s="719"/>
      <c r="M5" s="719"/>
    </row>
    <row r="6" spans="2:13" x14ac:dyDescent="0.25">
      <c r="B6" s="660" t="s">
        <v>1228</v>
      </c>
      <c r="C6" s="660">
        <v>10</v>
      </c>
      <c r="D6" s="660">
        <v>10</v>
      </c>
      <c r="E6" t="str">
        <f t="shared" si="0"/>
        <v>plně zahrnut do účetní i obezřetnostní konsolidace</v>
      </c>
      <c r="G6" s="719">
        <v>4</v>
      </c>
      <c r="H6" s="719" t="s">
        <v>1295</v>
      </c>
      <c r="I6" s="719"/>
      <c r="J6" s="719"/>
      <c r="K6" s="719"/>
      <c r="L6" s="719"/>
      <c r="M6" s="719"/>
    </row>
    <row r="7" spans="2:13" x14ac:dyDescent="0.25">
      <c r="B7" s="660" t="s">
        <v>1229</v>
      </c>
      <c r="C7" s="660">
        <v>10</v>
      </c>
      <c r="D7" s="660">
        <v>10</v>
      </c>
      <c r="E7" t="str">
        <f t="shared" si="0"/>
        <v>plně zahrnut do účetní i obezřetnostní konsolidace</v>
      </c>
      <c r="G7" s="719"/>
      <c r="H7" s="719"/>
      <c r="I7" s="719"/>
      <c r="J7" s="719"/>
      <c r="K7" s="719"/>
      <c r="L7" s="719"/>
      <c r="M7" s="719"/>
    </row>
    <row r="8" spans="2:13" x14ac:dyDescent="0.25">
      <c r="B8" s="660" t="s">
        <v>1230</v>
      </c>
      <c r="C8" s="660">
        <v>10</v>
      </c>
      <c r="D8" s="660"/>
      <c r="E8" t="str">
        <f t="shared" si="0"/>
        <v>plně zahrnut do účetní konsolidace, nezahrnut do obezřetnostní konsolidace, neodečítán od kapitálu</v>
      </c>
    </row>
    <row r="9" spans="2:13" x14ac:dyDescent="0.25">
      <c r="B9" s="660" t="s">
        <v>1231</v>
      </c>
      <c r="C9" s="660"/>
      <c r="D9" s="660"/>
      <c r="E9" t="str">
        <f t="shared" si="0"/>
        <v>nezahrnut ani do účetní ani do obezřetnostní konsolidace, neodečítán od kapitálu</v>
      </c>
    </row>
    <row r="10" spans="2:13" x14ac:dyDescent="0.25">
      <c r="B10" s="660" t="s">
        <v>1232</v>
      </c>
      <c r="C10" s="660"/>
      <c r="D10" s="660"/>
      <c r="E10" t="str">
        <f t="shared" si="0"/>
        <v>nezahrnut ani do účetní ani do obezřetnostní konsolidace, neodečítán od kapitálu</v>
      </c>
    </row>
    <row r="11" spans="2:13" x14ac:dyDescent="0.25">
      <c r="B11" s="660" t="s">
        <v>1233</v>
      </c>
      <c r="C11" s="660">
        <v>10</v>
      </c>
      <c r="D11" s="660">
        <v>10</v>
      </c>
      <c r="E11" t="str">
        <f t="shared" si="0"/>
        <v>plně zahrnut do účetní i obezřetnostní konsolidace</v>
      </c>
    </row>
    <row r="12" spans="2:13" x14ac:dyDescent="0.25">
      <c r="B12" s="660" t="s">
        <v>1234</v>
      </c>
      <c r="C12" s="660">
        <v>10</v>
      </c>
      <c r="D12" s="660"/>
      <c r="E12" t="str">
        <f t="shared" si="0"/>
        <v>plně zahrnut do účetní konsolidace, nezahrnut do obezřetnostní konsolidace, neodečítán od kapitálu</v>
      </c>
    </row>
    <row r="13" spans="2:13" x14ac:dyDescent="0.25">
      <c r="B13" s="660" t="s">
        <v>1235</v>
      </c>
      <c r="C13" s="660">
        <v>12</v>
      </c>
      <c r="D13" s="660"/>
      <c r="E13" t="str">
        <f t="shared" si="0"/>
        <v>účetně konsolidován ekvivalenční metodou, nezahrnut do obezřetnostní konsolidace, neodečítán od kapitálu</v>
      </c>
    </row>
    <row r="14" spans="2:13" x14ac:dyDescent="0.25">
      <c r="B14" s="660" t="s">
        <v>1236</v>
      </c>
      <c r="C14" s="660">
        <v>10</v>
      </c>
      <c r="D14" s="660"/>
      <c r="E14" t="str">
        <f t="shared" si="0"/>
        <v>plně zahrnut do účetní konsolidace, nezahrnut do obezřetnostní konsolidace, neodečítán od kapitálu</v>
      </c>
    </row>
    <row r="15" spans="2:13" x14ac:dyDescent="0.25">
      <c r="B15" s="660" t="s">
        <v>1237</v>
      </c>
      <c r="C15" s="660"/>
      <c r="D15" s="660"/>
      <c r="E15" t="str">
        <f t="shared" si="0"/>
        <v>nezahrnut ani do účetní ani do obezřetnostní konsolidace, neodečítán od kapitálu</v>
      </c>
    </row>
    <row r="16" spans="2:13" x14ac:dyDescent="0.25">
      <c r="B16" s="660" t="s">
        <v>1238</v>
      </c>
      <c r="C16" s="660">
        <v>12</v>
      </c>
      <c r="D16" s="660"/>
      <c r="E16" t="str">
        <f t="shared" si="0"/>
        <v>účetně konsolidován ekvivalenční metodou, nezahrnut do obezřetnostní konsolidace, neodečítán od kapitálu</v>
      </c>
    </row>
    <row r="17" spans="2:5" x14ac:dyDescent="0.25">
      <c r="B17" s="660" t="s">
        <v>1239</v>
      </c>
      <c r="C17" s="660">
        <v>10</v>
      </c>
      <c r="D17" s="660">
        <v>10</v>
      </c>
      <c r="E17" t="str">
        <f t="shared" si="0"/>
        <v>plně zahrnut do účetní i obezřetnostní konsolidace</v>
      </c>
    </row>
    <row r="18" spans="2:5" x14ac:dyDescent="0.25">
      <c r="B18" s="660" t="s">
        <v>1240</v>
      </c>
      <c r="C18" s="660">
        <v>12</v>
      </c>
      <c r="D18" s="660"/>
      <c r="E18" t="str">
        <f t="shared" si="0"/>
        <v>účetně konsolidován ekvivalenční metodou, nezahrnut do obezřetnostní konsolidace, neodečítán od kapitálu</v>
      </c>
    </row>
    <row r="19" spans="2:5" x14ac:dyDescent="0.25">
      <c r="B19" s="660" t="s">
        <v>1241</v>
      </c>
      <c r="C19" s="660">
        <v>10</v>
      </c>
      <c r="D19" s="660">
        <v>10</v>
      </c>
      <c r="E19" t="str">
        <f t="shared" si="0"/>
        <v>plně zahrnut do účetní i obezřetnostní konsolidace</v>
      </c>
    </row>
    <row r="20" spans="2:5" x14ac:dyDescent="0.25">
      <c r="B20" s="660" t="s">
        <v>1242</v>
      </c>
      <c r="C20" s="660">
        <v>10</v>
      </c>
      <c r="D20" s="660">
        <v>10</v>
      </c>
      <c r="E20" t="str">
        <f t="shared" si="0"/>
        <v>plně zahrnut do účetní i obezřetnostní konsolidace</v>
      </c>
    </row>
    <row r="21" spans="2:5" x14ac:dyDescent="0.25">
      <c r="B21" s="660" t="s">
        <v>1243</v>
      </c>
      <c r="C21" s="660">
        <v>10</v>
      </c>
      <c r="D21" s="660">
        <v>10</v>
      </c>
      <c r="E21" t="str">
        <f t="shared" si="0"/>
        <v>plně zahrnut do účetní i obezřetnostní konsolidace</v>
      </c>
    </row>
    <row r="22" spans="2:5" x14ac:dyDescent="0.25">
      <c r="B22" s="660" t="s">
        <v>1244</v>
      </c>
      <c r="C22" s="660">
        <v>10</v>
      </c>
      <c r="D22" s="660">
        <v>10</v>
      </c>
      <c r="E22" t="str">
        <f t="shared" si="0"/>
        <v>plně zahrnut do účetní i obezřetnostní konsolidace</v>
      </c>
    </row>
    <row r="23" spans="2:5" x14ac:dyDescent="0.25">
      <c r="B23" s="660" t="s">
        <v>1245</v>
      </c>
      <c r="C23" s="660">
        <v>10</v>
      </c>
      <c r="D23" s="660">
        <v>10</v>
      </c>
      <c r="E23" t="str">
        <f t="shared" si="0"/>
        <v>plně zahrnut do účetní i obezřetnostní konsolidace</v>
      </c>
    </row>
    <row r="24" spans="2:5" x14ac:dyDescent="0.25">
      <c r="B24" s="660" t="s">
        <v>1246</v>
      </c>
      <c r="C24" s="660"/>
      <c r="D24" s="660"/>
      <c r="E24" t="str">
        <f t="shared" si="0"/>
        <v>nezahrnut ani do účetní ani do obezřetnostní konsolidace, neodečítán od kapitálu</v>
      </c>
    </row>
    <row r="25" spans="2:5" x14ac:dyDescent="0.25">
      <c r="B25" s="660" t="s">
        <v>1247</v>
      </c>
      <c r="C25" s="660">
        <v>10</v>
      </c>
      <c r="D25" s="660">
        <v>10</v>
      </c>
      <c r="E25" t="str">
        <f t="shared" si="0"/>
        <v>plně zahrnut do účetní i obezřetnostní konsolidace</v>
      </c>
    </row>
    <row r="26" spans="2:5" x14ac:dyDescent="0.25">
      <c r="B26" s="660" t="s">
        <v>1248</v>
      </c>
      <c r="C26" s="660"/>
      <c r="D26" s="660"/>
      <c r="E26" t="str">
        <f t="shared" si="0"/>
        <v>nezahrnut ani do účetní ani do obezřetnostní konsolidace, neodečítán od kapitálu</v>
      </c>
    </row>
    <row r="27" spans="2:5" x14ac:dyDescent="0.25">
      <c r="B27" s="660" t="s">
        <v>1249</v>
      </c>
      <c r="C27" s="660">
        <v>10</v>
      </c>
      <c r="D27" s="660"/>
      <c r="E27" t="str">
        <f t="shared" si="0"/>
        <v>plně zahrnut do účetní konsolidace, nezahrnut do obezřetnostní konsolidace, neodečítán od kapitálu</v>
      </c>
    </row>
    <row r="28" spans="2:5" x14ac:dyDescent="0.25">
      <c r="B28" s="660" t="s">
        <v>1250</v>
      </c>
      <c r="C28" s="660">
        <v>10</v>
      </c>
      <c r="D28" s="660">
        <v>10</v>
      </c>
      <c r="E28" t="str">
        <f t="shared" si="0"/>
        <v>plně zahrnut do účetní i obezřetnostní konsolidace</v>
      </c>
    </row>
    <row r="29" spans="2:5" x14ac:dyDescent="0.25">
      <c r="B29" s="660" t="s">
        <v>1251</v>
      </c>
      <c r="C29" s="660">
        <v>10</v>
      </c>
      <c r="D29" s="660">
        <v>10</v>
      </c>
      <c r="E29" t="str">
        <f t="shared" si="0"/>
        <v>plně zahrnut do účetní i obezřetnostní konsolidace</v>
      </c>
    </row>
    <row r="30" spans="2:5" x14ac:dyDescent="0.25">
      <c r="B30" s="660" t="s">
        <v>1252</v>
      </c>
      <c r="C30" s="660">
        <v>10</v>
      </c>
      <c r="D30" s="660">
        <v>10</v>
      </c>
      <c r="E30" t="str">
        <f t="shared" si="0"/>
        <v>plně zahrnut do účetní i obezřetnostní konsolidace</v>
      </c>
    </row>
    <row r="31" spans="2:5" x14ac:dyDescent="0.25">
      <c r="B31" s="660" t="s">
        <v>1253</v>
      </c>
      <c r="C31" s="660">
        <v>10</v>
      </c>
      <c r="D31" s="660">
        <v>10</v>
      </c>
      <c r="E31" t="str">
        <f t="shared" si="0"/>
        <v>plně zahrnut do účetní i obezřetnostní konsolidace</v>
      </c>
    </row>
    <row r="32" spans="2:5" x14ac:dyDescent="0.25">
      <c r="B32" s="660" t="s">
        <v>1254</v>
      </c>
      <c r="C32" s="660">
        <v>10</v>
      </c>
      <c r="D32" s="660">
        <v>10</v>
      </c>
      <c r="E32" t="str">
        <f t="shared" si="0"/>
        <v>plně zahrnut do účetní i obezřetnostní konsolidace</v>
      </c>
    </row>
    <row r="33" spans="2:5" x14ac:dyDescent="0.25">
      <c r="B33" s="660" t="s">
        <v>1255</v>
      </c>
      <c r="C33" s="660">
        <v>10</v>
      </c>
      <c r="D33" s="660">
        <v>10</v>
      </c>
      <c r="E33" t="str">
        <f t="shared" si="0"/>
        <v>plně zahrnut do účetní i obezřetnostní konsolidace</v>
      </c>
    </row>
    <row r="34" spans="2:5" x14ac:dyDescent="0.25">
      <c r="B34" s="660" t="s">
        <v>1256</v>
      </c>
      <c r="C34" s="660"/>
      <c r="D34" s="660"/>
      <c r="E34" t="str">
        <f t="shared" si="0"/>
        <v>nezahrnut ani do účetní ani do obezřetnostní konsolidace, neodečítán od kapitálu</v>
      </c>
    </row>
    <row r="35" spans="2:5" x14ac:dyDescent="0.25">
      <c r="B35" s="660" t="s">
        <v>1257</v>
      </c>
      <c r="C35" s="660">
        <v>10</v>
      </c>
      <c r="D35" s="660">
        <v>10</v>
      </c>
      <c r="E35" t="str">
        <f t="shared" si="0"/>
        <v>plně zahrnut do účetní i obezřetnostní konsolidace</v>
      </c>
    </row>
    <row r="36" spans="2:5" x14ac:dyDescent="0.25">
      <c r="B36" s="660" t="s">
        <v>1258</v>
      </c>
      <c r="C36" s="660">
        <v>10</v>
      </c>
      <c r="D36" s="660">
        <v>10</v>
      </c>
      <c r="E36" t="str">
        <f t="shared" si="0"/>
        <v>plně zahrnut do účetní i obezřetnostní konsolidace</v>
      </c>
    </row>
    <row r="37" spans="2:5" x14ac:dyDescent="0.25">
      <c r="B37" s="660" t="s">
        <v>1259</v>
      </c>
      <c r="C37" s="660">
        <v>10</v>
      </c>
      <c r="D37" s="660">
        <v>10</v>
      </c>
      <c r="E37" t="str">
        <f t="shared" si="0"/>
        <v>plně zahrnut do účetní i obezřetnostní konsolidace</v>
      </c>
    </row>
    <row r="38" spans="2:5" x14ac:dyDescent="0.25">
      <c r="B38" s="660" t="s">
        <v>1260</v>
      </c>
      <c r="C38" s="660">
        <v>10</v>
      </c>
      <c r="D38" s="660">
        <v>10</v>
      </c>
      <c r="E38" t="str">
        <f t="shared" si="0"/>
        <v>plně zahrnut do účetní i obezřetnostní konsolidace</v>
      </c>
    </row>
    <row r="39" spans="2:5" x14ac:dyDescent="0.25">
      <c r="B39" s="660" t="s">
        <v>1261</v>
      </c>
      <c r="C39" s="660">
        <v>10</v>
      </c>
      <c r="D39" s="660"/>
      <c r="E39" t="str">
        <f t="shared" si="0"/>
        <v>plně zahrnut do účetní konsolidace, nezahrnut do obezřetnostní konsolidace, neodečítán od kapitálu</v>
      </c>
    </row>
    <row r="40" spans="2:5" x14ac:dyDescent="0.25">
      <c r="B40" s="660" t="s">
        <v>1262</v>
      </c>
      <c r="C40" s="660">
        <v>10</v>
      </c>
      <c r="D40" s="660">
        <v>10</v>
      </c>
      <c r="E40" t="str">
        <f t="shared" si="0"/>
        <v>plně zahrnut do účetní i obezřetnostní konsolidace</v>
      </c>
    </row>
    <row r="41" spans="2:5" x14ac:dyDescent="0.25">
      <c r="B41" s="660" t="s">
        <v>1263</v>
      </c>
      <c r="C41" s="660">
        <v>10</v>
      </c>
      <c r="D41" s="660"/>
      <c r="E41" t="str">
        <f t="shared" si="0"/>
        <v>plně zahrnut do účetní konsolidace, nezahrnut do obezřetnostní konsolidace, neodečítán od kapitálu</v>
      </c>
    </row>
    <row r="42" spans="2:5" x14ac:dyDescent="0.25">
      <c r="B42" s="660" t="s">
        <v>1264</v>
      </c>
      <c r="C42" s="660"/>
      <c r="D42" s="660"/>
      <c r="E42" t="str">
        <f t="shared" si="0"/>
        <v>nezahrnut ani do účetní ani do obezřetnostní konsolidace, neodečítán od kapitálu</v>
      </c>
    </row>
    <row r="43" spans="2:5" x14ac:dyDescent="0.25">
      <c r="B43" s="660" t="s">
        <v>1265</v>
      </c>
      <c r="C43" s="660">
        <v>10</v>
      </c>
      <c r="D43" s="660">
        <v>10</v>
      </c>
      <c r="E43" t="str">
        <f t="shared" si="0"/>
        <v>plně zahrnut do účetní i obezřetnostní konsolidace</v>
      </c>
    </row>
    <row r="44" spans="2:5" x14ac:dyDescent="0.25">
      <c r="B44" s="660" t="s">
        <v>1266</v>
      </c>
      <c r="C44" s="660">
        <v>10</v>
      </c>
      <c r="D44" s="660">
        <v>10</v>
      </c>
      <c r="E44" t="str">
        <f t="shared" si="0"/>
        <v>plně zahrnut do účetní i obezřetnostní konsolidace</v>
      </c>
    </row>
    <row r="45" spans="2:5" x14ac:dyDescent="0.25">
      <c r="B45" s="660" t="s">
        <v>1267</v>
      </c>
      <c r="C45" s="660">
        <v>10</v>
      </c>
      <c r="D45" s="660"/>
      <c r="E45" t="str">
        <f t="shared" si="0"/>
        <v>plně zahrnut do účetní konsolidace, nezahrnut do obezřetnostní konsolidace, neodečítán od kapitálu</v>
      </c>
    </row>
    <row r="46" spans="2:5" x14ac:dyDescent="0.25">
      <c r="B46" s="660" t="s">
        <v>1268</v>
      </c>
      <c r="C46" s="660">
        <v>10</v>
      </c>
      <c r="D46" s="660">
        <v>10</v>
      </c>
      <c r="E46" t="str">
        <f t="shared" si="0"/>
        <v>plně zahrnut do účetní i obezřetnostní konsolidace</v>
      </c>
    </row>
    <row r="47" spans="2:5" x14ac:dyDescent="0.25">
      <c r="B47" s="660" t="s">
        <v>1269</v>
      </c>
      <c r="C47" s="660">
        <v>10</v>
      </c>
      <c r="D47" s="660"/>
      <c r="E47" t="str">
        <f t="shared" si="0"/>
        <v>plně zahrnut do účetní konsolidace, nezahrnut do obezřetnostní konsolidace, neodečítán od kapitálu</v>
      </c>
    </row>
    <row r="48" spans="2:5" x14ac:dyDescent="0.25">
      <c r="B48" s="660" t="s">
        <v>1270</v>
      </c>
      <c r="C48" s="660">
        <v>10</v>
      </c>
      <c r="D48" s="660"/>
      <c r="E48" t="str">
        <f t="shared" si="0"/>
        <v>plně zahrnut do účetní konsolidace, nezahrnut do obezřetnostní konsolidace, neodečítán od kapitálu</v>
      </c>
    </row>
    <row r="49" spans="2:5" x14ac:dyDescent="0.25">
      <c r="B49" s="660" t="s">
        <v>1271</v>
      </c>
      <c r="C49" s="660">
        <v>10</v>
      </c>
      <c r="D49" s="660">
        <v>10</v>
      </c>
      <c r="E49" t="str">
        <f t="shared" si="0"/>
        <v>plně zahrnut do účetní i obezřetnostní konsolidace</v>
      </c>
    </row>
    <row r="50" spans="2:5" x14ac:dyDescent="0.25">
      <c r="B50" s="660" t="s">
        <v>1272</v>
      </c>
      <c r="C50" s="660">
        <v>10</v>
      </c>
      <c r="D50" s="660">
        <v>10</v>
      </c>
      <c r="E50" t="str">
        <f t="shared" si="0"/>
        <v>plně zahrnut do účetní i obezřetnostní konsolidace</v>
      </c>
    </row>
    <row r="51" spans="2:5" x14ac:dyDescent="0.25">
      <c r="B51" s="660" t="s">
        <v>1273</v>
      </c>
      <c r="C51" s="660">
        <v>10</v>
      </c>
      <c r="D51" s="660">
        <v>10</v>
      </c>
      <c r="E51" t="str">
        <f t="shared" si="0"/>
        <v>plně zahrnut do účetní i obezřetnostní konsolidace</v>
      </c>
    </row>
    <row r="52" spans="2:5" x14ac:dyDescent="0.25">
      <c r="B52" s="660" t="s">
        <v>1274</v>
      </c>
      <c r="C52" s="660"/>
      <c r="D52" s="660"/>
      <c r="E52" t="str">
        <f t="shared" si="0"/>
        <v>nezahrnut ani do účetní ani do obezřetnostní konsolidace, neodečítán od kapitálu</v>
      </c>
    </row>
    <row r="53" spans="2:5" x14ac:dyDescent="0.25">
      <c r="B53" s="660" t="s">
        <v>1275</v>
      </c>
      <c r="C53" s="660">
        <v>10</v>
      </c>
      <c r="D53" s="660">
        <v>10</v>
      </c>
      <c r="E53" t="str">
        <f t="shared" si="0"/>
        <v>plně zahrnut do účetní i obezřetnostní konsolidace</v>
      </c>
    </row>
    <row r="54" spans="2:5" x14ac:dyDescent="0.25">
      <c r="B54" s="660" t="s">
        <v>1276</v>
      </c>
      <c r="C54" s="660">
        <v>10</v>
      </c>
      <c r="D54" s="660"/>
      <c r="E54" t="str">
        <f t="shared" si="0"/>
        <v>plně zahrnut do účetní konsolidace, nezahrnut do obezřetnostní konsolidace, neodečítán od kapitálu</v>
      </c>
    </row>
    <row r="55" spans="2:5" x14ac:dyDescent="0.25">
      <c r="B55" s="660" t="s">
        <v>1277</v>
      </c>
      <c r="C55" s="660"/>
      <c r="D55" s="660"/>
      <c r="E55" t="str">
        <f t="shared" si="0"/>
        <v>nezahrnut ani do účetní ani do obezřetnostní konsolidace, neodečítán od kapitálu</v>
      </c>
    </row>
    <row r="56" spans="2:5" x14ac:dyDescent="0.25">
      <c r="B56" s="660" t="s">
        <v>1278</v>
      </c>
      <c r="C56" s="660">
        <v>10</v>
      </c>
      <c r="D56" s="660">
        <v>10</v>
      </c>
      <c r="E56" t="str">
        <f t="shared" si="0"/>
        <v>plně zahrnut do účetní i obezřetnostní konsolidace</v>
      </c>
    </row>
    <row r="57" spans="2:5" x14ac:dyDescent="0.25">
      <c r="B57" s="660" t="s">
        <v>1279</v>
      </c>
      <c r="C57" s="660"/>
      <c r="D57" s="660"/>
      <c r="E57" t="str">
        <f t="shared" si="0"/>
        <v>nezahrnut ani do účetní ani do obezřetnostní konsolidace, neodečítán od kapitálu</v>
      </c>
    </row>
    <row r="58" spans="2:5" x14ac:dyDescent="0.25">
      <c r="B58" s="660" t="s">
        <v>1280</v>
      </c>
      <c r="C58" s="660"/>
      <c r="D58" s="660"/>
      <c r="E58" t="str">
        <f t="shared" si="0"/>
        <v>nezahrnut ani do účetní ani do obezřetnostní konsolidace, neodečítán od kapitálu</v>
      </c>
    </row>
    <row r="59" spans="2:5" x14ac:dyDescent="0.25">
      <c r="B59" s="660" t="s">
        <v>1281</v>
      </c>
      <c r="C59" s="660">
        <v>10</v>
      </c>
      <c r="D59" s="660">
        <v>10</v>
      </c>
      <c r="E59" t="str">
        <f t="shared" si="0"/>
        <v>plně zahrnut do účetní i obezřetnostní konsolidace</v>
      </c>
    </row>
    <row r="60" spans="2:5" x14ac:dyDescent="0.25">
      <c r="B60" s="660" t="s">
        <v>1282</v>
      </c>
      <c r="C60" s="660">
        <v>10</v>
      </c>
      <c r="D60" s="660">
        <v>10</v>
      </c>
      <c r="E60" t="str">
        <f t="shared" si="0"/>
        <v>plně zahrnut do účetní i obezřetnostní konsolidace</v>
      </c>
    </row>
    <row r="61" spans="2:5" x14ac:dyDescent="0.25">
      <c r="B61" s="660" t="s">
        <v>1283</v>
      </c>
      <c r="C61" s="660">
        <v>10</v>
      </c>
      <c r="D61" s="660">
        <v>10</v>
      </c>
      <c r="E61" t="str">
        <f t="shared" si="0"/>
        <v>plně zahrnut do účetní i obezřetnostní konsolidace</v>
      </c>
    </row>
    <row r="62" spans="2:5" x14ac:dyDescent="0.25">
      <c r="B62" s="660" t="s">
        <v>1284</v>
      </c>
      <c r="C62" s="660">
        <v>12</v>
      </c>
      <c r="D62" s="660"/>
      <c r="E62" t="str">
        <f t="shared" si="0"/>
        <v>účetně konsolidován ekvivalenční metodou, nezahrnut do obezřetnostní konsolidace, neodečítán od kapitálu</v>
      </c>
    </row>
    <row r="63" spans="2:5" x14ac:dyDescent="0.25">
      <c r="B63" s="660" t="s">
        <v>1285</v>
      </c>
      <c r="C63" s="660"/>
      <c r="D63" s="660"/>
      <c r="E63" t="str">
        <f t="shared" si="0"/>
        <v>nezahrnut ani do účetní ani do obezřetnostní konsolidace, neodečítán od kapitálu</v>
      </c>
    </row>
    <row r="64" spans="2:5" x14ac:dyDescent="0.25">
      <c r="B64" s="660" t="s">
        <v>1286</v>
      </c>
      <c r="C64" s="660">
        <v>10</v>
      </c>
      <c r="D64" s="660">
        <v>10</v>
      </c>
      <c r="E64" t="str">
        <f t="shared" si="0"/>
        <v>plně zahrnut do účetní i obezřetnostní konsolidace</v>
      </c>
    </row>
    <row r="65" spans="2:5" x14ac:dyDescent="0.25">
      <c r="B65" s="660" t="s">
        <v>1287</v>
      </c>
      <c r="C65" s="660"/>
      <c r="D65" s="660"/>
      <c r="E65" t="str">
        <f t="shared" si="0"/>
        <v>nezahrnut ani do účetní ani do obezřetnostní konsolidace, neodečítán od kapitálu</v>
      </c>
    </row>
    <row r="66" spans="2:5" x14ac:dyDescent="0.25">
      <c r="B66" s="660" t="s">
        <v>1288</v>
      </c>
      <c r="C66" s="660">
        <v>10</v>
      </c>
      <c r="D66" s="660"/>
      <c r="E66" t="str">
        <f t="shared" si="0"/>
        <v>plně zahrnut do účetní konsolidace, nezahrnut do obezřetnostní konsolidace, neodečítán od kapitálu</v>
      </c>
    </row>
  </sheetData>
  <autoFilter ref="B3:D66"/>
  <mergeCells count="1">
    <mergeCell ref="H1:K1"/>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J25"/>
  <sheetViews>
    <sheetView showGridLines="0" zoomScaleNormal="100" zoomScaleSheetLayoutView="100" workbookViewId="0">
      <selection activeCell="D16" sqref="D7:XFD28"/>
    </sheetView>
  </sheetViews>
  <sheetFormatPr defaultRowHeight="30.75" customHeight="1" x14ac:dyDescent="0.25"/>
  <cols>
    <col min="1" max="1" width="23.5703125" customWidth="1"/>
    <col min="2" max="2" width="11.7109375" customWidth="1"/>
    <col min="3" max="4" width="11.5703125" customWidth="1"/>
    <col min="5" max="5" width="15.28515625" bestFit="1" customWidth="1"/>
    <col min="6" max="6" width="11.5703125" customWidth="1"/>
    <col min="7" max="7" width="14.28515625" bestFit="1" customWidth="1"/>
    <col min="8" max="8" width="12.5703125" bestFit="1" customWidth="1"/>
    <col min="9" max="9" width="14.28515625" bestFit="1" customWidth="1"/>
    <col min="10" max="10" width="15" customWidth="1"/>
  </cols>
  <sheetData>
    <row r="1" spans="1:10" ht="30.75" customHeight="1" x14ac:dyDescent="0.25">
      <c r="A1" s="566" t="s">
        <v>963</v>
      </c>
      <c r="B1" s="2116" t="s">
        <v>982</v>
      </c>
      <c r="C1" s="2116"/>
      <c r="D1" s="2116"/>
      <c r="E1" s="2116"/>
      <c r="F1" s="2116"/>
      <c r="G1" s="2116"/>
      <c r="H1" s="2116"/>
      <c r="I1" s="2116"/>
      <c r="J1" s="590"/>
    </row>
    <row r="2" spans="1:10" ht="30.75" customHeight="1" x14ac:dyDescent="0.25">
      <c r="A2" s="568" t="s">
        <v>981</v>
      </c>
      <c r="B2" s="453" t="s">
        <v>957</v>
      </c>
      <c r="C2" s="454"/>
      <c r="D2" s="454"/>
      <c r="E2" s="454"/>
      <c r="F2" s="454"/>
      <c r="G2" s="454"/>
      <c r="H2" s="454"/>
      <c r="I2" s="454"/>
      <c r="J2" s="591"/>
    </row>
    <row r="3" spans="1:10" ht="15.75" thickBot="1" x14ac:dyDescent="0.3">
      <c r="A3" s="2149" t="s">
        <v>910</v>
      </c>
      <c r="B3" s="2150"/>
      <c r="C3" s="2150"/>
      <c r="D3" s="2150"/>
      <c r="E3" s="2150"/>
      <c r="F3" s="2150"/>
      <c r="G3" s="2150"/>
      <c r="H3" s="2150"/>
      <c r="I3" s="2150"/>
      <c r="J3" s="582"/>
    </row>
    <row r="4" spans="1:10" ht="30.75" customHeight="1" thickBot="1" x14ac:dyDescent="0.3">
      <c r="A4" s="2039" t="s">
        <v>983</v>
      </c>
      <c r="B4" s="2040"/>
      <c r="C4" s="2040"/>
      <c r="D4" s="2040"/>
      <c r="E4" s="2040"/>
      <c r="F4" s="2040"/>
      <c r="G4" s="2040"/>
      <c r="H4" s="2040"/>
      <c r="I4" s="2040"/>
      <c r="J4" s="2079"/>
    </row>
    <row r="5" spans="1:10" ht="19.5" customHeight="1" thickBot="1" x14ac:dyDescent="0.3">
      <c r="A5" s="438" t="s">
        <v>1019</v>
      </c>
      <c r="B5" s="536"/>
      <c r="C5" s="444"/>
      <c r="D5" s="651" t="e">
        <f>#REF!</f>
        <v>#REF!</v>
      </c>
      <c r="E5" s="444"/>
      <c r="F5" s="444"/>
      <c r="G5" s="444"/>
      <c r="H5" s="444"/>
      <c r="I5" s="444"/>
      <c r="J5" s="541"/>
    </row>
    <row r="6" spans="1:10" ht="21" customHeight="1" thickBot="1" x14ac:dyDescent="0.3">
      <c r="A6" s="464" t="s">
        <v>974</v>
      </c>
      <c r="B6" s="449"/>
      <c r="C6" s="535"/>
      <c r="D6" s="535">
        <v>2016</v>
      </c>
      <c r="E6" s="535"/>
      <c r="F6" s="535"/>
      <c r="G6" s="535"/>
      <c r="H6" s="535"/>
      <c r="I6" s="535"/>
      <c r="J6" s="540"/>
    </row>
    <row r="7" spans="1:10" ht="54.75" customHeight="1" thickBot="1" x14ac:dyDescent="0.3">
      <c r="A7" s="1081" t="s">
        <v>2271</v>
      </c>
      <c r="B7" s="500" t="s">
        <v>1120</v>
      </c>
      <c r="C7" s="501" t="s">
        <v>1121</v>
      </c>
      <c r="D7" s="478" t="s">
        <v>975</v>
      </c>
      <c r="E7" s="478" t="s">
        <v>976</v>
      </c>
      <c r="F7" s="478" t="s">
        <v>979</v>
      </c>
      <c r="G7" s="478" t="s">
        <v>977</v>
      </c>
      <c r="H7" s="502" t="s">
        <v>980</v>
      </c>
      <c r="I7" s="479" t="s">
        <v>1030</v>
      </c>
      <c r="J7" s="2144" t="s">
        <v>1213</v>
      </c>
    </row>
    <row r="8" spans="1:10" ht="27" thickBot="1" x14ac:dyDescent="0.3">
      <c r="A8" s="533" t="s">
        <v>1148</v>
      </c>
      <c r="B8" s="1071">
        <v>9</v>
      </c>
      <c r="C8" s="1072">
        <v>21</v>
      </c>
      <c r="D8" s="466"/>
      <c r="E8" s="466"/>
      <c r="F8" s="466"/>
      <c r="G8" s="466"/>
      <c r="H8" s="466"/>
      <c r="I8" s="467"/>
      <c r="J8" s="2145"/>
    </row>
    <row r="9" spans="1:10" ht="27" x14ac:dyDescent="0.25">
      <c r="A9" s="537" t="s">
        <v>1184</v>
      </c>
      <c r="B9" s="1073"/>
      <c r="C9" s="1074"/>
      <c r="D9" s="1072">
        <v>42.3</v>
      </c>
      <c r="E9" s="1072">
        <v>90178.460700000011</v>
      </c>
      <c r="F9" s="1072">
        <v>3</v>
      </c>
      <c r="G9" s="1072">
        <v>11311.019900000001</v>
      </c>
      <c r="H9" s="1072">
        <v>1776.3864000000003</v>
      </c>
      <c r="I9" s="1072">
        <v>15340.161700000004</v>
      </c>
      <c r="J9" s="2145"/>
    </row>
    <row r="10" spans="1:10" ht="39" x14ac:dyDescent="0.25">
      <c r="A10" s="537" t="s">
        <v>984</v>
      </c>
      <c r="B10" s="2147">
        <v>7432570883.0556412</v>
      </c>
      <c r="C10" s="2147"/>
      <c r="D10" s="2147"/>
      <c r="E10" s="2147"/>
      <c r="F10" s="2147"/>
      <c r="G10" s="2147"/>
      <c r="H10" s="2147"/>
      <c r="I10" s="2148"/>
      <c r="J10" s="2145"/>
    </row>
    <row r="11" spans="1:10" ht="27" x14ac:dyDescent="0.25">
      <c r="A11" s="537" t="s">
        <v>1198</v>
      </c>
      <c r="B11" s="1075">
        <v>10256177.999999983</v>
      </c>
      <c r="C11" s="1076">
        <v>93932759.727678195</v>
      </c>
      <c r="D11" s="1076">
        <v>55686273.825238317</v>
      </c>
      <c r="E11" s="1076">
        <v>10588458447.394838</v>
      </c>
      <c r="F11" s="1076">
        <v>1052047.8238631887</v>
      </c>
      <c r="G11" s="1076">
        <v>3498262991.1346922</v>
      </c>
      <c r="H11" s="1076">
        <v>681252246.8751564</v>
      </c>
      <c r="I11" s="1077">
        <v>1650204660.4744663</v>
      </c>
      <c r="J11" s="2145"/>
    </row>
    <row r="12" spans="1:10" ht="27.75" thickBot="1" x14ac:dyDescent="0.3">
      <c r="A12" s="538" t="s">
        <v>985</v>
      </c>
      <c r="B12" s="1078">
        <v>3287279.9999999949</v>
      </c>
      <c r="C12" s="1079">
        <v>45315239.872892283</v>
      </c>
      <c r="D12" s="1079">
        <v>14998467.231410841</v>
      </c>
      <c r="E12" s="1079">
        <v>5952296908.584445</v>
      </c>
      <c r="F12" s="1079">
        <v>214615.31390602648</v>
      </c>
      <c r="G12" s="1079">
        <v>925086903.74738026</v>
      </c>
      <c r="H12" s="1079">
        <v>209475858.40380889</v>
      </c>
      <c r="I12" s="1080">
        <v>473680356.68223846</v>
      </c>
      <c r="J12" s="2146"/>
    </row>
    <row r="14" spans="1:10" ht="42" customHeight="1" x14ac:dyDescent="0.25">
      <c r="A14" s="2151" t="s">
        <v>1208</v>
      </c>
      <c r="B14" s="2151"/>
      <c r="C14" s="2151"/>
      <c r="D14" s="2151"/>
      <c r="E14" s="2151"/>
      <c r="F14" s="2151"/>
      <c r="G14" s="2151"/>
      <c r="H14" s="2151"/>
      <c r="I14" s="2151"/>
    </row>
    <row r="15" spans="1:10" ht="30.75" customHeight="1" x14ac:dyDescent="0.25">
      <c r="A15" s="2151" t="s">
        <v>987</v>
      </c>
      <c r="B15" s="2151"/>
      <c r="C15" s="2151"/>
      <c r="D15" s="2151"/>
      <c r="E15" s="2151"/>
      <c r="F15" s="2151"/>
      <c r="G15" s="2151"/>
      <c r="H15" s="2151"/>
      <c r="I15" s="2151"/>
    </row>
    <row r="16" spans="1:10" ht="16.5" customHeight="1" x14ac:dyDescent="0.25">
      <c r="A16" s="2151" t="s">
        <v>988</v>
      </c>
      <c r="B16" s="2151"/>
      <c r="C16" s="2151"/>
      <c r="D16" s="2151"/>
      <c r="E16" s="2151"/>
      <c r="F16" s="2151"/>
      <c r="G16" s="2151"/>
      <c r="H16" s="2151"/>
      <c r="I16" s="2151"/>
    </row>
    <row r="17" spans="1:9" ht="17.25" customHeight="1" x14ac:dyDescent="0.25">
      <c r="A17" s="2151" t="s">
        <v>989</v>
      </c>
      <c r="B17" s="2151"/>
      <c r="C17" s="2151"/>
      <c r="D17" s="2151"/>
      <c r="E17" s="2151"/>
      <c r="F17" s="2151"/>
      <c r="G17" s="2151"/>
      <c r="H17" s="2151"/>
      <c r="I17" s="2151"/>
    </row>
    <row r="18" spans="1:9" ht="15.75" customHeight="1" x14ac:dyDescent="0.25">
      <c r="A18" s="2151" t="s">
        <v>990</v>
      </c>
      <c r="B18" s="2151"/>
      <c r="C18" s="2151"/>
      <c r="D18" s="2151"/>
      <c r="E18" s="2151"/>
      <c r="F18" s="2151"/>
      <c r="G18" s="2151"/>
      <c r="H18" s="2151"/>
      <c r="I18" s="2151"/>
    </row>
    <row r="19" spans="1:9" ht="30.75" customHeight="1" x14ac:dyDescent="0.25">
      <c r="A19" s="2151" t="s">
        <v>991</v>
      </c>
      <c r="B19" s="2151"/>
      <c r="C19" s="2151"/>
      <c r="D19" s="2151"/>
      <c r="E19" s="2151"/>
      <c r="F19" s="2151"/>
      <c r="G19" s="2151"/>
      <c r="H19" s="2151"/>
      <c r="I19" s="2151"/>
    </row>
    <row r="20" spans="1:9" ht="40.5" customHeight="1" x14ac:dyDescent="0.25">
      <c r="A20" s="2151" t="s">
        <v>992</v>
      </c>
      <c r="B20" s="2151"/>
      <c r="C20" s="2151"/>
      <c r="D20" s="2151"/>
      <c r="E20" s="2151"/>
      <c r="F20" s="2151"/>
      <c r="G20" s="2151"/>
      <c r="H20" s="2151"/>
      <c r="I20" s="2151"/>
    </row>
    <row r="21" spans="1:9" ht="18.75" customHeight="1" x14ac:dyDescent="0.25">
      <c r="A21" s="2151" t="s">
        <v>1007</v>
      </c>
      <c r="B21" s="2151"/>
      <c r="C21" s="2151"/>
      <c r="D21" s="2151"/>
      <c r="E21" s="2151"/>
      <c r="F21" s="2151"/>
      <c r="G21" s="2151"/>
      <c r="H21" s="2151"/>
      <c r="I21" s="2151"/>
    </row>
    <row r="22" spans="1:9" ht="37.5" customHeight="1" x14ac:dyDescent="0.25">
      <c r="A22" s="2151" t="s">
        <v>1185</v>
      </c>
      <c r="B22" s="2151"/>
      <c r="C22" s="2151"/>
      <c r="D22" s="2151"/>
      <c r="E22" s="2151"/>
      <c r="F22" s="2151"/>
      <c r="G22" s="2151"/>
      <c r="H22" s="2151"/>
      <c r="I22" s="2151"/>
    </row>
    <row r="23" spans="1:9" ht="30.75" customHeight="1" x14ac:dyDescent="0.25">
      <c r="A23" s="2151" t="s">
        <v>993</v>
      </c>
      <c r="B23" s="2151"/>
      <c r="C23" s="2151"/>
      <c r="D23" s="2151"/>
      <c r="E23" s="2151"/>
      <c r="F23" s="2151"/>
      <c r="G23" s="2151"/>
      <c r="H23" s="2151"/>
      <c r="I23" s="2151"/>
    </row>
    <row r="24" spans="1:9" ht="30.75" customHeight="1" x14ac:dyDescent="0.25">
      <c r="A24" s="2151" t="s">
        <v>994</v>
      </c>
      <c r="B24" s="2151"/>
      <c r="C24" s="2151"/>
      <c r="D24" s="2151"/>
      <c r="E24" s="2151"/>
      <c r="F24" s="2151"/>
      <c r="G24" s="2151"/>
      <c r="H24" s="2151"/>
      <c r="I24" s="2151"/>
    </row>
    <row r="25" spans="1:9" ht="52.5" customHeight="1" x14ac:dyDescent="0.25">
      <c r="A25" s="2151" t="s">
        <v>995</v>
      </c>
      <c r="B25" s="2151"/>
      <c r="C25" s="2151"/>
      <c r="D25" s="2151"/>
      <c r="E25" s="2151"/>
      <c r="F25" s="2151"/>
      <c r="G25" s="2151"/>
      <c r="H25" s="2151"/>
      <c r="I25" s="2151"/>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B27"/>
  <sheetViews>
    <sheetView showGridLines="0" zoomScale="85" zoomScaleNormal="85" zoomScaleSheetLayoutView="100" workbookViewId="0">
      <selection activeCell="D16" sqref="D7:XFD28"/>
    </sheetView>
  </sheetViews>
  <sheetFormatPr defaultRowHeight="15" x14ac:dyDescent="0.25"/>
  <cols>
    <col min="1" max="1" width="32.85546875" customWidth="1"/>
    <col min="2" max="2" width="77.7109375" customWidth="1"/>
  </cols>
  <sheetData>
    <row r="1" spans="1:2" ht="28.5" customHeight="1" x14ac:dyDescent="0.25">
      <c r="A1" s="566" t="s">
        <v>964</v>
      </c>
      <c r="B1" s="592" t="s">
        <v>982</v>
      </c>
    </row>
    <row r="2" spans="1:2" x14ac:dyDescent="0.25">
      <c r="A2" s="568" t="s">
        <v>973</v>
      </c>
      <c r="B2" s="593" t="s">
        <v>957</v>
      </c>
    </row>
    <row r="3" spans="1:2" ht="15.75" thickBot="1" x14ac:dyDescent="0.3">
      <c r="A3" s="2149" t="s">
        <v>910</v>
      </c>
      <c r="B3" s="2153"/>
    </row>
    <row r="4" spans="1:2" ht="36.75" customHeight="1" thickBot="1" x14ac:dyDescent="0.3">
      <c r="A4" s="2117" t="s">
        <v>1116</v>
      </c>
      <c r="B4" s="2152"/>
    </row>
    <row r="5" spans="1:2" ht="15.75" thickBot="1" x14ac:dyDescent="0.3">
      <c r="A5" s="438" t="s">
        <v>1019</v>
      </c>
      <c r="B5" s="539" t="e">
        <f>#REF!</f>
        <v>#REF!</v>
      </c>
    </row>
    <row r="6" spans="1:2" x14ac:dyDescent="0.25">
      <c r="A6" s="481" t="s">
        <v>1034</v>
      </c>
      <c r="B6" s="482" t="s">
        <v>1214</v>
      </c>
    </row>
    <row r="7" spans="1:2" s="161" customFormat="1" ht="20.25" customHeight="1" thickBot="1" x14ac:dyDescent="0.25">
      <c r="A7" s="483" t="s">
        <v>1035</v>
      </c>
      <c r="B7" s="484" t="s">
        <v>965</v>
      </c>
    </row>
    <row r="8" spans="1:2" x14ac:dyDescent="0.25">
      <c r="A8" s="414" t="s">
        <v>944</v>
      </c>
      <c r="B8" s="419"/>
    </row>
    <row r="9" spans="1:2" x14ac:dyDescent="0.25">
      <c r="A9" s="414" t="s">
        <v>945</v>
      </c>
      <c r="B9" s="419"/>
    </row>
    <row r="10" spans="1:2" x14ac:dyDescent="0.25">
      <c r="A10" s="414" t="s">
        <v>946</v>
      </c>
      <c r="B10" s="419"/>
    </row>
    <row r="11" spans="1:2" x14ac:dyDescent="0.25">
      <c r="A11" s="414" t="s">
        <v>947</v>
      </c>
      <c r="B11" s="419"/>
    </row>
    <row r="12" spans="1:2" x14ac:dyDescent="0.25">
      <c r="A12" s="414" t="s">
        <v>948</v>
      </c>
      <c r="B12" s="419"/>
    </row>
    <row r="13" spans="1:2" x14ac:dyDescent="0.25">
      <c r="A13" s="414" t="s">
        <v>949</v>
      </c>
      <c r="B13" s="419"/>
    </row>
    <row r="14" spans="1:2" x14ac:dyDescent="0.25">
      <c r="A14" s="414" t="s">
        <v>950</v>
      </c>
      <c r="B14" s="419"/>
    </row>
    <row r="15" spans="1:2" x14ac:dyDescent="0.25">
      <c r="A15" s="414" t="s">
        <v>951</v>
      </c>
      <c r="B15" s="419"/>
    </row>
    <row r="16" spans="1:2" x14ac:dyDescent="0.25">
      <c r="A16" s="414" t="s">
        <v>952</v>
      </c>
      <c r="B16" s="419"/>
    </row>
    <row r="17" spans="1:2" x14ac:dyDescent="0.25">
      <c r="A17" s="414" t="s">
        <v>953</v>
      </c>
      <c r="B17" s="419"/>
    </row>
    <row r="18" spans="1:2" x14ac:dyDescent="0.25">
      <c r="A18" s="414" t="s">
        <v>954</v>
      </c>
      <c r="B18" s="419"/>
    </row>
    <row r="19" spans="1:2" x14ac:dyDescent="0.25">
      <c r="A19" s="414" t="s">
        <v>955</v>
      </c>
      <c r="B19" s="419"/>
    </row>
    <row r="20" spans="1:2" x14ac:dyDescent="0.25">
      <c r="A20" s="414" t="s">
        <v>956</v>
      </c>
      <c r="B20" s="419"/>
    </row>
    <row r="21" spans="1:2" x14ac:dyDescent="0.25">
      <c r="A21" s="414" t="s">
        <v>942</v>
      </c>
      <c r="B21" s="419"/>
    </row>
    <row r="22" spans="1:2" ht="25.5" x14ac:dyDescent="0.25">
      <c r="A22" s="480" t="s">
        <v>1033</v>
      </c>
      <c r="B22" s="419"/>
    </row>
    <row r="23" spans="1:2" ht="15.75" thickBot="1" x14ac:dyDescent="0.3">
      <c r="A23" s="415"/>
      <c r="B23" s="420"/>
    </row>
    <row r="24" spans="1:2" ht="41.25" customHeight="1" x14ac:dyDescent="0.25">
      <c r="A24" s="2155" t="s">
        <v>1115</v>
      </c>
      <c r="B24" s="2155"/>
    </row>
    <row r="25" spans="1:2" ht="31.5" customHeight="1" x14ac:dyDescent="0.25">
      <c r="A25" s="2154" t="s">
        <v>1123</v>
      </c>
      <c r="B25" s="2154"/>
    </row>
    <row r="26" spans="1:2" ht="27.75" customHeight="1" x14ac:dyDescent="0.25"/>
    <row r="27" spans="1:2" x14ac:dyDescent="0.25">
      <c r="A27" s="161"/>
      <c r="B27" s="16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H391"/>
  <sheetViews>
    <sheetView view="pageBreakPreview" zoomScaleNormal="85" zoomScaleSheetLayoutView="100" workbookViewId="0">
      <selection activeCell="D16" sqref="D7:XFD28"/>
    </sheetView>
  </sheetViews>
  <sheetFormatPr defaultRowHeight="15" outlineLevelRow="2" x14ac:dyDescent="0.25"/>
  <cols>
    <col min="1" max="5" width="23" customWidth="1"/>
    <col min="6" max="6" width="12.5703125" customWidth="1"/>
    <col min="7" max="7" width="35.7109375" customWidth="1"/>
    <col min="8" max="8" width="17" customWidth="1"/>
  </cols>
  <sheetData>
    <row r="1" spans="1:8" x14ac:dyDescent="0.25">
      <c r="A1" s="1694" t="s">
        <v>695</v>
      </c>
      <c r="B1" s="1694"/>
      <c r="C1" s="1694"/>
      <c r="D1" s="451"/>
      <c r="E1" s="451"/>
      <c r="F1" s="455"/>
      <c r="G1" s="169"/>
      <c r="H1" s="169"/>
    </row>
    <row r="2" spans="1:8" x14ac:dyDescent="0.25">
      <c r="A2" s="1694" t="s">
        <v>709</v>
      </c>
      <c r="B2" s="1694"/>
      <c r="C2" s="1694"/>
      <c r="D2" s="451"/>
      <c r="E2" s="451"/>
      <c r="F2" s="455"/>
      <c r="G2" s="169"/>
      <c r="H2" s="169"/>
    </row>
    <row r="3" spans="1:8" ht="15.75" thickBot="1" x14ac:dyDescent="0.3">
      <c r="A3" s="1864"/>
      <c r="B3" s="1864"/>
      <c r="C3" s="1864"/>
      <c r="D3" s="1864"/>
      <c r="E3" s="1864"/>
      <c r="F3" s="1864"/>
      <c r="G3" s="168"/>
      <c r="H3" s="155"/>
    </row>
    <row r="4" spans="1:8" x14ac:dyDescent="0.25">
      <c r="A4" s="1228" t="s">
        <v>764</v>
      </c>
      <c r="B4" s="1229"/>
      <c r="C4" s="1229"/>
      <c r="D4" s="1229"/>
      <c r="E4" s="1229"/>
      <c r="F4" s="1234" t="s">
        <v>886</v>
      </c>
    </row>
    <row r="5" spans="1:8" ht="15.75" thickBot="1" x14ac:dyDescent="0.3">
      <c r="A5" s="1231"/>
      <c r="B5" s="1232"/>
      <c r="C5" s="1232"/>
      <c r="D5" s="1232"/>
      <c r="E5" s="1232"/>
      <c r="F5" s="1278"/>
    </row>
    <row r="6" spans="1:8" ht="15.75" thickBot="1" x14ac:dyDescent="0.3">
      <c r="A6" s="438" t="s">
        <v>1019</v>
      </c>
      <c r="B6" s="442" t="e">
        <f>#REF!</f>
        <v>#REF!</v>
      </c>
      <c r="C6" s="432"/>
      <c r="D6" s="208"/>
      <c r="E6" s="208"/>
      <c r="F6" s="209"/>
    </row>
    <row r="7" spans="1:8" x14ac:dyDescent="0.25">
      <c r="A7" s="1946" t="s">
        <v>765</v>
      </c>
      <c r="B7" s="1947"/>
      <c r="C7" s="1947"/>
      <c r="D7" s="1947"/>
      <c r="E7" s="1947"/>
      <c r="F7" s="2215" t="s">
        <v>1049</v>
      </c>
      <c r="G7" s="161"/>
    </row>
    <row r="8" spans="1:8" ht="15.75" thickBot="1" x14ac:dyDescent="0.3">
      <c r="A8" s="281"/>
      <c r="B8" s="282"/>
      <c r="C8" s="282"/>
      <c r="D8" s="282"/>
      <c r="E8" s="283"/>
      <c r="F8" s="2216"/>
      <c r="G8" s="161"/>
    </row>
    <row r="9" spans="1:8" ht="15.75" hidden="1" outlineLevel="1" thickBot="1" x14ac:dyDescent="0.3">
      <c r="A9" s="272"/>
      <c r="B9" s="273"/>
      <c r="C9" s="273"/>
      <c r="D9" s="273"/>
      <c r="E9" s="274"/>
      <c r="F9" s="2164" t="s">
        <v>777</v>
      </c>
      <c r="G9" s="161"/>
    </row>
    <row r="10" spans="1:8" ht="15.75" hidden="1" outlineLevel="1" thickBot="1" x14ac:dyDescent="0.3">
      <c r="A10" s="275"/>
      <c r="B10" s="276"/>
      <c r="C10" s="276"/>
      <c r="D10" s="276"/>
      <c r="E10" s="277"/>
      <c r="F10" s="2164"/>
      <c r="G10" s="161"/>
    </row>
    <row r="11" spans="1:8" ht="15.75" hidden="1" outlineLevel="1" thickBot="1" x14ac:dyDescent="0.3">
      <c r="A11" s="275"/>
      <c r="B11" s="276"/>
      <c r="C11" s="276"/>
      <c r="D11" s="276"/>
      <c r="E11" s="277"/>
      <c r="F11" s="2164"/>
      <c r="G11" s="161"/>
    </row>
    <row r="12" spans="1:8" ht="15.75" hidden="1" outlineLevel="1" thickBot="1" x14ac:dyDescent="0.3">
      <c r="A12" s="275"/>
      <c r="B12" s="276"/>
      <c r="C12" s="276"/>
      <c r="D12" s="276"/>
      <c r="E12" s="277"/>
      <c r="F12" s="2164"/>
      <c r="G12" s="161"/>
    </row>
    <row r="13" spans="1:8" ht="15.75" hidden="1" outlineLevel="1" thickBot="1" x14ac:dyDescent="0.3">
      <c r="A13" s="275"/>
      <c r="B13" s="276"/>
      <c r="C13" s="276"/>
      <c r="D13" s="276"/>
      <c r="E13" s="277"/>
      <c r="F13" s="2164"/>
      <c r="G13" s="161"/>
    </row>
    <row r="14" spans="1:8" ht="15.75" hidden="1" outlineLevel="1" thickBot="1" x14ac:dyDescent="0.3">
      <c r="A14" s="275"/>
      <c r="B14" s="276"/>
      <c r="C14" s="276"/>
      <c r="D14" s="276"/>
      <c r="E14" s="277"/>
      <c r="F14" s="2164"/>
      <c r="G14" s="161"/>
    </row>
    <row r="15" spans="1:8" ht="15.75" hidden="1" outlineLevel="1" thickBot="1" x14ac:dyDescent="0.3">
      <c r="A15" s="275"/>
      <c r="B15" s="276"/>
      <c r="C15" s="276"/>
      <c r="D15" s="276"/>
      <c r="E15" s="277"/>
      <c r="F15" s="2164"/>
      <c r="G15" s="161"/>
    </row>
    <row r="16" spans="1:8" ht="15.75" hidden="1" outlineLevel="1" thickBot="1" x14ac:dyDescent="0.3">
      <c r="A16" s="275"/>
      <c r="B16" s="276"/>
      <c r="C16" s="276"/>
      <c r="D16" s="276"/>
      <c r="E16" s="277"/>
      <c r="F16" s="2164"/>
      <c r="G16" s="161"/>
    </row>
    <row r="17" spans="1:7" ht="15.75" hidden="1" outlineLevel="1" thickBot="1" x14ac:dyDescent="0.3">
      <c r="A17" s="275"/>
      <c r="B17" s="276"/>
      <c r="C17" s="276"/>
      <c r="D17" s="276"/>
      <c r="E17" s="277"/>
      <c r="F17" s="2164"/>
      <c r="G17" s="161"/>
    </row>
    <row r="18" spans="1:7" ht="15.75" hidden="1" outlineLevel="1" thickBot="1" x14ac:dyDescent="0.3">
      <c r="A18" s="278"/>
      <c r="B18" s="279"/>
      <c r="C18" s="279"/>
      <c r="D18" s="279"/>
      <c r="E18" s="280"/>
      <c r="F18" s="2202"/>
      <c r="G18" s="161"/>
    </row>
    <row r="19" spans="1:7" collapsed="1" x14ac:dyDescent="0.25">
      <c r="A19" s="2196" t="s">
        <v>766</v>
      </c>
      <c r="B19" s="2197"/>
      <c r="C19" s="2197"/>
      <c r="D19" s="2197"/>
      <c r="E19" s="2197"/>
      <c r="F19" s="2163" t="s">
        <v>1050</v>
      </c>
      <c r="G19" s="161"/>
    </row>
    <row r="20" spans="1:7" ht="15.75" thickBot="1" x14ac:dyDescent="0.3">
      <c r="A20" s="281"/>
      <c r="B20" s="282"/>
      <c r="C20" s="282"/>
      <c r="D20" s="282"/>
      <c r="E20" s="283"/>
      <c r="F20" s="2164"/>
      <c r="G20" s="161"/>
    </row>
    <row r="21" spans="1:7" ht="15.75" hidden="1" outlineLevel="1" thickBot="1" x14ac:dyDescent="0.3">
      <c r="A21" s="272"/>
      <c r="B21" s="273"/>
      <c r="C21" s="273"/>
      <c r="D21" s="273"/>
      <c r="E21" s="274"/>
      <c r="F21" s="2164" t="s">
        <v>778</v>
      </c>
      <c r="G21" s="161"/>
    </row>
    <row r="22" spans="1:7" ht="15.75" hidden="1" outlineLevel="1" thickBot="1" x14ac:dyDescent="0.3">
      <c r="A22" s="275"/>
      <c r="B22" s="276"/>
      <c r="C22" s="276"/>
      <c r="D22" s="276"/>
      <c r="E22" s="277"/>
      <c r="F22" s="2164"/>
      <c r="G22" s="161"/>
    </row>
    <row r="23" spans="1:7" ht="15.75" hidden="1" outlineLevel="1" thickBot="1" x14ac:dyDescent="0.3">
      <c r="A23" s="275"/>
      <c r="B23" s="276"/>
      <c r="C23" s="276"/>
      <c r="D23" s="276"/>
      <c r="E23" s="277"/>
      <c r="F23" s="2164"/>
      <c r="G23" s="161"/>
    </row>
    <row r="24" spans="1:7" ht="15.75" hidden="1" outlineLevel="1" thickBot="1" x14ac:dyDescent="0.3">
      <c r="A24" s="275"/>
      <c r="B24" s="276"/>
      <c r="C24" s="276"/>
      <c r="D24" s="276"/>
      <c r="E24" s="277"/>
      <c r="F24" s="2164"/>
      <c r="G24" s="161"/>
    </row>
    <row r="25" spans="1:7" ht="15.75" hidden="1" outlineLevel="1" thickBot="1" x14ac:dyDescent="0.3">
      <c r="A25" s="275"/>
      <c r="B25" s="276"/>
      <c r="C25" s="276"/>
      <c r="D25" s="276"/>
      <c r="E25" s="277"/>
      <c r="F25" s="2164"/>
      <c r="G25" s="161"/>
    </row>
    <row r="26" spans="1:7" ht="15.75" hidden="1" outlineLevel="1" thickBot="1" x14ac:dyDescent="0.3">
      <c r="A26" s="275"/>
      <c r="B26" s="276"/>
      <c r="C26" s="276"/>
      <c r="D26" s="276"/>
      <c r="E26" s="277"/>
      <c r="F26" s="2164"/>
      <c r="G26" s="161"/>
    </row>
    <row r="27" spans="1:7" ht="15.75" hidden="1" outlineLevel="1" thickBot="1" x14ac:dyDescent="0.3">
      <c r="A27" s="275"/>
      <c r="B27" s="276"/>
      <c r="C27" s="276"/>
      <c r="D27" s="276"/>
      <c r="E27" s="277"/>
      <c r="F27" s="2164"/>
      <c r="G27" s="161"/>
    </row>
    <row r="28" spans="1:7" ht="15.75" hidden="1" outlineLevel="1" thickBot="1" x14ac:dyDescent="0.3">
      <c r="A28" s="275"/>
      <c r="B28" s="276"/>
      <c r="C28" s="276"/>
      <c r="D28" s="276"/>
      <c r="E28" s="277"/>
      <c r="F28" s="2164"/>
      <c r="G28" s="161"/>
    </row>
    <row r="29" spans="1:7" ht="15.75" hidden="1" outlineLevel="1" thickBot="1" x14ac:dyDescent="0.3">
      <c r="A29" s="275"/>
      <c r="B29" s="276"/>
      <c r="C29" s="276"/>
      <c r="D29" s="276"/>
      <c r="E29" s="277"/>
      <c r="F29" s="2164"/>
      <c r="G29" s="161"/>
    </row>
    <row r="30" spans="1:7" ht="15.75" hidden="1" outlineLevel="1" thickBot="1" x14ac:dyDescent="0.3">
      <c r="A30" s="278"/>
      <c r="B30" s="279"/>
      <c r="C30" s="279"/>
      <c r="D30" s="279"/>
      <c r="E30" s="280"/>
      <c r="F30" s="2165"/>
      <c r="G30" s="161"/>
    </row>
    <row r="31" spans="1:7" ht="30" customHeight="1" collapsed="1" x14ac:dyDescent="0.25">
      <c r="A31" s="2174" t="s">
        <v>767</v>
      </c>
      <c r="B31" s="2175"/>
      <c r="C31" s="2175"/>
      <c r="D31" s="2175"/>
      <c r="E31" s="2212"/>
      <c r="F31" s="2163" t="s">
        <v>1051</v>
      </c>
      <c r="G31" s="161"/>
    </row>
    <row r="32" spans="1:7" ht="20.25" customHeight="1" thickBot="1" x14ac:dyDescent="0.3">
      <c r="A32" s="281"/>
      <c r="B32" s="282"/>
      <c r="C32" s="282"/>
      <c r="D32" s="282"/>
      <c r="E32" s="283"/>
      <c r="F32" s="2164"/>
      <c r="G32" s="161"/>
    </row>
    <row r="33" spans="1:7" ht="15.75" hidden="1" outlineLevel="1" thickBot="1" x14ac:dyDescent="0.3">
      <c r="A33" s="272"/>
      <c r="B33" s="273"/>
      <c r="C33" s="273"/>
      <c r="D33" s="273"/>
      <c r="E33" s="274"/>
      <c r="F33" s="2164" t="s">
        <v>779</v>
      </c>
      <c r="G33" s="161"/>
    </row>
    <row r="34" spans="1:7" ht="15.75" hidden="1" outlineLevel="1" thickBot="1" x14ac:dyDescent="0.3">
      <c r="A34" s="275"/>
      <c r="B34" s="276"/>
      <c r="C34" s="276"/>
      <c r="D34" s="276"/>
      <c r="E34" s="277"/>
      <c r="F34" s="2164"/>
      <c r="G34" s="161"/>
    </row>
    <row r="35" spans="1:7" ht="15.75" hidden="1" outlineLevel="1" thickBot="1" x14ac:dyDescent="0.3">
      <c r="A35" s="275"/>
      <c r="B35" s="276"/>
      <c r="C35" s="276"/>
      <c r="D35" s="276"/>
      <c r="E35" s="277"/>
      <c r="F35" s="2164"/>
      <c r="G35" s="161"/>
    </row>
    <row r="36" spans="1:7" ht="15.75" hidden="1" outlineLevel="1" thickBot="1" x14ac:dyDescent="0.3">
      <c r="A36" s="275"/>
      <c r="B36" s="276"/>
      <c r="C36" s="276"/>
      <c r="D36" s="276"/>
      <c r="E36" s="277"/>
      <c r="F36" s="2164"/>
      <c r="G36" s="161"/>
    </row>
    <row r="37" spans="1:7" ht="15.75" hidden="1" outlineLevel="1" thickBot="1" x14ac:dyDescent="0.3">
      <c r="A37" s="275"/>
      <c r="B37" s="276"/>
      <c r="C37" s="276"/>
      <c r="D37" s="276"/>
      <c r="E37" s="277"/>
      <c r="F37" s="2164"/>
      <c r="G37" s="161"/>
    </row>
    <row r="38" spans="1:7" ht="15.75" hidden="1" outlineLevel="1" thickBot="1" x14ac:dyDescent="0.3">
      <c r="A38" s="275"/>
      <c r="B38" s="276"/>
      <c r="C38" s="276"/>
      <c r="D38" s="276"/>
      <c r="E38" s="277"/>
      <c r="F38" s="2164"/>
      <c r="G38" s="161"/>
    </row>
    <row r="39" spans="1:7" ht="15.75" hidden="1" outlineLevel="1" thickBot="1" x14ac:dyDescent="0.3">
      <c r="A39" s="275"/>
      <c r="B39" s="276"/>
      <c r="C39" s="276"/>
      <c r="D39" s="276"/>
      <c r="E39" s="277"/>
      <c r="F39" s="2164"/>
      <c r="G39" s="161"/>
    </row>
    <row r="40" spans="1:7" ht="15.75" hidden="1" outlineLevel="1" thickBot="1" x14ac:dyDescent="0.3">
      <c r="A40" s="275"/>
      <c r="B40" s="276"/>
      <c r="C40" s="276"/>
      <c r="D40" s="276"/>
      <c r="E40" s="277"/>
      <c r="F40" s="2164"/>
      <c r="G40" s="161"/>
    </row>
    <row r="41" spans="1:7" ht="15.75" hidden="1" outlineLevel="1" thickBot="1" x14ac:dyDescent="0.3">
      <c r="A41" s="275"/>
      <c r="B41" s="276"/>
      <c r="C41" s="276"/>
      <c r="D41" s="276"/>
      <c r="E41" s="277"/>
      <c r="F41" s="2164"/>
      <c r="G41" s="161"/>
    </row>
    <row r="42" spans="1:7" ht="15.75" hidden="1" outlineLevel="1" thickBot="1" x14ac:dyDescent="0.3">
      <c r="A42" s="278"/>
      <c r="B42" s="279"/>
      <c r="C42" s="279"/>
      <c r="D42" s="279"/>
      <c r="E42" s="280"/>
      <c r="F42" s="2165"/>
      <c r="G42" s="161"/>
    </row>
    <row r="43" spans="1:7" collapsed="1" x14ac:dyDescent="0.25">
      <c r="A43" s="2196" t="s">
        <v>768</v>
      </c>
      <c r="B43" s="2197"/>
      <c r="C43" s="2197"/>
      <c r="D43" s="2197"/>
      <c r="E43" s="2197"/>
      <c r="F43" s="2163" t="s">
        <v>1052</v>
      </c>
      <c r="G43" s="161"/>
    </row>
    <row r="44" spans="1:7" ht="15.75" thickBot="1" x14ac:dyDescent="0.3">
      <c r="A44" s="281"/>
      <c r="B44" s="282"/>
      <c r="C44" s="282"/>
      <c r="D44" s="282"/>
      <c r="E44" s="283"/>
      <c r="F44" s="2164"/>
      <c r="G44" s="161"/>
    </row>
    <row r="45" spans="1:7" ht="15.75" hidden="1" outlineLevel="1" thickBot="1" x14ac:dyDescent="0.3">
      <c r="A45" s="272"/>
      <c r="B45" s="273"/>
      <c r="C45" s="273"/>
      <c r="D45" s="273"/>
      <c r="E45" s="274"/>
      <c r="F45" s="2164" t="s">
        <v>780</v>
      </c>
      <c r="G45" s="161"/>
    </row>
    <row r="46" spans="1:7" ht="15.75" hidden="1" outlineLevel="1" thickBot="1" x14ac:dyDescent="0.3">
      <c r="A46" s="275"/>
      <c r="B46" s="276"/>
      <c r="C46" s="276"/>
      <c r="D46" s="276"/>
      <c r="E46" s="277"/>
      <c r="F46" s="2164"/>
      <c r="G46" s="161"/>
    </row>
    <row r="47" spans="1:7" ht="15.75" hidden="1" outlineLevel="1" thickBot="1" x14ac:dyDescent="0.3">
      <c r="A47" s="275"/>
      <c r="B47" s="276"/>
      <c r="C47" s="276"/>
      <c r="D47" s="276"/>
      <c r="E47" s="277"/>
      <c r="F47" s="2164"/>
      <c r="G47" s="161"/>
    </row>
    <row r="48" spans="1:7" ht="15.75" hidden="1" outlineLevel="1" thickBot="1" x14ac:dyDescent="0.3">
      <c r="A48" s="275"/>
      <c r="B48" s="276"/>
      <c r="C48" s="276"/>
      <c r="D48" s="276"/>
      <c r="E48" s="277"/>
      <c r="F48" s="2164"/>
      <c r="G48" s="161"/>
    </row>
    <row r="49" spans="1:7" ht="15.75" hidden="1" outlineLevel="1" thickBot="1" x14ac:dyDescent="0.3">
      <c r="A49" s="275"/>
      <c r="B49" s="276"/>
      <c r="C49" s="276"/>
      <c r="D49" s="276"/>
      <c r="E49" s="277"/>
      <c r="F49" s="2164"/>
      <c r="G49" s="161"/>
    </row>
    <row r="50" spans="1:7" ht="15.75" hidden="1" outlineLevel="1" thickBot="1" x14ac:dyDescent="0.3">
      <c r="A50" s="275"/>
      <c r="B50" s="276"/>
      <c r="C50" s="276"/>
      <c r="D50" s="276"/>
      <c r="E50" s="277"/>
      <c r="F50" s="2164"/>
      <c r="G50" s="161"/>
    </row>
    <row r="51" spans="1:7" ht="15.75" hidden="1" outlineLevel="1" thickBot="1" x14ac:dyDescent="0.3">
      <c r="A51" s="275"/>
      <c r="B51" s="276"/>
      <c r="C51" s="276"/>
      <c r="D51" s="276"/>
      <c r="E51" s="277"/>
      <c r="F51" s="2164"/>
      <c r="G51" s="161"/>
    </row>
    <row r="52" spans="1:7" ht="15.75" hidden="1" outlineLevel="1" thickBot="1" x14ac:dyDescent="0.3">
      <c r="A52" s="275"/>
      <c r="B52" s="276"/>
      <c r="C52" s="276"/>
      <c r="D52" s="276"/>
      <c r="E52" s="277"/>
      <c r="F52" s="2164"/>
      <c r="G52" s="161"/>
    </row>
    <row r="53" spans="1:7" ht="15.75" hidden="1" outlineLevel="1" thickBot="1" x14ac:dyDescent="0.3">
      <c r="A53" s="275"/>
      <c r="B53" s="276"/>
      <c r="C53" s="276"/>
      <c r="D53" s="276"/>
      <c r="E53" s="277"/>
      <c r="F53" s="2164"/>
      <c r="G53" s="161"/>
    </row>
    <row r="54" spans="1:7" ht="15.75" hidden="1" outlineLevel="1" thickBot="1" x14ac:dyDescent="0.3">
      <c r="A54" s="278"/>
      <c r="B54" s="279"/>
      <c r="C54" s="279"/>
      <c r="D54" s="279"/>
      <c r="E54" s="280"/>
      <c r="F54" s="2165"/>
      <c r="G54" s="161"/>
    </row>
    <row r="55" spans="1:7" ht="29.25" customHeight="1" collapsed="1" x14ac:dyDescent="0.25">
      <c r="A55" s="2174" t="s">
        <v>769</v>
      </c>
      <c r="B55" s="2175"/>
      <c r="C55" s="2175"/>
      <c r="D55" s="2175"/>
      <c r="E55" s="2212"/>
      <c r="F55" s="2163" t="s">
        <v>1053</v>
      </c>
      <c r="G55" s="161"/>
    </row>
    <row r="56" spans="1:7" ht="15.75" thickBot="1" x14ac:dyDescent="0.3">
      <c r="A56" s="281"/>
      <c r="B56" s="282"/>
      <c r="C56" s="282"/>
      <c r="D56" s="282"/>
      <c r="E56" s="283"/>
      <c r="F56" s="2164"/>
      <c r="G56" s="161"/>
    </row>
    <row r="57" spans="1:7" ht="15.75" hidden="1" outlineLevel="1" thickBot="1" x14ac:dyDescent="0.3">
      <c r="A57" s="272"/>
      <c r="B57" s="273"/>
      <c r="C57" s="273"/>
      <c r="D57" s="273"/>
      <c r="E57" s="274"/>
      <c r="F57" s="2164" t="s">
        <v>781</v>
      </c>
      <c r="G57" s="161"/>
    </row>
    <row r="58" spans="1:7" ht="15.75" hidden="1" outlineLevel="1" thickBot="1" x14ac:dyDescent="0.3">
      <c r="A58" s="275"/>
      <c r="B58" s="276"/>
      <c r="C58" s="276"/>
      <c r="D58" s="276"/>
      <c r="E58" s="277"/>
      <c r="F58" s="2164"/>
      <c r="G58" s="161"/>
    </row>
    <row r="59" spans="1:7" ht="15.75" hidden="1" outlineLevel="1" thickBot="1" x14ac:dyDescent="0.3">
      <c r="A59" s="275"/>
      <c r="B59" s="276"/>
      <c r="C59" s="276"/>
      <c r="D59" s="276"/>
      <c r="E59" s="277"/>
      <c r="F59" s="2164"/>
      <c r="G59" s="161"/>
    </row>
    <row r="60" spans="1:7" ht="15.75" hidden="1" outlineLevel="1" thickBot="1" x14ac:dyDescent="0.3">
      <c r="A60" s="275"/>
      <c r="B60" s="276"/>
      <c r="C60" s="276"/>
      <c r="D60" s="276"/>
      <c r="E60" s="277"/>
      <c r="F60" s="2164"/>
      <c r="G60" s="161"/>
    </row>
    <row r="61" spans="1:7" ht="15.75" hidden="1" outlineLevel="1" thickBot="1" x14ac:dyDescent="0.3">
      <c r="A61" s="275"/>
      <c r="B61" s="276"/>
      <c r="C61" s="276"/>
      <c r="D61" s="276"/>
      <c r="E61" s="277"/>
      <c r="F61" s="2164"/>
      <c r="G61" s="161"/>
    </row>
    <row r="62" spans="1:7" ht="15.75" hidden="1" outlineLevel="1" thickBot="1" x14ac:dyDescent="0.3">
      <c r="A62" s="275"/>
      <c r="B62" s="276"/>
      <c r="C62" s="276"/>
      <c r="D62" s="276"/>
      <c r="E62" s="277"/>
      <c r="F62" s="2164"/>
      <c r="G62" s="161"/>
    </row>
    <row r="63" spans="1:7" ht="15.75" hidden="1" outlineLevel="1" thickBot="1" x14ac:dyDescent="0.3">
      <c r="A63" s="275"/>
      <c r="B63" s="276"/>
      <c r="C63" s="276"/>
      <c r="D63" s="276"/>
      <c r="E63" s="277"/>
      <c r="F63" s="2164"/>
      <c r="G63" s="161"/>
    </row>
    <row r="64" spans="1:7" ht="15.75" hidden="1" outlineLevel="1" thickBot="1" x14ac:dyDescent="0.3">
      <c r="A64" s="275"/>
      <c r="B64" s="276"/>
      <c r="C64" s="276"/>
      <c r="D64" s="276"/>
      <c r="E64" s="277"/>
      <c r="F64" s="2164"/>
      <c r="G64" s="161"/>
    </row>
    <row r="65" spans="1:7" ht="15.75" hidden="1" outlineLevel="1" thickBot="1" x14ac:dyDescent="0.3">
      <c r="A65" s="275"/>
      <c r="B65" s="276"/>
      <c r="C65" s="276"/>
      <c r="D65" s="276"/>
      <c r="E65" s="277"/>
      <c r="F65" s="2164"/>
      <c r="G65" s="161"/>
    </row>
    <row r="66" spans="1:7" ht="15.75" hidden="1" outlineLevel="1" thickBot="1" x14ac:dyDescent="0.3">
      <c r="A66" s="278"/>
      <c r="B66" s="279"/>
      <c r="C66" s="279"/>
      <c r="D66" s="279"/>
      <c r="E66" s="280"/>
      <c r="F66" s="2202"/>
      <c r="G66" s="161"/>
    </row>
    <row r="67" spans="1:7" ht="56.25" customHeight="1" collapsed="1" thickBot="1" x14ac:dyDescent="0.3">
      <c r="A67" s="2213" t="s">
        <v>774</v>
      </c>
      <c r="B67" s="2214"/>
      <c r="C67" s="2214"/>
      <c r="D67" s="2214"/>
      <c r="E67" s="2214"/>
      <c r="F67" s="468" t="s">
        <v>1054</v>
      </c>
      <c r="G67" s="161"/>
    </row>
    <row r="68" spans="1:7" x14ac:dyDescent="0.25">
      <c r="A68" s="2196" t="s">
        <v>770</v>
      </c>
      <c r="B68" s="2197"/>
      <c r="C68" s="2197"/>
      <c r="D68" s="2197"/>
      <c r="E68" s="2197"/>
      <c r="F68" s="2205" t="s">
        <v>1055</v>
      </c>
      <c r="G68" s="161"/>
    </row>
    <row r="69" spans="1:7" x14ac:dyDescent="0.25">
      <c r="A69" s="272"/>
      <c r="B69" s="273"/>
      <c r="C69" s="273"/>
      <c r="D69" s="273"/>
      <c r="E69" s="274"/>
      <c r="F69" s="2179"/>
      <c r="G69" s="161"/>
    </row>
    <row r="70" spans="1:7" x14ac:dyDescent="0.25">
      <c r="A70" s="275"/>
      <c r="B70" s="276"/>
      <c r="C70" s="276"/>
      <c r="D70" s="276"/>
      <c r="E70" s="277"/>
      <c r="F70" s="2179"/>
      <c r="G70" s="161"/>
    </row>
    <row r="71" spans="1:7" x14ac:dyDescent="0.25">
      <c r="A71" s="275"/>
      <c r="B71" s="276"/>
      <c r="C71" s="276"/>
      <c r="D71" s="276"/>
      <c r="E71" s="277"/>
      <c r="F71" s="2179"/>
      <c r="G71" s="161"/>
    </row>
    <row r="72" spans="1:7" x14ac:dyDescent="0.25">
      <c r="A72" s="275"/>
      <c r="B72" s="276"/>
      <c r="C72" s="276"/>
      <c r="D72" s="276"/>
      <c r="E72" s="277"/>
      <c r="F72" s="2179"/>
      <c r="G72" s="161"/>
    </row>
    <row r="73" spans="1:7" x14ac:dyDescent="0.25">
      <c r="A73" s="275"/>
      <c r="B73" s="276"/>
      <c r="C73" s="276"/>
      <c r="D73" s="276"/>
      <c r="E73" s="277"/>
      <c r="F73" s="2179"/>
      <c r="G73" s="161"/>
    </row>
    <row r="74" spans="1:7" ht="15.75" thickBot="1" x14ac:dyDescent="0.3">
      <c r="A74" s="278"/>
      <c r="B74" s="279"/>
      <c r="C74" s="279"/>
      <c r="D74" s="279"/>
      <c r="E74" s="280"/>
      <c r="F74" s="2180"/>
      <c r="G74" s="161"/>
    </row>
    <row r="75" spans="1:7" ht="15.75" hidden="1" outlineLevel="2" thickBot="1" x14ac:dyDescent="0.3">
      <c r="A75" s="275"/>
      <c r="B75" s="276"/>
      <c r="C75" s="276"/>
      <c r="D75" s="276"/>
      <c r="E75" s="277"/>
      <c r="F75" s="2178" t="s">
        <v>771</v>
      </c>
      <c r="G75" s="161"/>
    </row>
    <row r="76" spans="1:7" ht="15.75" hidden="1" outlineLevel="2" thickBot="1" x14ac:dyDescent="0.3">
      <c r="A76" s="275"/>
      <c r="B76" s="276"/>
      <c r="C76" s="276"/>
      <c r="D76" s="276"/>
      <c r="E76" s="277"/>
      <c r="F76" s="2179"/>
      <c r="G76" s="161"/>
    </row>
    <row r="77" spans="1:7" ht="15.75" hidden="1" outlineLevel="2" thickBot="1" x14ac:dyDescent="0.3">
      <c r="A77" s="275"/>
      <c r="B77" s="276"/>
      <c r="C77" s="276"/>
      <c r="D77" s="276"/>
      <c r="E77" s="277"/>
      <c r="F77" s="2179"/>
      <c r="G77" s="161"/>
    </row>
    <row r="78" spans="1:7" ht="15.75" hidden="1" outlineLevel="2" thickBot="1" x14ac:dyDescent="0.3">
      <c r="A78" s="275"/>
      <c r="B78" s="276"/>
      <c r="C78" s="276"/>
      <c r="D78" s="276"/>
      <c r="E78" s="277"/>
      <c r="F78" s="2179"/>
      <c r="G78" s="161"/>
    </row>
    <row r="79" spans="1:7" ht="15.75" hidden="1" outlineLevel="2" thickBot="1" x14ac:dyDescent="0.3">
      <c r="A79" s="275"/>
      <c r="B79" s="276"/>
      <c r="C79" s="276"/>
      <c r="D79" s="276"/>
      <c r="E79" s="277"/>
      <c r="F79" s="2179"/>
      <c r="G79" s="161"/>
    </row>
    <row r="80" spans="1:7" ht="15.75" hidden="1" outlineLevel="2" thickBot="1" x14ac:dyDescent="0.3">
      <c r="A80" s="275"/>
      <c r="B80" s="276"/>
      <c r="C80" s="276"/>
      <c r="D80" s="276"/>
      <c r="E80" s="277"/>
      <c r="F80" s="2179"/>
      <c r="G80" s="161"/>
    </row>
    <row r="81" spans="1:7" ht="15.75" hidden="1" outlineLevel="2" thickBot="1" x14ac:dyDescent="0.3">
      <c r="A81" s="275"/>
      <c r="B81" s="276"/>
      <c r="C81" s="276"/>
      <c r="D81" s="276"/>
      <c r="E81" s="277"/>
      <c r="F81" s="2179"/>
      <c r="G81" s="161"/>
    </row>
    <row r="82" spans="1:7" ht="15.75" hidden="1" outlineLevel="2" thickBot="1" x14ac:dyDescent="0.3">
      <c r="A82" s="275"/>
      <c r="B82" s="276"/>
      <c r="C82" s="276"/>
      <c r="D82" s="276"/>
      <c r="E82" s="277"/>
      <c r="F82" s="2179"/>
      <c r="G82" s="161"/>
    </row>
    <row r="83" spans="1:7" ht="15.75" hidden="1" outlineLevel="2" thickBot="1" x14ac:dyDescent="0.3">
      <c r="A83" s="275"/>
      <c r="B83" s="276"/>
      <c r="C83" s="276"/>
      <c r="D83" s="276"/>
      <c r="E83" s="277"/>
      <c r="F83" s="2195"/>
      <c r="G83" s="161"/>
    </row>
    <row r="84" spans="1:7" collapsed="1" x14ac:dyDescent="0.25">
      <c r="A84" s="2192" t="s">
        <v>772</v>
      </c>
      <c r="B84" s="2193"/>
      <c r="C84" s="2193"/>
      <c r="D84" s="2193"/>
      <c r="E84" s="2193"/>
      <c r="F84" s="2163" t="s">
        <v>1056</v>
      </c>
      <c r="G84" s="161"/>
    </row>
    <row r="85" spans="1:7" x14ac:dyDescent="0.25">
      <c r="A85" s="2209"/>
      <c r="B85" s="2210"/>
      <c r="C85" s="2210"/>
      <c r="D85" s="2210"/>
      <c r="E85" s="2211"/>
      <c r="F85" s="2179"/>
      <c r="G85" s="161"/>
    </row>
    <row r="86" spans="1:7" x14ac:dyDescent="0.25">
      <c r="A86" s="2203"/>
      <c r="B86" s="1497"/>
      <c r="C86" s="1497"/>
      <c r="D86" s="1497"/>
      <c r="E86" s="2204"/>
      <c r="F86" s="2179"/>
      <c r="G86" s="161"/>
    </row>
    <row r="87" spans="1:7" x14ac:dyDescent="0.25">
      <c r="A87" s="2203"/>
      <c r="B87" s="1497"/>
      <c r="C87" s="1497"/>
      <c r="D87" s="1497"/>
      <c r="E87" s="2204"/>
      <c r="F87" s="2179"/>
      <c r="G87" s="161"/>
    </row>
    <row r="88" spans="1:7" x14ac:dyDescent="0.25">
      <c r="A88" s="2203"/>
      <c r="B88" s="1497"/>
      <c r="C88" s="1497"/>
      <c r="D88" s="1497"/>
      <c r="E88" s="2204"/>
      <c r="F88" s="2179"/>
      <c r="G88" s="161"/>
    </row>
    <row r="89" spans="1:7" x14ac:dyDescent="0.25">
      <c r="A89" s="2203"/>
      <c r="B89" s="1497"/>
      <c r="C89" s="1497"/>
      <c r="D89" s="1497"/>
      <c r="E89" s="2204"/>
      <c r="F89" s="2179"/>
      <c r="G89" s="161"/>
    </row>
    <row r="90" spans="1:7" ht="15.75" thickBot="1" x14ac:dyDescent="0.3">
      <c r="A90" s="2206"/>
      <c r="B90" s="2207"/>
      <c r="C90" s="2207"/>
      <c r="D90" s="2207"/>
      <c r="E90" s="2208"/>
      <c r="F90" s="2180"/>
      <c r="G90" s="161"/>
    </row>
    <row r="91" spans="1:7" ht="15.75" hidden="1" outlineLevel="1" thickBot="1" x14ac:dyDescent="0.3">
      <c r="A91" s="2203"/>
      <c r="B91" s="1497"/>
      <c r="C91" s="1497"/>
      <c r="D91" s="1497"/>
      <c r="E91" s="2204"/>
      <c r="F91" s="2178" t="s">
        <v>782</v>
      </c>
      <c r="G91" s="161"/>
    </row>
    <row r="92" spans="1:7" ht="15.75" hidden="1" outlineLevel="1" thickBot="1" x14ac:dyDescent="0.3">
      <c r="A92" s="2203"/>
      <c r="B92" s="1497"/>
      <c r="C92" s="1497"/>
      <c r="D92" s="1497"/>
      <c r="E92" s="2204"/>
      <c r="F92" s="2179"/>
      <c r="G92" s="161"/>
    </row>
    <row r="93" spans="1:7" ht="15.75" hidden="1" outlineLevel="1" thickBot="1" x14ac:dyDescent="0.3">
      <c r="A93" s="2203"/>
      <c r="B93" s="1497"/>
      <c r="C93" s="1497"/>
      <c r="D93" s="1497"/>
      <c r="E93" s="2204"/>
      <c r="F93" s="2179"/>
      <c r="G93" s="161"/>
    </row>
    <row r="94" spans="1:7" ht="15.75" hidden="1" outlineLevel="1" thickBot="1" x14ac:dyDescent="0.3">
      <c r="A94" s="2203"/>
      <c r="B94" s="1497"/>
      <c r="C94" s="1497"/>
      <c r="D94" s="1497"/>
      <c r="E94" s="2204"/>
      <c r="F94" s="2179"/>
      <c r="G94" s="161"/>
    </row>
    <row r="95" spans="1:7" ht="15.75" hidden="1" outlineLevel="1" thickBot="1" x14ac:dyDescent="0.3">
      <c r="A95" s="2203"/>
      <c r="B95" s="1497"/>
      <c r="C95" s="1497"/>
      <c r="D95" s="1497"/>
      <c r="E95" s="2204"/>
      <c r="F95" s="2179"/>
      <c r="G95" s="161"/>
    </row>
    <row r="96" spans="1:7" ht="15.75" hidden="1" outlineLevel="1" thickBot="1" x14ac:dyDescent="0.3">
      <c r="A96" s="2203"/>
      <c r="B96" s="1497"/>
      <c r="C96" s="1497"/>
      <c r="D96" s="1497"/>
      <c r="E96" s="2204"/>
      <c r="F96" s="2179"/>
      <c r="G96" s="161"/>
    </row>
    <row r="97" spans="1:7" ht="15.75" hidden="1" outlineLevel="1" thickBot="1" x14ac:dyDescent="0.3">
      <c r="A97" s="2203"/>
      <c r="B97" s="1497"/>
      <c r="C97" s="1497"/>
      <c r="D97" s="1497"/>
      <c r="E97" s="2204"/>
      <c r="F97" s="2179"/>
      <c r="G97" s="161"/>
    </row>
    <row r="98" spans="1:7" ht="15.75" hidden="1" outlineLevel="1" thickBot="1" x14ac:dyDescent="0.3">
      <c r="A98" s="2203"/>
      <c r="B98" s="1497"/>
      <c r="C98" s="1497"/>
      <c r="D98" s="1497"/>
      <c r="E98" s="2204"/>
      <c r="F98" s="2179"/>
      <c r="G98" s="161"/>
    </row>
    <row r="99" spans="1:7" ht="15.75" hidden="1" outlineLevel="1" thickBot="1" x14ac:dyDescent="0.3">
      <c r="A99" s="2203"/>
      <c r="B99" s="1497"/>
      <c r="C99" s="1497"/>
      <c r="D99" s="1497"/>
      <c r="E99" s="2204"/>
      <c r="F99" s="2195"/>
      <c r="G99" s="161"/>
    </row>
    <row r="100" spans="1:7" ht="18" customHeight="1" collapsed="1" x14ac:dyDescent="0.25">
      <c r="A100" s="2196" t="s">
        <v>773</v>
      </c>
      <c r="B100" s="2197"/>
      <c r="C100" s="2197"/>
      <c r="D100" s="2197"/>
      <c r="E100" s="2197"/>
      <c r="F100" s="2163" t="s">
        <v>1057</v>
      </c>
      <c r="G100" s="161"/>
    </row>
    <row r="101" spans="1:7" x14ac:dyDescent="0.25">
      <c r="A101" s="272"/>
      <c r="B101" s="273"/>
      <c r="C101" s="273"/>
      <c r="D101" s="273"/>
      <c r="E101" s="274"/>
      <c r="F101" s="2179"/>
      <c r="G101" s="161"/>
    </row>
    <row r="102" spans="1:7" x14ac:dyDescent="0.25">
      <c r="A102" s="275"/>
      <c r="B102" s="276"/>
      <c r="C102" s="276"/>
      <c r="D102" s="276"/>
      <c r="E102" s="277"/>
      <c r="F102" s="2179"/>
      <c r="G102" s="161"/>
    </row>
    <row r="103" spans="1:7" x14ac:dyDescent="0.25">
      <c r="A103" s="275"/>
      <c r="B103" s="276"/>
      <c r="C103" s="276"/>
      <c r="D103" s="276"/>
      <c r="E103" s="277"/>
      <c r="F103" s="2179"/>
      <c r="G103" s="161"/>
    </row>
    <row r="104" spans="1:7" x14ac:dyDescent="0.25">
      <c r="A104" s="275"/>
      <c r="B104" s="276"/>
      <c r="C104" s="276"/>
      <c r="D104" s="276"/>
      <c r="E104" s="277"/>
      <c r="F104" s="2179"/>
      <c r="G104" s="161"/>
    </row>
    <row r="105" spans="1:7" ht="15.75" thickBot="1" x14ac:dyDescent="0.3">
      <c r="A105" s="278"/>
      <c r="B105" s="279"/>
      <c r="C105" s="279"/>
      <c r="D105" s="279"/>
      <c r="E105" s="280"/>
      <c r="F105" s="2180"/>
      <c r="G105" s="161"/>
    </row>
    <row r="106" spans="1:7" ht="15.75" hidden="1" outlineLevel="1" thickBot="1" x14ac:dyDescent="0.3">
      <c r="A106" s="275"/>
      <c r="B106" s="276"/>
      <c r="C106" s="276"/>
      <c r="D106" s="276"/>
      <c r="E106" s="277"/>
      <c r="F106" s="2178" t="s">
        <v>783</v>
      </c>
      <c r="G106" s="161"/>
    </row>
    <row r="107" spans="1:7" ht="15.75" hidden="1" outlineLevel="1" thickBot="1" x14ac:dyDescent="0.3">
      <c r="A107" s="275"/>
      <c r="B107" s="276"/>
      <c r="C107" s="276"/>
      <c r="D107" s="276"/>
      <c r="E107" s="277"/>
      <c r="F107" s="2179"/>
      <c r="G107" s="161"/>
    </row>
    <row r="108" spans="1:7" ht="15.75" hidden="1" outlineLevel="1" thickBot="1" x14ac:dyDescent="0.3">
      <c r="A108" s="275"/>
      <c r="B108" s="276"/>
      <c r="C108" s="276"/>
      <c r="D108" s="276"/>
      <c r="E108" s="277"/>
      <c r="F108" s="2179"/>
      <c r="G108" s="161"/>
    </row>
    <row r="109" spans="1:7" ht="15.75" hidden="1" outlineLevel="1" thickBot="1" x14ac:dyDescent="0.3">
      <c r="A109" s="275"/>
      <c r="B109" s="276"/>
      <c r="C109" s="276"/>
      <c r="D109" s="276"/>
      <c r="E109" s="277"/>
      <c r="F109" s="2179"/>
      <c r="G109" s="161"/>
    </row>
    <row r="110" spans="1:7" ht="15.75" hidden="1" outlineLevel="1" thickBot="1" x14ac:dyDescent="0.3">
      <c r="A110" s="275"/>
      <c r="B110" s="276"/>
      <c r="C110" s="276"/>
      <c r="D110" s="276"/>
      <c r="E110" s="277"/>
      <c r="F110" s="2179"/>
      <c r="G110" s="161"/>
    </row>
    <row r="111" spans="1:7" ht="15.75" hidden="1" outlineLevel="1" thickBot="1" x14ac:dyDescent="0.3">
      <c r="A111" s="275"/>
      <c r="B111" s="276"/>
      <c r="C111" s="276"/>
      <c r="D111" s="276"/>
      <c r="E111" s="277"/>
      <c r="F111" s="2179"/>
      <c r="G111" s="161"/>
    </row>
    <row r="112" spans="1:7" ht="15.75" hidden="1" outlineLevel="1" thickBot="1" x14ac:dyDescent="0.3">
      <c r="A112" s="275"/>
      <c r="B112" s="276"/>
      <c r="C112" s="276"/>
      <c r="D112" s="276"/>
      <c r="E112" s="277"/>
      <c r="F112" s="2179"/>
      <c r="G112" s="161"/>
    </row>
    <row r="113" spans="1:7" ht="15.75" hidden="1" outlineLevel="1" thickBot="1" x14ac:dyDescent="0.3">
      <c r="A113" s="275"/>
      <c r="B113" s="276"/>
      <c r="C113" s="276"/>
      <c r="D113" s="276"/>
      <c r="E113" s="277"/>
      <c r="F113" s="2179"/>
      <c r="G113" s="161"/>
    </row>
    <row r="114" spans="1:7" ht="15.75" hidden="1" outlineLevel="1" thickBot="1" x14ac:dyDescent="0.3">
      <c r="A114" s="275"/>
      <c r="B114" s="276"/>
      <c r="C114" s="276"/>
      <c r="D114" s="276"/>
      <c r="E114" s="277"/>
      <c r="F114" s="2179"/>
      <c r="G114" s="161"/>
    </row>
    <row r="115" spans="1:7" ht="15.75" hidden="1" outlineLevel="1" thickBot="1" x14ac:dyDescent="0.3">
      <c r="A115" s="275"/>
      <c r="B115" s="276"/>
      <c r="C115" s="276"/>
      <c r="D115" s="276"/>
      <c r="E115" s="277"/>
      <c r="F115" s="2179"/>
      <c r="G115" s="161"/>
    </row>
    <row r="116" spans="1:7" ht="15.75" hidden="1" outlineLevel="1" thickBot="1" x14ac:dyDescent="0.3">
      <c r="A116" s="275"/>
      <c r="B116" s="276"/>
      <c r="C116" s="276"/>
      <c r="D116" s="276"/>
      <c r="E116" s="277"/>
      <c r="F116" s="2195"/>
      <c r="G116" s="161"/>
    </row>
    <row r="117" spans="1:7" collapsed="1" x14ac:dyDescent="0.25">
      <c r="A117" s="2196" t="s">
        <v>775</v>
      </c>
      <c r="B117" s="2197"/>
      <c r="C117" s="2197"/>
      <c r="D117" s="2197"/>
      <c r="E117" s="2197"/>
      <c r="F117" s="2163" t="s">
        <v>1058</v>
      </c>
      <c r="G117" s="161"/>
    </row>
    <row r="118" spans="1:7" x14ac:dyDescent="0.25">
      <c r="A118" s="2168" t="s">
        <v>736</v>
      </c>
      <c r="B118" s="2169"/>
      <c r="C118" s="2169" t="s">
        <v>826</v>
      </c>
      <c r="D118" s="2169"/>
      <c r="E118" s="2169"/>
      <c r="F118" s="2164"/>
      <c r="G118" s="161"/>
    </row>
    <row r="119" spans="1:7" x14ac:dyDescent="0.25">
      <c r="A119" s="2168"/>
      <c r="B119" s="2169"/>
      <c r="C119" s="2169"/>
      <c r="D119" s="2169"/>
      <c r="E119" s="2169"/>
      <c r="F119" s="2164"/>
      <c r="G119" s="161"/>
    </row>
    <row r="120" spans="1:7" x14ac:dyDescent="0.25">
      <c r="A120" s="2168"/>
      <c r="B120" s="2169"/>
      <c r="C120" s="2169"/>
      <c r="D120" s="2169"/>
      <c r="E120" s="2169"/>
      <c r="F120" s="2164"/>
      <c r="G120" s="161"/>
    </row>
    <row r="121" spans="1:7" x14ac:dyDescent="0.25">
      <c r="A121" s="2168"/>
      <c r="B121" s="2169"/>
      <c r="C121" s="2169"/>
      <c r="D121" s="2169"/>
      <c r="E121" s="2169"/>
      <c r="F121" s="2164"/>
      <c r="G121" s="161"/>
    </row>
    <row r="122" spans="1:7" ht="15.75" thickBot="1" x14ac:dyDescent="0.3">
      <c r="A122" s="2200"/>
      <c r="B122" s="2198"/>
      <c r="C122" s="2198"/>
      <c r="D122" s="2198"/>
      <c r="E122" s="2198"/>
      <c r="F122" s="2165"/>
      <c r="G122" s="161"/>
    </row>
    <row r="123" spans="1:7" ht="15.75" hidden="1" outlineLevel="1" thickBot="1" x14ac:dyDescent="0.3">
      <c r="A123" s="2201"/>
      <c r="B123" s="2199"/>
      <c r="C123" s="2199"/>
      <c r="D123" s="2199"/>
      <c r="E123" s="2199"/>
      <c r="F123" s="2181" t="s">
        <v>784</v>
      </c>
      <c r="G123" s="161"/>
    </row>
    <row r="124" spans="1:7" ht="15.75" hidden="1" outlineLevel="2" thickBot="1" x14ac:dyDescent="0.3">
      <c r="A124" s="2168"/>
      <c r="B124" s="2169"/>
      <c r="C124" s="2169"/>
      <c r="D124" s="2169"/>
      <c r="E124" s="2169"/>
      <c r="F124" s="2164"/>
      <c r="G124" s="161"/>
    </row>
    <row r="125" spans="1:7" ht="15.75" hidden="1" outlineLevel="2" thickBot="1" x14ac:dyDescent="0.3">
      <c r="A125" s="2168"/>
      <c r="B125" s="2169"/>
      <c r="C125" s="2169"/>
      <c r="D125" s="2169"/>
      <c r="E125" s="2169"/>
      <c r="F125" s="2164"/>
      <c r="G125" s="161"/>
    </row>
    <row r="126" spans="1:7" ht="15.75" hidden="1" outlineLevel="2" thickBot="1" x14ac:dyDescent="0.3">
      <c r="A126" s="2168"/>
      <c r="B126" s="2169"/>
      <c r="C126" s="2169"/>
      <c r="D126" s="2169"/>
      <c r="E126" s="2169"/>
      <c r="F126" s="2164"/>
      <c r="G126" s="161"/>
    </row>
    <row r="127" spans="1:7" ht="15.75" hidden="1" outlineLevel="2" thickBot="1" x14ac:dyDescent="0.3">
      <c r="A127" s="2168"/>
      <c r="B127" s="2169"/>
      <c r="C127" s="2169"/>
      <c r="D127" s="2169"/>
      <c r="E127" s="2169"/>
      <c r="F127" s="2164"/>
      <c r="G127" s="161"/>
    </row>
    <row r="128" spans="1:7" ht="15.75" hidden="1" outlineLevel="2" thickBot="1" x14ac:dyDescent="0.3">
      <c r="A128" s="2168"/>
      <c r="B128" s="2169"/>
      <c r="C128" s="2169"/>
      <c r="D128" s="2169"/>
      <c r="E128" s="2169"/>
      <c r="F128" s="2164"/>
      <c r="G128" s="161"/>
    </row>
    <row r="129" spans="1:7" ht="15.75" hidden="1" outlineLevel="2" thickBot="1" x14ac:dyDescent="0.3">
      <c r="A129" s="2168"/>
      <c r="B129" s="2169"/>
      <c r="C129" s="2169"/>
      <c r="D129" s="2169"/>
      <c r="E129" s="2169"/>
      <c r="F129" s="2164"/>
      <c r="G129" s="161"/>
    </row>
    <row r="130" spans="1:7" ht="15.75" hidden="1" outlineLevel="2" thickBot="1" x14ac:dyDescent="0.3">
      <c r="A130" s="2168"/>
      <c r="B130" s="2169"/>
      <c r="C130" s="2169"/>
      <c r="D130" s="2169"/>
      <c r="E130" s="2169"/>
      <c r="F130" s="2164"/>
      <c r="G130" s="161"/>
    </row>
    <row r="131" spans="1:7" ht="15.75" hidden="1" outlineLevel="2" thickBot="1" x14ac:dyDescent="0.3">
      <c r="A131" s="2168"/>
      <c r="B131" s="2169"/>
      <c r="C131" s="2169"/>
      <c r="D131" s="2169"/>
      <c r="E131" s="2169"/>
      <c r="F131" s="2164"/>
      <c r="G131" s="161"/>
    </row>
    <row r="132" spans="1:7" ht="15.75" hidden="1" outlineLevel="2" thickBot="1" x14ac:dyDescent="0.3">
      <c r="A132" s="2168"/>
      <c r="B132" s="2169"/>
      <c r="C132" s="2169"/>
      <c r="D132" s="2169"/>
      <c r="E132" s="2169"/>
      <c r="F132" s="2164"/>
      <c r="G132" s="161"/>
    </row>
    <row r="133" spans="1:7" ht="15.75" hidden="1" outlineLevel="2" thickBot="1" x14ac:dyDescent="0.3">
      <c r="A133" s="2194"/>
      <c r="B133" s="2190"/>
      <c r="C133" s="2190"/>
      <c r="D133" s="2190"/>
      <c r="E133" s="2190"/>
      <c r="F133" s="2202"/>
      <c r="G133" s="161"/>
    </row>
    <row r="134" spans="1:7" collapsed="1" x14ac:dyDescent="0.25">
      <c r="A134" s="2192" t="s">
        <v>64</v>
      </c>
      <c r="B134" s="2193"/>
      <c r="C134" s="2193"/>
      <c r="D134" s="2193"/>
      <c r="E134" s="2193"/>
      <c r="F134" s="2163" t="s">
        <v>1059</v>
      </c>
      <c r="G134" s="161"/>
    </row>
    <row r="135" spans="1:7" x14ac:dyDescent="0.25">
      <c r="A135" s="272"/>
      <c r="B135" s="273"/>
      <c r="C135" s="273"/>
      <c r="D135" s="273"/>
      <c r="E135" s="274"/>
      <c r="F135" s="2164"/>
      <c r="G135" s="161"/>
    </row>
    <row r="136" spans="1:7" x14ac:dyDescent="0.25">
      <c r="A136" s="275"/>
      <c r="B136" s="276"/>
      <c r="C136" s="276"/>
      <c r="D136" s="276"/>
      <c r="E136" s="277"/>
      <c r="F136" s="2164"/>
      <c r="G136" s="161"/>
    </row>
    <row r="137" spans="1:7" x14ac:dyDescent="0.25">
      <c r="A137" s="275"/>
      <c r="B137" s="276"/>
      <c r="C137" s="276"/>
      <c r="D137" s="276"/>
      <c r="E137" s="277"/>
      <c r="F137" s="2164"/>
      <c r="G137" s="161"/>
    </row>
    <row r="138" spans="1:7" x14ac:dyDescent="0.25">
      <c r="A138" s="275"/>
      <c r="B138" s="276"/>
      <c r="C138" s="276"/>
      <c r="D138" s="276"/>
      <c r="E138" s="277"/>
      <c r="F138" s="2164"/>
      <c r="G138" s="161"/>
    </row>
    <row r="139" spans="1:7" ht="15.75" thickBot="1" x14ac:dyDescent="0.3">
      <c r="A139" s="278"/>
      <c r="B139" s="279"/>
      <c r="C139" s="279"/>
      <c r="D139" s="279"/>
      <c r="E139" s="280"/>
      <c r="F139" s="2165"/>
      <c r="G139" s="161"/>
    </row>
    <row r="140" spans="1:7" hidden="1" outlineLevel="1" x14ac:dyDescent="0.25">
      <c r="A140" s="275"/>
      <c r="B140" s="276"/>
      <c r="C140" s="276"/>
      <c r="D140" s="276"/>
      <c r="E140" s="277"/>
      <c r="F140" s="2178" t="s">
        <v>785</v>
      </c>
      <c r="G140" s="161"/>
    </row>
    <row r="141" spans="1:7" hidden="1" outlineLevel="1" x14ac:dyDescent="0.25">
      <c r="A141" s="275"/>
      <c r="B141" s="276"/>
      <c r="C141" s="276"/>
      <c r="D141" s="276"/>
      <c r="E141" s="277"/>
      <c r="F141" s="2179"/>
      <c r="G141" s="161"/>
    </row>
    <row r="142" spans="1:7" hidden="1" outlineLevel="1" x14ac:dyDescent="0.25">
      <c r="A142" s="275"/>
      <c r="B142" s="276"/>
      <c r="C142" s="276"/>
      <c r="D142" s="276"/>
      <c r="E142" s="277"/>
      <c r="F142" s="2179"/>
      <c r="G142" s="161"/>
    </row>
    <row r="143" spans="1:7" hidden="1" outlineLevel="1" x14ac:dyDescent="0.25">
      <c r="A143" s="275"/>
      <c r="B143" s="276"/>
      <c r="C143" s="276"/>
      <c r="D143" s="276"/>
      <c r="E143" s="277"/>
      <c r="F143" s="2179"/>
      <c r="G143" s="161"/>
    </row>
    <row r="144" spans="1:7" hidden="1" outlineLevel="1" x14ac:dyDescent="0.25">
      <c r="A144" s="275"/>
      <c r="B144" s="276"/>
      <c r="C144" s="276"/>
      <c r="D144" s="276"/>
      <c r="E144" s="277"/>
      <c r="F144" s="2179"/>
      <c r="G144" s="161"/>
    </row>
    <row r="145" spans="1:7" hidden="1" outlineLevel="1" x14ac:dyDescent="0.25">
      <c r="A145" s="275"/>
      <c r="B145" s="276"/>
      <c r="C145" s="276"/>
      <c r="D145" s="276"/>
      <c r="E145" s="277"/>
      <c r="F145" s="2179"/>
      <c r="G145" s="161"/>
    </row>
    <row r="146" spans="1:7" hidden="1" outlineLevel="1" x14ac:dyDescent="0.25">
      <c r="A146" s="275"/>
      <c r="B146" s="276"/>
      <c r="C146" s="276"/>
      <c r="D146" s="276"/>
      <c r="E146" s="277"/>
      <c r="F146" s="2179"/>
      <c r="G146" s="161"/>
    </row>
    <row r="147" spans="1:7" hidden="1" outlineLevel="1" x14ac:dyDescent="0.25">
      <c r="A147" s="275"/>
      <c r="B147" s="276"/>
      <c r="C147" s="276"/>
      <c r="D147" s="276"/>
      <c r="E147" s="277"/>
      <c r="F147" s="2179"/>
      <c r="G147" s="161"/>
    </row>
    <row r="148" spans="1:7" hidden="1" outlineLevel="1" x14ac:dyDescent="0.25">
      <c r="A148" s="275"/>
      <c r="B148" s="276"/>
      <c r="C148" s="276"/>
      <c r="D148" s="276"/>
      <c r="E148" s="277"/>
      <c r="F148" s="2179"/>
      <c r="G148" s="161"/>
    </row>
    <row r="149" spans="1:7" ht="15.75" hidden="1" outlineLevel="1" thickBot="1" x14ac:dyDescent="0.3">
      <c r="A149" s="275"/>
      <c r="B149" s="276"/>
      <c r="C149" s="276"/>
      <c r="D149" s="276"/>
      <c r="E149" s="277"/>
      <c r="F149" s="2180"/>
      <c r="G149" s="161"/>
    </row>
    <row r="150" spans="1:7" ht="48" customHeight="1" collapsed="1" x14ac:dyDescent="0.25">
      <c r="A150" s="2191" t="s">
        <v>776</v>
      </c>
      <c r="B150" s="2167"/>
      <c r="C150" s="2167"/>
      <c r="D150" s="2167"/>
      <c r="E150" s="2167"/>
      <c r="F150" s="2181" t="s">
        <v>1060</v>
      </c>
      <c r="G150" s="161"/>
    </row>
    <row r="151" spans="1:7" x14ac:dyDescent="0.25">
      <c r="A151" s="2172" t="s">
        <v>786</v>
      </c>
      <c r="B151" s="2173"/>
      <c r="C151" s="2169"/>
      <c r="D151" s="2169"/>
      <c r="E151" s="2169"/>
      <c r="F151" s="2164"/>
      <c r="G151" s="161"/>
    </row>
    <row r="152" spans="1:7" x14ac:dyDescent="0.25">
      <c r="A152" s="2172" t="s">
        <v>54</v>
      </c>
      <c r="B152" s="2173"/>
      <c r="C152" s="2169"/>
      <c r="D152" s="2169"/>
      <c r="E152" s="2169"/>
      <c r="F152" s="2164"/>
      <c r="G152" s="161"/>
    </row>
    <row r="153" spans="1:7" x14ac:dyDescent="0.25">
      <c r="A153" s="2172" t="s">
        <v>55</v>
      </c>
      <c r="B153" s="2173"/>
      <c r="C153" s="2169"/>
      <c r="D153" s="2169"/>
      <c r="E153" s="2169"/>
      <c r="F153" s="2164"/>
      <c r="G153" s="161"/>
    </row>
    <row r="154" spans="1:7" x14ac:dyDescent="0.25">
      <c r="A154" s="2183" t="s">
        <v>56</v>
      </c>
      <c r="B154" s="2184"/>
      <c r="C154" s="2185"/>
      <c r="D154" s="2186"/>
      <c r="E154" s="2187"/>
      <c r="F154" s="2164"/>
      <c r="G154" s="161"/>
    </row>
    <row r="155" spans="1:7" x14ac:dyDescent="0.25">
      <c r="A155" s="2172" t="s">
        <v>64</v>
      </c>
      <c r="B155" s="2173"/>
      <c r="C155" s="2169"/>
      <c r="D155" s="2169"/>
      <c r="E155" s="2169"/>
      <c r="F155" s="2164"/>
      <c r="G155" s="161"/>
    </row>
    <row r="156" spans="1:7" x14ac:dyDescent="0.25">
      <c r="A156" s="2172" t="s">
        <v>787</v>
      </c>
      <c r="B156" s="2173"/>
      <c r="C156" s="2169"/>
      <c r="D156" s="2169"/>
      <c r="E156" s="2169"/>
      <c r="F156" s="2164"/>
      <c r="G156" s="161"/>
    </row>
    <row r="157" spans="1:7" ht="15.75" thickBot="1" x14ac:dyDescent="0.3">
      <c r="A157" s="2172" t="s">
        <v>731</v>
      </c>
      <c r="B157" s="2173"/>
      <c r="C157" s="2169"/>
      <c r="D157" s="2169"/>
      <c r="E157" s="2169"/>
      <c r="F157" s="2164"/>
      <c r="G157" s="161"/>
    </row>
    <row r="158" spans="1:7" ht="15.75" hidden="1" outlineLevel="1" thickBot="1" x14ac:dyDescent="0.3">
      <c r="A158" s="2172"/>
      <c r="B158" s="2173"/>
      <c r="C158" s="2169"/>
      <c r="D158" s="2169"/>
      <c r="E158" s="2169"/>
      <c r="F158" s="2164" t="s">
        <v>788</v>
      </c>
      <c r="G158" s="161"/>
    </row>
    <row r="159" spans="1:7" ht="15.75" hidden="1" outlineLevel="1" thickBot="1" x14ac:dyDescent="0.3">
      <c r="A159" s="2172"/>
      <c r="B159" s="2173"/>
      <c r="C159" s="2169"/>
      <c r="D159" s="2169"/>
      <c r="E159" s="2169"/>
      <c r="F159" s="2164"/>
      <c r="G159" s="161"/>
    </row>
    <row r="160" spans="1:7" ht="15.75" hidden="1" outlineLevel="1" thickBot="1" x14ac:dyDescent="0.3">
      <c r="A160" s="2188"/>
      <c r="B160" s="2189"/>
      <c r="C160" s="2190"/>
      <c r="D160" s="2190"/>
      <c r="E160" s="2190"/>
      <c r="F160" s="2165"/>
      <c r="G160" s="161"/>
    </row>
    <row r="161" spans="1:7" ht="35.25" customHeight="1" collapsed="1" x14ac:dyDescent="0.25">
      <c r="A161" s="2161" t="s">
        <v>789</v>
      </c>
      <c r="B161" s="2162"/>
      <c r="C161" s="2162"/>
      <c r="D161" s="2162"/>
      <c r="E161" s="2182"/>
      <c r="F161" s="1656" t="s">
        <v>1066</v>
      </c>
      <c r="G161" s="161"/>
    </row>
    <row r="162" spans="1:7" ht="66" customHeight="1" x14ac:dyDescent="0.25">
      <c r="A162" s="2168"/>
      <c r="B162" s="2166" t="s">
        <v>791</v>
      </c>
      <c r="C162" s="2176" t="s">
        <v>793</v>
      </c>
      <c r="D162" s="2176" t="s">
        <v>794</v>
      </c>
      <c r="E162" s="2177"/>
      <c r="F162" s="1657"/>
      <c r="G162" s="161"/>
    </row>
    <row r="163" spans="1:7" ht="49.5" customHeight="1" x14ac:dyDescent="0.25">
      <c r="A163" s="2168"/>
      <c r="B163" s="2166"/>
      <c r="C163" s="2176"/>
      <c r="D163" s="529" t="s">
        <v>795</v>
      </c>
      <c r="E163" s="186" t="s">
        <v>796</v>
      </c>
      <c r="F163" s="1657"/>
      <c r="G163" s="161"/>
    </row>
    <row r="164" spans="1:7" ht="36" customHeight="1" x14ac:dyDescent="0.25">
      <c r="A164" s="132" t="s">
        <v>786</v>
      </c>
      <c r="B164" s="172"/>
      <c r="C164" s="129"/>
      <c r="D164" s="129"/>
      <c r="E164" s="187"/>
      <c r="F164" s="1657"/>
      <c r="G164" s="161"/>
    </row>
    <row r="165" spans="1:7" x14ac:dyDescent="0.25">
      <c r="A165" s="132" t="s">
        <v>54</v>
      </c>
      <c r="B165" s="172"/>
      <c r="C165" s="129"/>
      <c r="D165" s="129"/>
      <c r="E165" s="187"/>
      <c r="F165" s="1657"/>
      <c r="G165" s="161"/>
    </row>
    <row r="166" spans="1:7" x14ac:dyDescent="0.25">
      <c r="A166" s="132" t="s">
        <v>55</v>
      </c>
      <c r="B166" s="172"/>
      <c r="C166" s="129"/>
      <c r="D166" s="129"/>
      <c r="E166" s="187"/>
      <c r="F166" s="1657"/>
      <c r="G166" s="161"/>
    </row>
    <row r="167" spans="1:7" x14ac:dyDescent="0.25">
      <c r="A167" s="132" t="s">
        <v>56</v>
      </c>
      <c r="B167" s="172"/>
      <c r="C167" s="129"/>
      <c r="D167" s="129"/>
      <c r="E167" s="187"/>
      <c r="F167" s="1657"/>
      <c r="G167" s="161"/>
    </row>
    <row r="168" spans="1:7" ht="25.5" x14ac:dyDescent="0.25">
      <c r="A168" s="132" t="s">
        <v>792</v>
      </c>
      <c r="B168" s="172"/>
      <c r="C168" s="129"/>
      <c r="D168" s="129"/>
      <c r="E168" s="187"/>
      <c r="F168" s="1657"/>
      <c r="G168" s="161"/>
    </row>
    <row r="169" spans="1:7" ht="30" customHeight="1" x14ac:dyDescent="0.25">
      <c r="A169" s="132" t="s">
        <v>787</v>
      </c>
      <c r="B169" s="172"/>
      <c r="C169" s="129"/>
      <c r="D169" s="129"/>
      <c r="E169" s="187"/>
      <c r="F169" s="1657"/>
      <c r="G169" s="161"/>
    </row>
    <row r="170" spans="1:7" s="142" customFormat="1" ht="30" customHeight="1" x14ac:dyDescent="0.25">
      <c r="A170" s="132" t="s">
        <v>731</v>
      </c>
      <c r="B170" s="172"/>
      <c r="C170" s="173"/>
      <c r="D170" s="173"/>
      <c r="E170" s="188"/>
      <c r="F170" s="1657"/>
      <c r="G170" s="135"/>
    </row>
    <row r="171" spans="1:7" ht="45" customHeight="1" thickBot="1" x14ac:dyDescent="0.3">
      <c r="A171" s="133" t="s">
        <v>790</v>
      </c>
      <c r="B171" s="134"/>
      <c r="C171" s="174"/>
      <c r="D171" s="174"/>
      <c r="E171" s="189"/>
      <c r="F171" s="2160"/>
      <c r="G171" s="161"/>
    </row>
    <row r="172" spans="1:7" ht="45" customHeight="1" x14ac:dyDescent="0.25">
      <c r="A172" s="2158" t="s">
        <v>797</v>
      </c>
      <c r="B172" s="2159"/>
      <c r="C172" s="2159"/>
      <c r="D172" s="2159"/>
      <c r="E172" s="2159"/>
      <c r="F172" s="1656" t="s">
        <v>1061</v>
      </c>
      <c r="G172" s="161"/>
    </row>
    <row r="173" spans="1:7" x14ac:dyDescent="0.25">
      <c r="A173" s="175"/>
      <c r="B173" s="176"/>
      <c r="C173" s="176"/>
      <c r="D173" s="176"/>
      <c r="E173" s="176"/>
      <c r="F173" s="1657"/>
      <c r="G173" s="161"/>
    </row>
    <row r="174" spans="1:7" x14ac:dyDescent="0.25">
      <c r="A174" s="175"/>
      <c r="B174" s="176"/>
      <c r="C174" s="176"/>
      <c r="D174" s="176"/>
      <c r="E174" s="176"/>
      <c r="F174" s="1657"/>
      <c r="G174" s="161"/>
    </row>
    <row r="175" spans="1:7" x14ac:dyDescent="0.25">
      <c r="A175" s="175"/>
      <c r="B175" s="176"/>
      <c r="C175" s="176"/>
      <c r="D175" s="176"/>
      <c r="E175" s="176"/>
      <c r="F175" s="1657"/>
      <c r="G175" s="161"/>
    </row>
    <row r="176" spans="1:7" x14ac:dyDescent="0.25">
      <c r="A176" s="175"/>
      <c r="B176" s="176"/>
      <c r="C176" s="176"/>
      <c r="D176" s="176"/>
      <c r="E176" s="176"/>
      <c r="F176" s="1657"/>
      <c r="G176" s="161"/>
    </row>
    <row r="177" spans="1:7" x14ac:dyDescent="0.25">
      <c r="A177" s="175"/>
      <c r="B177" s="176"/>
      <c r="C177" s="176"/>
      <c r="D177" s="176"/>
      <c r="E177" s="176"/>
      <c r="F177" s="1657"/>
      <c r="G177" s="161"/>
    </row>
    <row r="178" spans="1:7" x14ac:dyDescent="0.25">
      <c r="A178" s="175"/>
      <c r="B178" s="176"/>
      <c r="C178" s="176"/>
      <c r="D178" s="176"/>
      <c r="E178" s="176"/>
      <c r="F178" s="1657"/>
      <c r="G178" s="161"/>
    </row>
    <row r="179" spans="1:7" ht="15.75" thickBot="1" x14ac:dyDescent="0.3">
      <c r="A179" s="177"/>
      <c r="B179" s="178"/>
      <c r="C179" s="178"/>
      <c r="D179" s="178"/>
      <c r="E179" s="178"/>
      <c r="F179" s="2160"/>
      <c r="G179" s="161"/>
    </row>
    <row r="180" spans="1:7" ht="15.75" hidden="1" outlineLevel="1" thickBot="1" x14ac:dyDescent="0.3">
      <c r="A180" s="175"/>
      <c r="B180" s="176"/>
      <c r="C180" s="176"/>
      <c r="D180" s="176"/>
      <c r="E180" s="176"/>
      <c r="F180" s="1657" t="s">
        <v>798</v>
      </c>
      <c r="G180" s="161"/>
    </row>
    <row r="181" spans="1:7" ht="15.75" hidden="1" outlineLevel="1" thickBot="1" x14ac:dyDescent="0.3">
      <c r="A181" s="175"/>
      <c r="B181" s="176"/>
      <c r="C181" s="176"/>
      <c r="D181" s="176"/>
      <c r="E181" s="176"/>
      <c r="F181" s="1657"/>
      <c r="G181" s="161"/>
    </row>
    <row r="182" spans="1:7" ht="15.75" hidden="1" outlineLevel="1" thickBot="1" x14ac:dyDescent="0.3">
      <c r="A182" s="175"/>
      <c r="B182" s="176"/>
      <c r="C182" s="176"/>
      <c r="D182" s="176"/>
      <c r="E182" s="176"/>
      <c r="F182" s="1657"/>
      <c r="G182" s="161"/>
    </row>
    <row r="183" spans="1:7" ht="15.75" hidden="1" outlineLevel="1" thickBot="1" x14ac:dyDescent="0.3">
      <c r="A183" s="175"/>
      <c r="B183" s="176"/>
      <c r="C183" s="176"/>
      <c r="D183" s="176"/>
      <c r="E183" s="176"/>
      <c r="F183" s="1657"/>
      <c r="G183" s="161"/>
    </row>
    <row r="184" spans="1:7" ht="15.75" hidden="1" outlineLevel="1" thickBot="1" x14ac:dyDescent="0.3">
      <c r="A184" s="175"/>
      <c r="B184" s="176"/>
      <c r="C184" s="176"/>
      <c r="D184" s="176"/>
      <c r="E184" s="176"/>
      <c r="F184" s="1657"/>
      <c r="G184" s="161"/>
    </row>
    <row r="185" spans="1:7" ht="15.75" hidden="1" outlineLevel="1" thickBot="1" x14ac:dyDescent="0.3">
      <c r="A185" s="175"/>
      <c r="B185" s="176"/>
      <c r="C185" s="176"/>
      <c r="D185" s="176"/>
      <c r="E185" s="176"/>
      <c r="F185" s="1657"/>
      <c r="G185" s="161"/>
    </row>
    <row r="186" spans="1:7" ht="15.75" hidden="1" outlineLevel="1" thickBot="1" x14ac:dyDescent="0.3">
      <c r="A186" s="175"/>
      <c r="B186" s="176"/>
      <c r="C186" s="176"/>
      <c r="D186" s="176"/>
      <c r="E186" s="176"/>
      <c r="F186" s="1657"/>
      <c r="G186" s="161"/>
    </row>
    <row r="187" spans="1:7" ht="15.75" hidden="1" outlineLevel="1" thickBot="1" x14ac:dyDescent="0.3">
      <c r="A187" s="175"/>
      <c r="B187" s="176"/>
      <c r="C187" s="176"/>
      <c r="D187" s="176"/>
      <c r="E187" s="176"/>
      <c r="F187" s="1657"/>
      <c r="G187" s="161"/>
    </row>
    <row r="188" spans="1:7" ht="15.75" hidden="1" outlineLevel="1" thickBot="1" x14ac:dyDescent="0.3">
      <c r="A188" s="175"/>
      <c r="B188" s="176"/>
      <c r="C188" s="176"/>
      <c r="D188" s="176"/>
      <c r="E188" s="176"/>
      <c r="F188" s="1657"/>
      <c r="G188" s="161"/>
    </row>
    <row r="189" spans="1:7" ht="15.75" hidden="1" outlineLevel="1" thickBot="1" x14ac:dyDescent="0.3">
      <c r="A189" s="177"/>
      <c r="B189" s="178"/>
      <c r="C189" s="178"/>
      <c r="D189" s="178"/>
      <c r="E189" s="178"/>
      <c r="F189" s="2160"/>
      <c r="G189" s="161"/>
    </row>
    <row r="190" spans="1:7" s="142" customFormat="1" ht="30" customHeight="1" collapsed="1" x14ac:dyDescent="0.25">
      <c r="A190" s="2174" t="s">
        <v>843</v>
      </c>
      <c r="B190" s="2175"/>
      <c r="C190" s="2175"/>
      <c r="D190" s="2175"/>
      <c r="E190" s="2175"/>
      <c r="F190" s="1656" t="s">
        <v>1062</v>
      </c>
      <c r="G190" s="135"/>
    </row>
    <row r="191" spans="1:7" x14ac:dyDescent="0.25">
      <c r="A191" s="175"/>
      <c r="B191" s="176"/>
      <c r="C191" s="176"/>
      <c r="D191" s="176"/>
      <c r="E191" s="176"/>
      <c r="F191" s="1657"/>
      <c r="G191" s="161"/>
    </row>
    <row r="192" spans="1:7" x14ac:dyDescent="0.25">
      <c r="A192" s="175"/>
      <c r="B192" s="176"/>
      <c r="C192" s="176"/>
      <c r="D192" s="176"/>
      <c r="E192" s="176"/>
      <c r="F192" s="1657"/>
      <c r="G192" s="161"/>
    </row>
    <row r="193" spans="1:7" x14ac:dyDescent="0.25">
      <c r="A193" s="175"/>
      <c r="B193" s="176"/>
      <c r="C193" s="176"/>
      <c r="D193" s="176"/>
      <c r="E193" s="176"/>
      <c r="F193" s="1657"/>
      <c r="G193" s="161"/>
    </row>
    <row r="194" spans="1:7" x14ac:dyDescent="0.25">
      <c r="A194" s="175"/>
      <c r="B194" s="176"/>
      <c r="C194" s="176"/>
      <c r="D194" s="176"/>
      <c r="E194" s="176"/>
      <c r="F194" s="1657"/>
      <c r="G194" s="161"/>
    </row>
    <row r="195" spans="1:7" x14ac:dyDescent="0.25">
      <c r="A195" s="175"/>
      <c r="B195" s="176"/>
      <c r="C195" s="176"/>
      <c r="D195" s="176"/>
      <c r="E195" s="176"/>
      <c r="F195" s="1657"/>
      <c r="G195" s="161"/>
    </row>
    <row r="196" spans="1:7" x14ac:dyDescent="0.25">
      <c r="A196" s="175"/>
      <c r="B196" s="176"/>
      <c r="C196" s="176"/>
      <c r="D196" s="176"/>
      <c r="E196" s="176"/>
      <c r="F196" s="1657"/>
      <c r="G196" s="161"/>
    </row>
    <row r="197" spans="1:7" ht="15.75" thickBot="1" x14ac:dyDescent="0.3">
      <c r="A197" s="177"/>
      <c r="B197" s="178"/>
      <c r="C197" s="178"/>
      <c r="D197" s="178"/>
      <c r="E197" s="178"/>
      <c r="F197" s="2160"/>
      <c r="G197" s="161"/>
    </row>
    <row r="198" spans="1:7" ht="15.75" hidden="1" outlineLevel="1" thickBot="1" x14ac:dyDescent="0.3">
      <c r="A198" s="179"/>
      <c r="B198" s="180"/>
      <c r="C198" s="180"/>
      <c r="D198" s="180"/>
      <c r="E198" s="180"/>
      <c r="F198" s="1656" t="s">
        <v>799</v>
      </c>
      <c r="G198" s="161"/>
    </row>
    <row r="199" spans="1:7" ht="15.75" hidden="1" outlineLevel="1" thickBot="1" x14ac:dyDescent="0.3">
      <c r="A199" s="175"/>
      <c r="B199" s="176"/>
      <c r="C199" s="176"/>
      <c r="D199" s="176"/>
      <c r="E199" s="176"/>
      <c r="F199" s="1657"/>
      <c r="G199" s="161"/>
    </row>
    <row r="200" spans="1:7" ht="15.75" hidden="1" outlineLevel="1" thickBot="1" x14ac:dyDescent="0.3">
      <c r="A200" s="175"/>
      <c r="B200" s="176"/>
      <c r="C200" s="176"/>
      <c r="D200" s="176"/>
      <c r="E200" s="176"/>
      <c r="F200" s="1657"/>
      <c r="G200" s="161"/>
    </row>
    <row r="201" spans="1:7" ht="15.75" hidden="1" outlineLevel="1" thickBot="1" x14ac:dyDescent="0.3">
      <c r="A201" s="175"/>
      <c r="B201" s="176"/>
      <c r="C201" s="176"/>
      <c r="D201" s="176"/>
      <c r="E201" s="176"/>
      <c r="F201" s="1657"/>
      <c r="G201" s="161"/>
    </row>
    <row r="202" spans="1:7" ht="15.75" hidden="1" outlineLevel="1" thickBot="1" x14ac:dyDescent="0.3">
      <c r="A202" s="175"/>
      <c r="B202" s="176"/>
      <c r="C202" s="176"/>
      <c r="D202" s="176"/>
      <c r="E202" s="176"/>
      <c r="F202" s="1657"/>
      <c r="G202" s="161"/>
    </row>
    <row r="203" spans="1:7" ht="15.75" hidden="1" outlineLevel="1" thickBot="1" x14ac:dyDescent="0.3">
      <c r="A203" s="175"/>
      <c r="B203" s="176"/>
      <c r="C203" s="176"/>
      <c r="D203" s="176"/>
      <c r="E203" s="176"/>
      <c r="F203" s="1657"/>
      <c r="G203" s="161"/>
    </row>
    <row r="204" spans="1:7" ht="15.75" hidden="1" outlineLevel="1" thickBot="1" x14ac:dyDescent="0.3">
      <c r="A204" s="175"/>
      <c r="B204" s="176"/>
      <c r="C204" s="176"/>
      <c r="D204" s="176"/>
      <c r="E204" s="176"/>
      <c r="F204" s="1657"/>
      <c r="G204" s="161"/>
    </row>
    <row r="205" spans="1:7" ht="15.75" hidden="1" outlineLevel="1" thickBot="1" x14ac:dyDescent="0.3">
      <c r="A205" s="175"/>
      <c r="B205" s="176"/>
      <c r="C205" s="176"/>
      <c r="D205" s="176"/>
      <c r="E205" s="176"/>
      <c r="F205" s="1657"/>
      <c r="G205" s="161"/>
    </row>
    <row r="206" spans="1:7" ht="15.75" hidden="1" outlineLevel="1" thickBot="1" x14ac:dyDescent="0.3">
      <c r="A206" s="175"/>
      <c r="B206" s="176"/>
      <c r="C206" s="176"/>
      <c r="D206" s="176"/>
      <c r="E206" s="176"/>
      <c r="F206" s="1657"/>
      <c r="G206" s="161"/>
    </row>
    <row r="207" spans="1:7" ht="15.75" hidden="1" outlineLevel="1" thickBot="1" x14ac:dyDescent="0.3">
      <c r="A207" s="175"/>
      <c r="B207" s="176"/>
      <c r="C207" s="176"/>
      <c r="D207" s="176"/>
      <c r="E207" s="176"/>
      <c r="F207" s="2160"/>
      <c r="G207" s="161"/>
    </row>
    <row r="208" spans="1:7" ht="30" customHeight="1" collapsed="1" x14ac:dyDescent="0.25">
      <c r="A208" s="2161" t="s">
        <v>844</v>
      </c>
      <c r="B208" s="2162"/>
      <c r="C208" s="2162"/>
      <c r="D208" s="2162"/>
      <c r="E208" s="2162"/>
      <c r="F208" s="2163" t="s">
        <v>1063</v>
      </c>
      <c r="G208" s="161"/>
    </row>
    <row r="209" spans="1:7" x14ac:dyDescent="0.25">
      <c r="A209" s="272"/>
      <c r="B209" s="273"/>
      <c r="C209" s="273"/>
      <c r="D209" s="273"/>
      <c r="E209" s="274"/>
      <c r="F209" s="2164"/>
      <c r="G209" s="161"/>
    </row>
    <row r="210" spans="1:7" x14ac:dyDescent="0.25">
      <c r="A210" s="275"/>
      <c r="B210" s="276"/>
      <c r="C210" s="276"/>
      <c r="D210" s="276"/>
      <c r="E210" s="277"/>
      <c r="F210" s="2164"/>
      <c r="G210" s="161"/>
    </row>
    <row r="211" spans="1:7" x14ac:dyDescent="0.25">
      <c r="A211" s="275"/>
      <c r="B211" s="276"/>
      <c r="C211" s="276"/>
      <c r="D211" s="276"/>
      <c r="E211" s="277"/>
      <c r="F211" s="2164"/>
      <c r="G211" s="161"/>
    </row>
    <row r="212" spans="1:7" x14ac:dyDescent="0.25">
      <c r="A212" s="275"/>
      <c r="B212" s="276"/>
      <c r="C212" s="276"/>
      <c r="D212" s="276"/>
      <c r="E212" s="277"/>
      <c r="F212" s="2164"/>
      <c r="G212" s="161"/>
    </row>
    <row r="213" spans="1:7" ht="15.75" thickBot="1" x14ac:dyDescent="0.3">
      <c r="A213" s="288"/>
      <c r="B213" s="285"/>
      <c r="C213" s="285"/>
      <c r="D213" s="285"/>
      <c r="E213" s="286"/>
      <c r="F213" s="2164"/>
      <c r="G213" s="161"/>
    </row>
    <row r="214" spans="1:7" ht="15.75" hidden="1" outlineLevel="1" thickBot="1" x14ac:dyDescent="0.3">
      <c r="A214" s="272"/>
      <c r="B214" s="273"/>
      <c r="C214" s="273"/>
      <c r="D214" s="273"/>
      <c r="E214" s="274"/>
      <c r="F214" s="2164" t="s">
        <v>800</v>
      </c>
      <c r="G214" s="161"/>
    </row>
    <row r="215" spans="1:7" ht="15.75" hidden="1" outlineLevel="1" thickBot="1" x14ac:dyDescent="0.3">
      <c r="A215" s="275"/>
      <c r="B215" s="276"/>
      <c r="C215" s="276"/>
      <c r="D215" s="276"/>
      <c r="E215" s="277"/>
      <c r="F215" s="2164"/>
      <c r="G215" s="161"/>
    </row>
    <row r="216" spans="1:7" ht="15.75" hidden="1" outlineLevel="1" thickBot="1" x14ac:dyDescent="0.3">
      <c r="A216" s="275"/>
      <c r="B216" s="276"/>
      <c r="C216" s="276"/>
      <c r="D216" s="276"/>
      <c r="E216" s="277"/>
      <c r="F216" s="2164"/>
      <c r="G216" s="161"/>
    </row>
    <row r="217" spans="1:7" ht="15.75" hidden="1" outlineLevel="1" thickBot="1" x14ac:dyDescent="0.3">
      <c r="A217" s="275"/>
      <c r="B217" s="276"/>
      <c r="C217" s="276"/>
      <c r="D217" s="276"/>
      <c r="E217" s="277"/>
      <c r="F217" s="2164"/>
      <c r="G217" s="161"/>
    </row>
    <row r="218" spans="1:7" ht="15.75" hidden="1" outlineLevel="1" thickBot="1" x14ac:dyDescent="0.3">
      <c r="A218" s="275"/>
      <c r="B218" s="276"/>
      <c r="C218" s="276"/>
      <c r="D218" s="276"/>
      <c r="E218" s="277"/>
      <c r="F218" s="2164"/>
      <c r="G218" s="161"/>
    </row>
    <row r="219" spans="1:7" ht="15.75" hidden="1" outlineLevel="1" thickBot="1" x14ac:dyDescent="0.3">
      <c r="A219" s="275"/>
      <c r="B219" s="276"/>
      <c r="C219" s="276"/>
      <c r="D219" s="276"/>
      <c r="E219" s="277"/>
      <c r="F219" s="2164"/>
      <c r="G219" s="161"/>
    </row>
    <row r="220" spans="1:7" ht="15.75" hidden="1" outlineLevel="1" thickBot="1" x14ac:dyDescent="0.3">
      <c r="A220" s="275"/>
      <c r="B220" s="276"/>
      <c r="C220" s="276"/>
      <c r="D220" s="276"/>
      <c r="E220" s="277"/>
      <c r="F220" s="2164"/>
      <c r="G220" s="161"/>
    </row>
    <row r="221" spans="1:7" ht="15.75" hidden="1" outlineLevel="1" thickBot="1" x14ac:dyDescent="0.3">
      <c r="A221" s="275"/>
      <c r="B221" s="276"/>
      <c r="C221" s="276"/>
      <c r="D221" s="276"/>
      <c r="E221" s="277"/>
      <c r="F221" s="2164"/>
      <c r="G221" s="161"/>
    </row>
    <row r="222" spans="1:7" ht="15.75" hidden="1" outlineLevel="1" thickBot="1" x14ac:dyDescent="0.3">
      <c r="A222" s="275"/>
      <c r="B222" s="276"/>
      <c r="C222" s="276"/>
      <c r="D222" s="276"/>
      <c r="E222" s="277"/>
      <c r="F222" s="2164"/>
      <c r="G222" s="161"/>
    </row>
    <row r="223" spans="1:7" ht="15.75" hidden="1" outlineLevel="1" thickBot="1" x14ac:dyDescent="0.3">
      <c r="A223" s="275"/>
      <c r="B223" s="276"/>
      <c r="C223" s="276"/>
      <c r="D223" s="276"/>
      <c r="E223" s="277"/>
      <c r="F223" s="2164"/>
      <c r="G223" s="161"/>
    </row>
    <row r="224" spans="1:7" ht="15.75" hidden="1" outlineLevel="1" thickBot="1" x14ac:dyDescent="0.3">
      <c r="A224" s="275"/>
      <c r="B224" s="276"/>
      <c r="C224" s="276"/>
      <c r="D224" s="276"/>
      <c r="E224" s="277"/>
      <c r="F224" s="2164"/>
      <c r="G224" s="161"/>
    </row>
    <row r="225" spans="1:7" ht="15.75" hidden="1" outlineLevel="1" thickBot="1" x14ac:dyDescent="0.3">
      <c r="A225" s="275"/>
      <c r="B225" s="276"/>
      <c r="C225" s="276"/>
      <c r="D225" s="276"/>
      <c r="E225" s="277"/>
      <c r="F225" s="2164"/>
      <c r="G225" s="161"/>
    </row>
    <row r="226" spans="1:7" ht="15.75" hidden="1" outlineLevel="1" thickBot="1" x14ac:dyDescent="0.3">
      <c r="A226" s="275"/>
      <c r="B226" s="276"/>
      <c r="C226" s="276"/>
      <c r="D226" s="276"/>
      <c r="E226" s="277"/>
      <c r="F226" s="2164"/>
      <c r="G226" s="161"/>
    </row>
    <row r="227" spans="1:7" ht="15.75" hidden="1" outlineLevel="1" thickBot="1" x14ac:dyDescent="0.3">
      <c r="A227" s="275"/>
      <c r="B227" s="276"/>
      <c r="C227" s="276"/>
      <c r="D227" s="276"/>
      <c r="E227" s="277"/>
      <c r="F227" s="2164"/>
      <c r="G227" s="161"/>
    </row>
    <row r="228" spans="1:7" ht="15.75" hidden="1" outlineLevel="1" thickBot="1" x14ac:dyDescent="0.3">
      <c r="A228" s="278"/>
      <c r="B228" s="279"/>
      <c r="C228" s="279"/>
      <c r="D228" s="279"/>
      <c r="E228" s="280"/>
      <c r="F228" s="2165"/>
      <c r="G228" s="161"/>
    </row>
    <row r="229" spans="1:7" s="157" customFormat="1" ht="81" customHeight="1" collapsed="1" x14ac:dyDescent="0.25">
      <c r="A229" s="2158" t="s">
        <v>845</v>
      </c>
      <c r="B229" s="2159"/>
      <c r="C229" s="2159"/>
      <c r="D229" s="2159"/>
      <c r="E229" s="2159"/>
      <c r="F229" s="1656" t="s">
        <v>1064</v>
      </c>
      <c r="G229" s="170"/>
    </row>
    <row r="230" spans="1:7" x14ac:dyDescent="0.25">
      <c r="A230" s="175"/>
      <c r="B230" s="176"/>
      <c r="C230" s="176"/>
      <c r="D230" s="176"/>
      <c r="E230" s="176"/>
      <c r="F230" s="1657"/>
      <c r="G230" s="161"/>
    </row>
    <row r="231" spans="1:7" x14ac:dyDescent="0.25">
      <c r="A231" s="175"/>
      <c r="B231" s="176"/>
      <c r="C231" s="176"/>
      <c r="D231" s="176"/>
      <c r="E231" s="176"/>
      <c r="F231" s="1657"/>
      <c r="G231" s="161"/>
    </row>
    <row r="232" spans="1:7" x14ac:dyDescent="0.25">
      <c r="A232" s="175"/>
      <c r="B232" s="176"/>
      <c r="C232" s="176"/>
      <c r="D232" s="176"/>
      <c r="E232" s="176"/>
      <c r="F232" s="1657"/>
      <c r="G232" s="161"/>
    </row>
    <row r="233" spans="1:7" x14ac:dyDescent="0.25">
      <c r="A233" s="175"/>
      <c r="B233" s="176"/>
      <c r="C233" s="176"/>
      <c r="D233" s="176"/>
      <c r="E233" s="176"/>
      <c r="F233" s="1657"/>
      <c r="G233" s="161"/>
    </row>
    <row r="234" spans="1:7" x14ac:dyDescent="0.25">
      <c r="A234" s="175"/>
      <c r="B234" s="176"/>
      <c r="C234" s="176"/>
      <c r="D234" s="176"/>
      <c r="E234" s="176"/>
      <c r="F234" s="1657"/>
      <c r="G234" s="161"/>
    </row>
    <row r="235" spans="1:7" x14ac:dyDescent="0.25">
      <c r="A235" s="175"/>
      <c r="B235" s="176"/>
      <c r="C235" s="176"/>
      <c r="D235" s="176"/>
      <c r="E235" s="176"/>
      <c r="F235" s="1657"/>
      <c r="G235" s="161"/>
    </row>
    <row r="236" spans="1:7" x14ac:dyDescent="0.25">
      <c r="A236" s="175"/>
      <c r="B236" s="176"/>
      <c r="C236" s="176"/>
      <c r="D236" s="176"/>
      <c r="E236" s="176"/>
      <c r="F236" s="1657"/>
      <c r="G236" s="161"/>
    </row>
    <row r="237" spans="1:7" x14ac:dyDescent="0.25">
      <c r="A237" s="175"/>
      <c r="B237" s="176"/>
      <c r="C237" s="176"/>
      <c r="D237" s="176"/>
      <c r="E237" s="176"/>
      <c r="F237" s="1657"/>
      <c r="G237" s="161"/>
    </row>
    <row r="238" spans="1:7" x14ac:dyDescent="0.25">
      <c r="A238" s="175"/>
      <c r="B238" s="176"/>
      <c r="C238" s="176"/>
      <c r="D238" s="176"/>
      <c r="E238" s="176"/>
      <c r="F238" s="1657"/>
      <c r="G238" s="161"/>
    </row>
    <row r="239" spans="1:7" ht="15.75" thickBot="1" x14ac:dyDescent="0.3">
      <c r="A239" s="177"/>
      <c r="B239" s="178"/>
      <c r="C239" s="178"/>
      <c r="D239" s="178"/>
      <c r="E239" s="178"/>
      <c r="F239" s="2160"/>
      <c r="G239" s="161"/>
    </row>
    <row r="240" spans="1:7" ht="15.75" hidden="1" outlineLevel="1" thickBot="1" x14ac:dyDescent="0.3">
      <c r="A240" s="175"/>
      <c r="B240" s="176"/>
      <c r="C240" s="176"/>
      <c r="D240" s="176"/>
      <c r="E240" s="176"/>
      <c r="F240" s="1657" t="s">
        <v>801</v>
      </c>
      <c r="G240" s="161"/>
    </row>
    <row r="241" spans="1:7" ht="15.75" hidden="1" outlineLevel="1" thickBot="1" x14ac:dyDescent="0.3">
      <c r="A241" s="175"/>
      <c r="B241" s="176"/>
      <c r="C241" s="176"/>
      <c r="D241" s="176"/>
      <c r="E241" s="176"/>
      <c r="F241" s="1657"/>
      <c r="G241" s="161"/>
    </row>
    <row r="242" spans="1:7" ht="15.75" hidden="1" outlineLevel="1" thickBot="1" x14ac:dyDescent="0.3">
      <c r="A242" s="175"/>
      <c r="B242" s="176"/>
      <c r="C242" s="176"/>
      <c r="D242" s="176"/>
      <c r="E242" s="176"/>
      <c r="F242" s="1657"/>
      <c r="G242" s="161"/>
    </row>
    <row r="243" spans="1:7" ht="15.75" hidden="1" outlineLevel="1" thickBot="1" x14ac:dyDescent="0.3">
      <c r="A243" s="175"/>
      <c r="B243" s="176"/>
      <c r="C243" s="176"/>
      <c r="D243" s="176"/>
      <c r="E243" s="176"/>
      <c r="F243" s="1657"/>
      <c r="G243" s="161"/>
    </row>
    <row r="244" spans="1:7" ht="15.75" hidden="1" outlineLevel="1" thickBot="1" x14ac:dyDescent="0.3">
      <c r="A244" s="175"/>
      <c r="B244" s="176"/>
      <c r="C244" s="176"/>
      <c r="D244" s="176"/>
      <c r="E244" s="176"/>
      <c r="F244" s="1657"/>
      <c r="G244" s="161"/>
    </row>
    <row r="245" spans="1:7" ht="15.75" hidden="1" outlineLevel="1" thickBot="1" x14ac:dyDescent="0.3">
      <c r="A245" s="175"/>
      <c r="B245" s="176"/>
      <c r="C245" s="176"/>
      <c r="D245" s="176"/>
      <c r="E245" s="176"/>
      <c r="F245" s="1657"/>
      <c r="G245" s="161"/>
    </row>
    <row r="246" spans="1:7" ht="15.75" hidden="1" outlineLevel="1" thickBot="1" x14ac:dyDescent="0.3">
      <c r="A246" s="175"/>
      <c r="B246" s="176"/>
      <c r="C246" s="176"/>
      <c r="D246" s="176"/>
      <c r="E246" s="176"/>
      <c r="F246" s="1657"/>
      <c r="G246" s="161"/>
    </row>
    <row r="247" spans="1:7" ht="15.75" hidden="1" outlineLevel="1" thickBot="1" x14ac:dyDescent="0.3">
      <c r="A247" s="175"/>
      <c r="B247" s="176"/>
      <c r="C247" s="176"/>
      <c r="D247" s="176"/>
      <c r="E247" s="176"/>
      <c r="F247" s="1657"/>
      <c r="G247" s="161"/>
    </row>
    <row r="248" spans="1:7" ht="15.75" hidden="1" outlineLevel="1" thickBot="1" x14ac:dyDescent="0.3">
      <c r="A248" s="175"/>
      <c r="B248" s="176"/>
      <c r="C248" s="176"/>
      <c r="D248" s="176"/>
      <c r="E248" s="176"/>
      <c r="F248" s="1657"/>
      <c r="G248" s="161"/>
    </row>
    <row r="249" spans="1:7" ht="15.75" hidden="1" outlineLevel="1" thickBot="1" x14ac:dyDescent="0.3">
      <c r="A249" s="175"/>
      <c r="B249" s="176"/>
      <c r="C249" s="176"/>
      <c r="D249" s="176"/>
      <c r="E249" s="176"/>
      <c r="F249" s="1657"/>
      <c r="G249" s="161"/>
    </row>
    <row r="250" spans="1:7" ht="15.75" hidden="1" outlineLevel="1" thickBot="1" x14ac:dyDescent="0.3">
      <c r="A250" s="175"/>
      <c r="B250" s="176"/>
      <c r="C250" s="176"/>
      <c r="D250" s="176"/>
      <c r="E250" s="176"/>
      <c r="F250" s="1657"/>
      <c r="G250" s="161"/>
    </row>
    <row r="251" spans="1:7" ht="15.75" hidden="1" outlineLevel="1" thickBot="1" x14ac:dyDescent="0.3">
      <c r="A251" s="175"/>
      <c r="B251" s="176"/>
      <c r="C251" s="176"/>
      <c r="D251" s="176"/>
      <c r="E251" s="176"/>
      <c r="F251" s="1657"/>
      <c r="G251" s="161"/>
    </row>
    <row r="252" spans="1:7" ht="15.75" hidden="1" outlineLevel="1" thickBot="1" x14ac:dyDescent="0.3">
      <c r="A252" s="175"/>
      <c r="B252" s="176"/>
      <c r="C252" s="176"/>
      <c r="D252" s="176"/>
      <c r="E252" s="176"/>
      <c r="F252" s="1657"/>
      <c r="G252" s="161"/>
    </row>
    <row r="253" spans="1:7" ht="15.75" hidden="1" outlineLevel="1" thickBot="1" x14ac:dyDescent="0.3">
      <c r="A253" s="175"/>
      <c r="B253" s="176"/>
      <c r="C253" s="176"/>
      <c r="D253" s="176"/>
      <c r="E253" s="176"/>
      <c r="F253" s="1657"/>
      <c r="G253" s="161"/>
    </row>
    <row r="254" spans="1:7" ht="15.75" hidden="1" outlineLevel="1" thickBot="1" x14ac:dyDescent="0.3">
      <c r="A254" s="175"/>
      <c r="B254" s="176"/>
      <c r="C254" s="176"/>
      <c r="D254" s="176"/>
      <c r="E254" s="176"/>
      <c r="F254" s="1657"/>
      <c r="G254" s="161"/>
    </row>
    <row r="255" spans="1:7" s="171" customFormat="1" ht="48.75" customHeight="1" collapsed="1" x14ac:dyDescent="0.25">
      <c r="A255" s="2161" t="s">
        <v>846</v>
      </c>
      <c r="B255" s="2162"/>
      <c r="C255" s="2162"/>
      <c r="D255" s="2162"/>
      <c r="E255" s="2162"/>
      <c r="F255" s="2163" t="s">
        <v>1065</v>
      </c>
      <c r="G255" s="130"/>
    </row>
    <row r="256" spans="1:7" ht="60" customHeight="1" x14ac:dyDescent="0.25">
      <c r="A256" s="2168"/>
      <c r="B256" s="2169"/>
      <c r="C256" s="2166" t="s">
        <v>802</v>
      </c>
      <c r="D256" s="2167" t="s">
        <v>803</v>
      </c>
      <c r="E256" s="2170" t="s">
        <v>804</v>
      </c>
      <c r="F256" s="2164"/>
      <c r="G256" s="161"/>
    </row>
    <row r="257" spans="1:7" ht="68.25" customHeight="1" x14ac:dyDescent="0.25">
      <c r="A257" s="2168"/>
      <c r="B257" s="2169"/>
      <c r="C257" s="2166"/>
      <c r="D257" s="2167"/>
      <c r="E257" s="2171"/>
      <c r="F257" s="2164"/>
      <c r="G257" s="161"/>
    </row>
    <row r="258" spans="1:7" ht="15" customHeight="1" x14ac:dyDescent="0.25">
      <c r="A258" s="1351" t="s">
        <v>786</v>
      </c>
      <c r="B258" s="1352"/>
      <c r="C258" s="172"/>
      <c r="D258" s="181"/>
      <c r="E258" s="181"/>
      <c r="F258" s="2164"/>
      <c r="G258" s="161"/>
    </row>
    <row r="259" spans="1:7" x14ac:dyDescent="0.25">
      <c r="A259" s="1351" t="s">
        <v>54</v>
      </c>
      <c r="B259" s="1352"/>
      <c r="C259" s="172"/>
      <c r="D259" s="181"/>
      <c r="E259" s="181"/>
      <c r="F259" s="2164"/>
      <c r="G259" s="161"/>
    </row>
    <row r="260" spans="1:7" x14ac:dyDescent="0.25">
      <c r="A260" s="1351" t="s">
        <v>55</v>
      </c>
      <c r="B260" s="1352"/>
      <c r="C260" s="172"/>
      <c r="D260" s="181"/>
      <c r="E260" s="181"/>
      <c r="F260" s="2164"/>
      <c r="G260" s="161"/>
    </row>
    <row r="261" spans="1:7" x14ac:dyDescent="0.25">
      <c r="A261" s="1351" t="s">
        <v>56</v>
      </c>
      <c r="B261" s="1352"/>
      <c r="C261" s="172"/>
      <c r="D261" s="181"/>
      <c r="E261" s="181"/>
      <c r="F261" s="2164"/>
      <c r="G261" s="161"/>
    </row>
    <row r="262" spans="1:7" x14ac:dyDescent="0.25">
      <c r="A262" s="1351" t="s">
        <v>64</v>
      </c>
      <c r="B262" s="1352"/>
      <c r="C262" s="172"/>
      <c r="D262" s="181"/>
      <c r="E262" s="181"/>
      <c r="F262" s="2164"/>
      <c r="G262" s="161"/>
    </row>
    <row r="263" spans="1:7" ht="15" customHeight="1" x14ac:dyDescent="0.25">
      <c r="A263" s="1351" t="s">
        <v>787</v>
      </c>
      <c r="B263" s="1352"/>
      <c r="C263" s="172"/>
      <c r="D263" s="181"/>
      <c r="E263" s="181"/>
      <c r="F263" s="2164"/>
      <c r="G263" s="161"/>
    </row>
    <row r="264" spans="1:7" ht="15" customHeight="1" x14ac:dyDescent="0.25">
      <c r="A264" s="1351" t="s">
        <v>731</v>
      </c>
      <c r="B264" s="1352"/>
      <c r="C264" s="172"/>
      <c r="D264" s="181"/>
      <c r="E264" s="181"/>
      <c r="F264" s="2164"/>
      <c r="G264" s="161"/>
    </row>
    <row r="265" spans="1:7" hidden="1" outlineLevel="1" x14ac:dyDescent="0.25">
      <c r="A265" s="2156"/>
      <c r="B265" s="2157"/>
      <c r="C265" s="184"/>
      <c r="D265" s="185"/>
      <c r="E265" s="185"/>
      <c r="F265" s="1805" t="s">
        <v>805</v>
      </c>
      <c r="G265" s="161"/>
    </row>
    <row r="266" spans="1:7" hidden="1" outlineLevel="1" x14ac:dyDescent="0.25">
      <c r="A266" s="1351"/>
      <c r="B266" s="1352"/>
      <c r="C266" s="172"/>
      <c r="D266" s="181"/>
      <c r="E266" s="181"/>
      <c r="F266" s="1805"/>
      <c r="G266" s="161"/>
    </row>
    <row r="267" spans="1:7" hidden="1" outlineLevel="1" x14ac:dyDescent="0.25">
      <c r="A267" s="1351"/>
      <c r="B267" s="1352"/>
      <c r="C267" s="172"/>
      <c r="D267" s="181"/>
      <c r="E267" s="181"/>
      <c r="F267" s="1805"/>
      <c r="G267" s="161"/>
    </row>
    <row r="268" spans="1:7" hidden="1" outlineLevel="1" x14ac:dyDescent="0.25">
      <c r="A268" s="1351"/>
      <c r="B268" s="1352"/>
      <c r="C268" s="172"/>
      <c r="D268" s="181"/>
      <c r="E268" s="181"/>
      <c r="F268" s="1805"/>
      <c r="G268" s="161"/>
    </row>
    <row r="269" spans="1:7" hidden="1" outlineLevel="1" x14ac:dyDescent="0.25">
      <c r="A269" s="1351"/>
      <c r="B269" s="1352"/>
      <c r="C269" s="172"/>
      <c r="D269" s="181"/>
      <c r="E269" s="181"/>
      <c r="F269" s="1805"/>
      <c r="G269" s="161"/>
    </row>
    <row r="270" spans="1:7" hidden="1" outlineLevel="1" x14ac:dyDescent="0.25">
      <c r="A270" s="1351"/>
      <c r="B270" s="1352"/>
      <c r="C270" s="172"/>
      <c r="D270" s="181"/>
      <c r="E270" s="181"/>
      <c r="F270" s="1805"/>
      <c r="G270" s="161"/>
    </row>
    <row r="271" spans="1:7" hidden="1" outlineLevel="1" x14ac:dyDescent="0.25">
      <c r="A271" s="1351"/>
      <c r="B271" s="1352"/>
      <c r="C271" s="172"/>
      <c r="D271" s="181"/>
      <c r="E271" s="181"/>
      <c r="F271" s="1805"/>
      <c r="G271" s="161"/>
    </row>
    <row r="272" spans="1:7" hidden="1" outlineLevel="1" x14ac:dyDescent="0.25">
      <c r="A272" s="1351"/>
      <c r="B272" s="1352"/>
      <c r="C272" s="172"/>
      <c r="D272" s="181"/>
      <c r="E272" s="181"/>
      <c r="F272" s="1805"/>
      <c r="G272" s="161"/>
    </row>
    <row r="273" spans="1:7" hidden="1" outlineLevel="1" x14ac:dyDescent="0.25">
      <c r="A273" s="1351"/>
      <c r="B273" s="1352"/>
      <c r="C273" s="172"/>
      <c r="D273" s="181"/>
      <c r="E273" s="181"/>
      <c r="F273" s="1805"/>
      <c r="G273" s="161"/>
    </row>
    <row r="274" spans="1:7" ht="15.75" hidden="1" outlineLevel="1" thickBot="1" x14ac:dyDescent="0.3">
      <c r="A274" s="1355"/>
      <c r="B274" s="1356"/>
      <c r="C274" s="182"/>
      <c r="D274" s="183"/>
      <c r="E274" s="183"/>
      <c r="F274" s="1806"/>
      <c r="G274" s="161"/>
    </row>
    <row r="275" spans="1:7" collapsed="1" x14ac:dyDescent="0.25">
      <c r="A275" s="161"/>
      <c r="B275" s="161"/>
      <c r="C275" s="161"/>
      <c r="D275" s="161"/>
      <c r="E275" s="161"/>
      <c r="F275" s="161"/>
      <c r="G275" s="161"/>
    </row>
    <row r="276" spans="1:7" x14ac:dyDescent="0.25">
      <c r="A276" s="161"/>
      <c r="B276" s="161"/>
      <c r="C276" s="161"/>
      <c r="D276" s="161"/>
      <c r="E276" s="161"/>
      <c r="F276" s="161"/>
      <c r="G276" s="161"/>
    </row>
    <row r="277" spans="1:7" x14ac:dyDescent="0.25">
      <c r="A277" s="161"/>
      <c r="B277" s="161"/>
      <c r="C277" s="161"/>
      <c r="D277" s="161"/>
      <c r="E277" s="161"/>
      <c r="F277" s="161"/>
      <c r="G277" s="161"/>
    </row>
    <row r="278" spans="1:7" x14ac:dyDescent="0.25">
      <c r="A278" s="161"/>
      <c r="B278" s="161"/>
      <c r="C278" s="161"/>
      <c r="D278" s="161"/>
      <c r="E278" s="161"/>
      <c r="F278" s="161"/>
      <c r="G278" s="161"/>
    </row>
    <row r="279" spans="1:7" x14ac:dyDescent="0.25">
      <c r="A279" s="161"/>
      <c r="B279" s="161"/>
      <c r="C279" s="161"/>
      <c r="D279" s="161"/>
      <c r="E279" s="161"/>
      <c r="F279" s="161"/>
      <c r="G279" s="161"/>
    </row>
    <row r="280" spans="1:7" x14ac:dyDescent="0.25">
      <c r="A280" s="161"/>
      <c r="B280" s="161"/>
      <c r="C280" s="161"/>
      <c r="D280" s="161"/>
      <c r="E280" s="161"/>
      <c r="F280" s="161"/>
      <c r="G280" s="161"/>
    </row>
    <row r="281" spans="1:7" x14ac:dyDescent="0.25">
      <c r="A281" s="161"/>
      <c r="B281" s="161"/>
      <c r="C281" s="161"/>
      <c r="D281" s="161"/>
      <c r="E281" s="161"/>
      <c r="F281" s="161"/>
      <c r="G281" s="161"/>
    </row>
    <row r="282" spans="1:7" x14ac:dyDescent="0.25">
      <c r="A282" s="161"/>
      <c r="B282" s="161"/>
      <c r="C282" s="161"/>
      <c r="D282" s="161"/>
      <c r="E282" s="161"/>
      <c r="F282" s="161"/>
      <c r="G282" s="161"/>
    </row>
    <row r="283" spans="1:7" x14ac:dyDescent="0.25">
      <c r="A283" s="161"/>
      <c r="B283" s="161"/>
      <c r="C283" s="161"/>
      <c r="D283" s="161"/>
      <c r="E283" s="161"/>
      <c r="F283" s="161"/>
      <c r="G283" s="161"/>
    </row>
    <row r="284" spans="1:7" x14ac:dyDescent="0.25">
      <c r="A284" s="161"/>
      <c r="B284" s="161"/>
      <c r="C284" s="161"/>
      <c r="D284" s="161"/>
      <c r="E284" s="161"/>
      <c r="F284" s="161"/>
      <c r="G284" s="161"/>
    </row>
    <row r="285" spans="1:7" x14ac:dyDescent="0.25">
      <c r="A285" s="161"/>
      <c r="B285" s="161"/>
      <c r="C285" s="161"/>
      <c r="D285" s="161"/>
      <c r="E285" s="161"/>
      <c r="F285" s="161"/>
      <c r="G285" s="161"/>
    </row>
    <row r="286" spans="1:7" x14ac:dyDescent="0.25">
      <c r="A286" s="161"/>
      <c r="B286" s="161"/>
      <c r="C286" s="161"/>
      <c r="D286" s="161"/>
      <c r="E286" s="161"/>
      <c r="F286" s="161"/>
      <c r="G286" s="161"/>
    </row>
    <row r="287" spans="1:7" x14ac:dyDescent="0.25">
      <c r="A287" s="161"/>
      <c r="B287" s="161"/>
      <c r="C287" s="161"/>
      <c r="D287" s="161"/>
      <c r="E287" s="161"/>
      <c r="F287" s="161"/>
      <c r="G287" s="161"/>
    </row>
    <row r="288" spans="1:7" x14ac:dyDescent="0.25">
      <c r="A288" s="161"/>
      <c r="B288" s="161"/>
      <c r="C288" s="161"/>
      <c r="D288" s="161"/>
      <c r="E288" s="161"/>
      <c r="F288" s="161"/>
      <c r="G288" s="161"/>
    </row>
    <row r="289" spans="1:7" x14ac:dyDescent="0.25">
      <c r="A289" s="161"/>
      <c r="B289" s="161"/>
      <c r="C289" s="161"/>
      <c r="D289" s="161"/>
      <c r="E289" s="161"/>
      <c r="F289" s="161"/>
      <c r="G289" s="161"/>
    </row>
    <row r="290" spans="1:7" x14ac:dyDescent="0.25">
      <c r="A290" s="161"/>
      <c r="B290" s="161"/>
      <c r="C290" s="161"/>
      <c r="D290" s="161"/>
      <c r="E290" s="161"/>
      <c r="F290" s="161"/>
      <c r="G290" s="161"/>
    </row>
    <row r="291" spans="1:7" x14ac:dyDescent="0.25">
      <c r="A291" s="161"/>
      <c r="B291" s="161"/>
      <c r="C291" s="161"/>
      <c r="D291" s="161"/>
      <c r="E291" s="161"/>
      <c r="F291" s="161"/>
      <c r="G291" s="161"/>
    </row>
    <row r="292" spans="1:7" x14ac:dyDescent="0.25">
      <c r="A292" s="161"/>
      <c r="B292" s="161"/>
      <c r="C292" s="161"/>
      <c r="D292" s="161"/>
      <c r="E292" s="161"/>
      <c r="F292" s="161"/>
      <c r="G292" s="161"/>
    </row>
    <row r="293" spans="1:7" x14ac:dyDescent="0.25">
      <c r="A293" s="161"/>
      <c r="B293" s="161"/>
      <c r="C293" s="161"/>
      <c r="D293" s="161"/>
      <c r="E293" s="161"/>
      <c r="F293" s="161"/>
      <c r="G293" s="161"/>
    </row>
    <row r="294" spans="1:7" x14ac:dyDescent="0.25">
      <c r="A294" s="161"/>
      <c r="B294" s="161"/>
      <c r="C294" s="161"/>
      <c r="D294" s="161"/>
      <c r="E294" s="161"/>
      <c r="F294" s="161"/>
      <c r="G294" s="161"/>
    </row>
    <row r="295" spans="1:7" x14ac:dyDescent="0.25">
      <c r="A295" s="161"/>
      <c r="B295" s="161"/>
      <c r="C295" s="161"/>
      <c r="D295" s="161"/>
      <c r="E295" s="161"/>
      <c r="F295" s="161"/>
      <c r="G295" s="161"/>
    </row>
    <row r="296" spans="1:7" x14ac:dyDescent="0.25">
      <c r="A296" s="161"/>
      <c r="B296" s="161"/>
      <c r="C296" s="161"/>
      <c r="D296" s="161"/>
      <c r="E296" s="161"/>
      <c r="F296" s="161"/>
      <c r="G296" s="161"/>
    </row>
    <row r="297" spans="1:7" x14ac:dyDescent="0.25">
      <c r="A297" s="161"/>
      <c r="B297" s="161"/>
      <c r="C297" s="161"/>
      <c r="D297" s="161"/>
      <c r="E297" s="161"/>
      <c r="F297" s="161"/>
      <c r="G297" s="161"/>
    </row>
    <row r="298" spans="1:7" x14ac:dyDescent="0.25">
      <c r="A298" s="161"/>
      <c r="B298" s="161"/>
      <c r="C298" s="161"/>
      <c r="D298" s="161"/>
      <c r="E298" s="161"/>
      <c r="F298" s="161"/>
      <c r="G298" s="161"/>
    </row>
    <row r="299" spans="1:7" x14ac:dyDescent="0.25">
      <c r="A299" s="161"/>
      <c r="B299" s="161"/>
      <c r="C299" s="161"/>
      <c r="D299" s="161"/>
      <c r="E299" s="161"/>
      <c r="F299" s="161"/>
      <c r="G299" s="161"/>
    </row>
    <row r="300" spans="1:7" x14ac:dyDescent="0.25">
      <c r="A300" s="161"/>
      <c r="B300" s="161"/>
      <c r="C300" s="161"/>
      <c r="D300" s="161"/>
      <c r="E300" s="161"/>
      <c r="F300" s="161"/>
      <c r="G300" s="161"/>
    </row>
    <row r="301" spans="1:7" x14ac:dyDescent="0.25">
      <c r="A301" s="161"/>
      <c r="B301" s="161"/>
      <c r="C301" s="161"/>
      <c r="D301" s="161"/>
      <c r="E301" s="161"/>
      <c r="F301" s="161"/>
      <c r="G301" s="161"/>
    </row>
    <row r="302" spans="1:7" x14ac:dyDescent="0.25">
      <c r="A302" s="161"/>
      <c r="B302" s="161"/>
      <c r="C302" s="161"/>
      <c r="D302" s="161"/>
      <c r="E302" s="161"/>
      <c r="F302" s="161"/>
      <c r="G302" s="161"/>
    </row>
    <row r="303" spans="1:7" x14ac:dyDescent="0.25">
      <c r="A303" s="161"/>
      <c r="B303" s="161"/>
      <c r="C303" s="161"/>
      <c r="D303" s="161"/>
      <c r="E303" s="161"/>
      <c r="F303" s="161"/>
      <c r="G303" s="161"/>
    </row>
    <row r="304" spans="1:7" x14ac:dyDescent="0.25">
      <c r="A304" s="161"/>
      <c r="B304" s="161"/>
      <c r="C304" s="161"/>
      <c r="D304" s="161"/>
      <c r="E304" s="161"/>
      <c r="F304" s="161"/>
      <c r="G304" s="161"/>
    </row>
    <row r="305" spans="1:7" x14ac:dyDescent="0.25">
      <c r="A305" s="161"/>
      <c r="B305" s="161"/>
      <c r="C305" s="161"/>
      <c r="D305" s="161"/>
      <c r="E305" s="161"/>
      <c r="F305" s="161"/>
      <c r="G305" s="161"/>
    </row>
    <row r="306" spans="1:7" x14ac:dyDescent="0.25">
      <c r="A306" s="161"/>
      <c r="B306" s="161"/>
      <c r="C306" s="161"/>
      <c r="D306" s="161"/>
      <c r="E306" s="161"/>
      <c r="F306" s="161"/>
      <c r="G306" s="161"/>
    </row>
    <row r="307" spans="1:7" x14ac:dyDescent="0.25">
      <c r="A307" s="161"/>
      <c r="B307" s="161"/>
      <c r="C307" s="161"/>
      <c r="D307" s="161"/>
      <c r="E307" s="161"/>
      <c r="F307" s="161"/>
      <c r="G307" s="161"/>
    </row>
    <row r="308" spans="1:7" x14ac:dyDescent="0.25">
      <c r="A308" s="161"/>
      <c r="B308" s="161"/>
      <c r="C308" s="161"/>
      <c r="D308" s="161"/>
      <c r="E308" s="161"/>
      <c r="F308" s="161"/>
      <c r="G308" s="161"/>
    </row>
    <row r="309" spans="1:7" x14ac:dyDescent="0.25">
      <c r="A309" s="161"/>
      <c r="B309" s="161"/>
      <c r="C309" s="161"/>
      <c r="D309" s="161"/>
      <c r="E309" s="161"/>
      <c r="F309" s="161"/>
      <c r="G309" s="161"/>
    </row>
    <row r="310" spans="1:7" x14ac:dyDescent="0.25">
      <c r="A310" s="161"/>
      <c r="B310" s="161"/>
      <c r="C310" s="161"/>
      <c r="D310" s="161"/>
      <c r="E310" s="161"/>
      <c r="F310" s="161"/>
      <c r="G310" s="161"/>
    </row>
    <row r="311" spans="1:7" x14ac:dyDescent="0.25">
      <c r="A311" s="161"/>
      <c r="B311" s="161"/>
      <c r="C311" s="161"/>
      <c r="D311" s="161"/>
      <c r="E311" s="161"/>
      <c r="F311" s="161"/>
      <c r="G311" s="161"/>
    </row>
    <row r="312" spans="1:7" x14ac:dyDescent="0.25">
      <c r="A312" s="161"/>
      <c r="B312" s="161"/>
      <c r="C312" s="161"/>
      <c r="D312" s="161"/>
      <c r="E312" s="161"/>
      <c r="F312" s="161"/>
      <c r="G312" s="161"/>
    </row>
    <row r="313" spans="1:7" x14ac:dyDescent="0.25">
      <c r="A313" s="161"/>
      <c r="B313" s="161"/>
      <c r="C313" s="161"/>
      <c r="D313" s="161"/>
      <c r="E313" s="161"/>
      <c r="F313" s="161"/>
      <c r="G313" s="161"/>
    </row>
    <row r="314" spans="1:7" x14ac:dyDescent="0.25">
      <c r="A314" s="161"/>
      <c r="B314" s="161"/>
      <c r="C314" s="161"/>
      <c r="D314" s="161"/>
      <c r="E314" s="161"/>
      <c r="F314" s="161"/>
      <c r="G314" s="161"/>
    </row>
    <row r="315" spans="1:7" x14ac:dyDescent="0.25">
      <c r="A315" s="161"/>
      <c r="B315" s="161"/>
      <c r="C315" s="161"/>
      <c r="D315" s="161"/>
      <c r="E315" s="161"/>
      <c r="F315" s="161"/>
      <c r="G315" s="161"/>
    </row>
    <row r="316" spans="1:7" x14ac:dyDescent="0.25">
      <c r="A316" s="161"/>
      <c r="B316" s="161"/>
      <c r="C316" s="161"/>
      <c r="D316" s="161"/>
      <c r="E316" s="161"/>
      <c r="F316" s="161"/>
      <c r="G316" s="161"/>
    </row>
    <row r="317" spans="1:7" x14ac:dyDescent="0.25">
      <c r="A317" s="161"/>
      <c r="B317" s="161"/>
      <c r="C317" s="161"/>
      <c r="D317" s="161"/>
      <c r="E317" s="161"/>
      <c r="F317" s="161"/>
      <c r="G317" s="161"/>
    </row>
    <row r="318" spans="1:7" x14ac:dyDescent="0.25">
      <c r="A318" s="161"/>
      <c r="B318" s="161"/>
      <c r="C318" s="161"/>
      <c r="D318" s="161"/>
      <c r="E318" s="161"/>
      <c r="F318" s="161"/>
      <c r="G318" s="161"/>
    </row>
    <row r="319" spans="1:7" x14ac:dyDescent="0.25">
      <c r="A319" s="161"/>
      <c r="B319" s="161"/>
      <c r="C319" s="161"/>
      <c r="D319" s="161"/>
      <c r="E319" s="161"/>
      <c r="F319" s="161"/>
      <c r="G319" s="161"/>
    </row>
    <row r="320" spans="1:7" x14ac:dyDescent="0.25">
      <c r="A320" s="161"/>
      <c r="B320" s="161"/>
      <c r="C320" s="161"/>
      <c r="D320" s="161"/>
      <c r="E320" s="161"/>
      <c r="F320" s="161"/>
      <c r="G320" s="161"/>
    </row>
    <row r="321" spans="1:7" x14ac:dyDescent="0.25">
      <c r="A321" s="161"/>
      <c r="B321" s="161"/>
      <c r="C321" s="161"/>
      <c r="D321" s="161"/>
      <c r="E321" s="161"/>
      <c r="F321" s="161"/>
      <c r="G321" s="161"/>
    </row>
    <row r="322" spans="1:7" x14ac:dyDescent="0.25">
      <c r="A322" s="161"/>
      <c r="B322" s="161"/>
      <c r="C322" s="161"/>
      <c r="D322" s="161"/>
      <c r="E322" s="161"/>
      <c r="F322" s="161"/>
      <c r="G322" s="161"/>
    </row>
    <row r="323" spans="1:7" x14ac:dyDescent="0.25">
      <c r="A323" s="161"/>
      <c r="B323" s="161"/>
      <c r="C323" s="161"/>
      <c r="D323" s="161"/>
      <c r="E323" s="161"/>
      <c r="F323" s="161"/>
      <c r="G323" s="161"/>
    </row>
    <row r="324" spans="1:7" x14ac:dyDescent="0.25">
      <c r="A324" s="161"/>
      <c r="B324" s="161"/>
      <c r="C324" s="161"/>
      <c r="D324" s="161"/>
      <c r="E324" s="161"/>
      <c r="F324" s="161"/>
      <c r="G324" s="161"/>
    </row>
    <row r="325" spans="1:7" x14ac:dyDescent="0.25">
      <c r="A325" s="161"/>
      <c r="B325" s="161"/>
      <c r="C325" s="161"/>
      <c r="D325" s="161"/>
      <c r="E325" s="161"/>
      <c r="F325" s="161"/>
      <c r="G325" s="161"/>
    </row>
    <row r="326" spans="1:7" x14ac:dyDescent="0.25">
      <c r="A326" s="161"/>
      <c r="B326" s="161"/>
      <c r="C326" s="161"/>
      <c r="D326" s="161"/>
      <c r="E326" s="161"/>
      <c r="F326" s="161"/>
      <c r="G326" s="161"/>
    </row>
    <row r="327" spans="1:7" x14ac:dyDescent="0.25">
      <c r="A327" s="161"/>
      <c r="B327" s="161"/>
      <c r="C327" s="161"/>
      <c r="D327" s="161"/>
      <c r="E327" s="161"/>
      <c r="F327" s="161"/>
      <c r="G327" s="161"/>
    </row>
    <row r="328" spans="1:7" x14ac:dyDescent="0.25">
      <c r="A328" s="161"/>
      <c r="B328" s="161"/>
      <c r="C328" s="161"/>
      <c r="D328" s="161"/>
      <c r="E328" s="161"/>
      <c r="F328" s="161"/>
      <c r="G328" s="161"/>
    </row>
    <row r="329" spans="1:7" x14ac:dyDescent="0.25">
      <c r="A329" s="161"/>
      <c r="B329" s="161"/>
      <c r="C329" s="161"/>
      <c r="D329" s="161"/>
      <c r="E329" s="161"/>
      <c r="F329" s="161"/>
      <c r="G329" s="161"/>
    </row>
    <row r="330" spans="1:7" x14ac:dyDescent="0.25">
      <c r="A330" s="161"/>
      <c r="B330" s="161"/>
      <c r="C330" s="161"/>
      <c r="D330" s="161"/>
      <c r="E330" s="161"/>
      <c r="F330" s="161"/>
      <c r="G330" s="161"/>
    </row>
    <row r="331" spans="1:7" x14ac:dyDescent="0.25">
      <c r="A331" s="161"/>
      <c r="B331" s="161"/>
      <c r="C331" s="161"/>
      <c r="D331" s="161"/>
      <c r="E331" s="161"/>
      <c r="F331" s="161"/>
      <c r="G331" s="161"/>
    </row>
    <row r="332" spans="1:7" x14ac:dyDescent="0.25">
      <c r="A332" s="161"/>
      <c r="B332" s="161"/>
      <c r="C332" s="161"/>
      <c r="D332" s="161"/>
      <c r="E332" s="161"/>
      <c r="F332" s="161"/>
      <c r="G332" s="161"/>
    </row>
    <row r="333" spans="1:7" x14ac:dyDescent="0.25">
      <c r="A333" s="161"/>
      <c r="B333" s="161"/>
      <c r="C333" s="161"/>
      <c r="D333" s="161"/>
      <c r="E333" s="161"/>
      <c r="F333" s="161"/>
      <c r="G333" s="161"/>
    </row>
    <row r="334" spans="1:7" x14ac:dyDescent="0.25">
      <c r="A334" s="161"/>
      <c r="B334" s="161"/>
      <c r="C334" s="161"/>
      <c r="D334" s="161"/>
      <c r="E334" s="161"/>
      <c r="F334" s="161"/>
      <c r="G334" s="161"/>
    </row>
    <row r="335" spans="1:7" x14ac:dyDescent="0.25">
      <c r="A335" s="161"/>
      <c r="B335" s="161"/>
      <c r="C335" s="161"/>
      <c r="D335" s="161"/>
      <c r="E335" s="161"/>
      <c r="F335" s="161"/>
      <c r="G335" s="161"/>
    </row>
    <row r="336" spans="1:7" x14ac:dyDescent="0.25">
      <c r="A336" s="161"/>
      <c r="B336" s="161"/>
      <c r="C336" s="161"/>
      <c r="D336" s="161"/>
      <c r="E336" s="161"/>
      <c r="F336" s="161"/>
      <c r="G336" s="161"/>
    </row>
    <row r="337" spans="1:7" x14ac:dyDescent="0.25">
      <c r="A337" s="161"/>
      <c r="B337" s="161"/>
      <c r="C337" s="161"/>
      <c r="D337" s="161"/>
      <c r="E337" s="161"/>
      <c r="F337" s="161"/>
      <c r="G337" s="161"/>
    </row>
    <row r="338" spans="1:7" x14ac:dyDescent="0.25">
      <c r="A338" s="161"/>
      <c r="B338" s="161"/>
      <c r="C338" s="161"/>
      <c r="D338" s="161"/>
      <c r="E338" s="161"/>
      <c r="F338" s="161"/>
      <c r="G338" s="161"/>
    </row>
    <row r="339" spans="1:7" x14ac:dyDescent="0.25">
      <c r="A339" s="161"/>
      <c r="B339" s="161"/>
      <c r="C339" s="161"/>
      <c r="D339" s="161"/>
      <c r="E339" s="161"/>
      <c r="F339" s="161"/>
      <c r="G339" s="161"/>
    </row>
    <row r="340" spans="1:7" x14ac:dyDescent="0.25">
      <c r="A340" s="161"/>
      <c r="B340" s="161"/>
      <c r="C340" s="161"/>
      <c r="D340" s="161"/>
      <c r="E340" s="161"/>
      <c r="F340" s="161"/>
      <c r="G340" s="161"/>
    </row>
    <row r="341" spans="1:7" x14ac:dyDescent="0.25">
      <c r="A341" s="161"/>
      <c r="B341" s="161"/>
      <c r="C341" s="161"/>
      <c r="D341" s="161"/>
      <c r="E341" s="161"/>
      <c r="F341" s="161"/>
      <c r="G341" s="161"/>
    </row>
    <row r="342" spans="1:7" x14ac:dyDescent="0.25">
      <c r="A342" s="161"/>
      <c r="B342" s="161"/>
      <c r="C342" s="161"/>
      <c r="D342" s="161"/>
      <c r="E342" s="161"/>
      <c r="F342" s="161"/>
      <c r="G342" s="161"/>
    </row>
    <row r="343" spans="1:7" x14ac:dyDescent="0.25">
      <c r="A343" s="161"/>
      <c r="B343" s="161"/>
      <c r="C343" s="161"/>
      <c r="D343" s="161"/>
      <c r="E343" s="161"/>
      <c r="F343" s="161"/>
      <c r="G343" s="161"/>
    </row>
    <row r="344" spans="1:7" x14ac:dyDescent="0.25">
      <c r="A344" s="161"/>
      <c r="B344" s="161"/>
      <c r="C344" s="161"/>
      <c r="D344" s="161"/>
      <c r="E344" s="161"/>
      <c r="F344" s="161"/>
      <c r="G344" s="161"/>
    </row>
    <row r="345" spans="1:7" x14ac:dyDescent="0.25">
      <c r="A345" s="161"/>
      <c r="B345" s="161"/>
      <c r="C345" s="161"/>
      <c r="D345" s="161"/>
      <c r="E345" s="161"/>
      <c r="F345" s="161"/>
      <c r="G345" s="161"/>
    </row>
    <row r="346" spans="1:7" x14ac:dyDescent="0.25">
      <c r="A346" s="161"/>
      <c r="B346" s="161"/>
      <c r="C346" s="161"/>
      <c r="D346" s="161"/>
      <c r="E346" s="161"/>
      <c r="F346" s="161"/>
      <c r="G346" s="161"/>
    </row>
    <row r="347" spans="1:7" x14ac:dyDescent="0.25">
      <c r="A347" s="161"/>
      <c r="B347" s="161"/>
      <c r="C347" s="161"/>
      <c r="D347" s="161"/>
      <c r="E347" s="161"/>
      <c r="F347" s="161"/>
      <c r="G347" s="161"/>
    </row>
    <row r="348" spans="1:7" x14ac:dyDescent="0.25">
      <c r="A348" s="161"/>
      <c r="B348" s="161"/>
      <c r="C348" s="161"/>
      <c r="D348" s="161"/>
      <c r="E348" s="161"/>
      <c r="F348" s="161"/>
      <c r="G348" s="161"/>
    </row>
    <row r="349" spans="1:7" x14ac:dyDescent="0.25">
      <c r="A349" s="161"/>
      <c r="B349" s="161"/>
      <c r="C349" s="161"/>
      <c r="D349" s="161"/>
      <c r="E349" s="161"/>
      <c r="F349" s="161"/>
      <c r="G349" s="161"/>
    </row>
    <row r="350" spans="1:7" x14ac:dyDescent="0.25">
      <c r="A350" s="161"/>
      <c r="B350" s="161"/>
      <c r="C350" s="161"/>
      <c r="D350" s="161"/>
      <c r="E350" s="161"/>
      <c r="F350" s="161"/>
      <c r="G350" s="161"/>
    </row>
    <row r="351" spans="1:7" x14ac:dyDescent="0.25">
      <c r="A351" s="161"/>
      <c r="B351" s="161"/>
      <c r="C351" s="161"/>
      <c r="D351" s="161"/>
      <c r="E351" s="161"/>
      <c r="F351" s="161"/>
      <c r="G351" s="161"/>
    </row>
    <row r="352" spans="1:7" x14ac:dyDescent="0.25">
      <c r="A352" s="161"/>
      <c r="B352" s="161"/>
      <c r="C352" s="161"/>
      <c r="D352" s="161"/>
      <c r="E352" s="161"/>
      <c r="F352" s="161"/>
      <c r="G352" s="161"/>
    </row>
    <row r="353" spans="1:7" x14ac:dyDescent="0.25">
      <c r="A353" s="161"/>
      <c r="B353" s="161"/>
      <c r="C353" s="161"/>
      <c r="D353" s="161"/>
      <c r="E353" s="161"/>
      <c r="F353" s="161"/>
      <c r="G353" s="161"/>
    </row>
    <row r="354" spans="1:7" x14ac:dyDescent="0.25">
      <c r="A354" s="161"/>
      <c r="B354" s="161"/>
      <c r="C354" s="161"/>
      <c r="D354" s="161"/>
      <c r="E354" s="161"/>
      <c r="F354" s="161"/>
      <c r="G354" s="161"/>
    </row>
    <row r="355" spans="1:7" x14ac:dyDescent="0.25">
      <c r="A355" s="161"/>
      <c r="B355" s="161"/>
      <c r="C355" s="161"/>
      <c r="D355" s="161"/>
      <c r="E355" s="161"/>
      <c r="F355" s="161"/>
      <c r="G355" s="161"/>
    </row>
    <row r="356" spans="1:7" x14ac:dyDescent="0.25">
      <c r="A356" s="161"/>
      <c r="B356" s="161"/>
      <c r="C356" s="161"/>
      <c r="D356" s="161"/>
      <c r="E356" s="161"/>
      <c r="F356" s="161"/>
      <c r="G356" s="161"/>
    </row>
    <row r="357" spans="1:7" x14ac:dyDescent="0.25">
      <c r="A357" s="161"/>
      <c r="B357" s="161"/>
      <c r="C357" s="161"/>
      <c r="D357" s="161"/>
      <c r="E357" s="161"/>
      <c r="F357" s="161"/>
      <c r="G357" s="161"/>
    </row>
    <row r="358" spans="1:7" x14ac:dyDescent="0.25">
      <c r="A358" s="161"/>
      <c r="B358" s="161"/>
      <c r="C358" s="161"/>
      <c r="D358" s="161"/>
      <c r="E358" s="161"/>
      <c r="F358" s="161"/>
      <c r="G358" s="161"/>
    </row>
    <row r="359" spans="1:7" x14ac:dyDescent="0.25">
      <c r="A359" s="161"/>
      <c r="B359" s="161"/>
      <c r="C359" s="161"/>
      <c r="D359" s="161"/>
      <c r="E359" s="161"/>
      <c r="F359" s="161"/>
      <c r="G359" s="161"/>
    </row>
    <row r="360" spans="1:7" x14ac:dyDescent="0.25">
      <c r="A360" s="161"/>
      <c r="B360" s="161"/>
      <c r="C360" s="161"/>
      <c r="D360" s="161"/>
      <c r="E360" s="161"/>
      <c r="F360" s="161"/>
      <c r="G360" s="161"/>
    </row>
    <row r="361" spans="1:7" x14ac:dyDescent="0.25">
      <c r="A361" s="161"/>
      <c r="B361" s="161"/>
      <c r="C361" s="161"/>
      <c r="D361" s="161"/>
      <c r="E361" s="161"/>
      <c r="F361" s="161"/>
      <c r="G361" s="161"/>
    </row>
    <row r="362" spans="1:7" x14ac:dyDescent="0.25">
      <c r="A362" s="161"/>
      <c r="B362" s="161"/>
      <c r="C362" s="161"/>
      <c r="D362" s="161"/>
      <c r="E362" s="161"/>
      <c r="F362" s="161"/>
      <c r="G362" s="161"/>
    </row>
    <row r="363" spans="1:7" x14ac:dyDescent="0.25">
      <c r="A363" s="161"/>
      <c r="B363" s="161"/>
      <c r="C363" s="161"/>
      <c r="D363" s="161"/>
      <c r="E363" s="161"/>
      <c r="F363" s="161"/>
      <c r="G363" s="161"/>
    </row>
    <row r="364" spans="1:7" x14ac:dyDescent="0.25">
      <c r="A364" s="161"/>
      <c r="B364" s="161"/>
      <c r="C364" s="161"/>
      <c r="D364" s="161"/>
      <c r="E364" s="161"/>
      <c r="F364" s="161"/>
      <c r="G364" s="161"/>
    </row>
    <row r="365" spans="1:7" x14ac:dyDescent="0.25">
      <c r="A365" s="161"/>
      <c r="B365" s="161"/>
      <c r="C365" s="161"/>
      <c r="D365" s="161"/>
      <c r="E365" s="161"/>
      <c r="F365" s="161"/>
      <c r="G365" s="161"/>
    </row>
    <row r="366" spans="1:7" x14ac:dyDescent="0.25">
      <c r="A366" s="161"/>
      <c r="B366" s="161"/>
      <c r="C366" s="161"/>
      <c r="D366" s="161"/>
      <c r="E366" s="161"/>
      <c r="F366" s="161"/>
      <c r="G366" s="161"/>
    </row>
    <row r="367" spans="1:7" x14ac:dyDescent="0.25">
      <c r="A367" s="161"/>
      <c r="B367" s="161"/>
      <c r="C367" s="161"/>
      <c r="D367" s="161"/>
      <c r="E367" s="161"/>
      <c r="F367" s="161"/>
      <c r="G367" s="161"/>
    </row>
    <row r="368" spans="1:7" x14ac:dyDescent="0.25">
      <c r="A368" s="161"/>
      <c r="B368" s="161"/>
      <c r="C368" s="161"/>
      <c r="D368" s="161"/>
      <c r="E368" s="161"/>
      <c r="F368" s="161"/>
      <c r="G368" s="161"/>
    </row>
    <row r="369" spans="1:7" x14ac:dyDescent="0.25">
      <c r="A369" s="161"/>
      <c r="B369" s="161"/>
      <c r="C369" s="161"/>
      <c r="D369" s="161"/>
      <c r="E369" s="161"/>
      <c r="F369" s="161"/>
      <c r="G369" s="161"/>
    </row>
    <row r="370" spans="1:7" x14ac:dyDescent="0.25">
      <c r="A370" s="161"/>
      <c r="B370" s="161"/>
      <c r="C370" s="161"/>
      <c r="D370" s="161"/>
      <c r="E370" s="161"/>
      <c r="F370" s="161"/>
      <c r="G370" s="161"/>
    </row>
    <row r="371" spans="1:7" x14ac:dyDescent="0.25">
      <c r="A371" s="161"/>
      <c r="B371" s="161"/>
      <c r="C371" s="161"/>
      <c r="D371" s="161"/>
      <c r="E371" s="161"/>
      <c r="F371" s="161"/>
      <c r="G371" s="161"/>
    </row>
    <row r="372" spans="1:7" x14ac:dyDescent="0.25">
      <c r="A372" s="161"/>
      <c r="B372" s="161"/>
      <c r="C372" s="161"/>
      <c r="D372" s="161"/>
      <c r="E372" s="161"/>
      <c r="F372" s="161"/>
      <c r="G372" s="161"/>
    </row>
    <row r="373" spans="1:7" x14ac:dyDescent="0.25">
      <c r="A373" s="161"/>
      <c r="B373" s="161"/>
      <c r="C373" s="161"/>
      <c r="D373" s="161"/>
      <c r="E373" s="161"/>
      <c r="F373" s="161"/>
      <c r="G373" s="161"/>
    </row>
    <row r="374" spans="1:7" x14ac:dyDescent="0.25">
      <c r="A374" s="161"/>
      <c r="B374" s="161"/>
      <c r="C374" s="161"/>
      <c r="D374" s="161"/>
      <c r="E374" s="161"/>
      <c r="F374" s="161"/>
      <c r="G374" s="161"/>
    </row>
    <row r="375" spans="1:7" x14ac:dyDescent="0.25">
      <c r="A375" s="161"/>
      <c r="B375" s="161"/>
      <c r="C375" s="161"/>
      <c r="D375" s="161"/>
      <c r="E375" s="161"/>
      <c r="F375" s="161"/>
      <c r="G375" s="161"/>
    </row>
    <row r="376" spans="1:7" x14ac:dyDescent="0.25">
      <c r="A376" s="161"/>
      <c r="B376" s="161"/>
      <c r="C376" s="161"/>
      <c r="D376" s="161"/>
      <c r="E376" s="161"/>
      <c r="F376" s="161"/>
      <c r="G376" s="161"/>
    </row>
    <row r="377" spans="1:7" x14ac:dyDescent="0.25">
      <c r="A377" s="161"/>
      <c r="B377" s="161"/>
      <c r="C377" s="161"/>
      <c r="D377" s="161"/>
      <c r="E377" s="161"/>
      <c r="F377" s="161"/>
      <c r="G377" s="161"/>
    </row>
    <row r="378" spans="1:7" x14ac:dyDescent="0.25">
      <c r="A378" s="161"/>
      <c r="B378" s="161"/>
      <c r="C378" s="161"/>
      <c r="D378" s="161"/>
      <c r="E378" s="161"/>
      <c r="F378" s="161"/>
      <c r="G378" s="161"/>
    </row>
    <row r="379" spans="1:7" x14ac:dyDescent="0.25">
      <c r="A379" s="161"/>
      <c r="B379" s="161"/>
      <c r="C379" s="161"/>
      <c r="D379" s="161"/>
      <c r="E379" s="161"/>
      <c r="F379" s="161"/>
      <c r="G379" s="161"/>
    </row>
    <row r="380" spans="1:7" x14ac:dyDescent="0.25">
      <c r="A380" s="161"/>
      <c r="B380" s="161"/>
      <c r="C380" s="161"/>
      <c r="D380" s="161"/>
      <c r="E380" s="161"/>
      <c r="F380" s="161"/>
      <c r="G380" s="161"/>
    </row>
    <row r="381" spans="1:7" x14ac:dyDescent="0.25">
      <c r="A381" s="161"/>
      <c r="B381" s="161"/>
      <c r="C381" s="161"/>
      <c r="D381" s="161"/>
      <c r="E381" s="161"/>
      <c r="F381" s="161"/>
      <c r="G381" s="161"/>
    </row>
    <row r="382" spans="1:7" x14ac:dyDescent="0.25">
      <c r="A382" s="161"/>
      <c r="B382" s="161"/>
      <c r="C382" s="161"/>
      <c r="D382" s="161"/>
      <c r="E382" s="161"/>
      <c r="F382" s="161"/>
      <c r="G382" s="161"/>
    </row>
    <row r="383" spans="1:7" x14ac:dyDescent="0.25">
      <c r="A383" s="161"/>
      <c r="B383" s="161"/>
      <c r="C383" s="161"/>
      <c r="D383" s="161"/>
      <c r="E383" s="161"/>
      <c r="F383" s="161"/>
      <c r="G383" s="161"/>
    </row>
    <row r="384" spans="1:7" x14ac:dyDescent="0.25">
      <c r="A384" s="161"/>
      <c r="B384" s="161"/>
      <c r="C384" s="161"/>
      <c r="D384" s="161"/>
      <c r="E384" s="161"/>
      <c r="F384" s="161"/>
      <c r="G384" s="161"/>
    </row>
    <row r="385" spans="1:7" x14ac:dyDescent="0.25">
      <c r="A385" s="161"/>
      <c r="B385" s="161"/>
      <c r="C385" s="161"/>
      <c r="D385" s="161"/>
      <c r="E385" s="161"/>
      <c r="F385" s="161"/>
      <c r="G385" s="161"/>
    </row>
    <row r="386" spans="1:7" x14ac:dyDescent="0.25">
      <c r="A386" s="161"/>
      <c r="B386" s="161"/>
      <c r="C386" s="161"/>
      <c r="D386" s="161"/>
      <c r="E386" s="161"/>
      <c r="F386" s="161"/>
      <c r="G386" s="161"/>
    </row>
    <row r="387" spans="1:7" x14ac:dyDescent="0.25">
      <c r="A387" s="161"/>
      <c r="B387" s="161"/>
      <c r="C387" s="161"/>
      <c r="D387" s="161"/>
      <c r="E387" s="161"/>
      <c r="F387" s="161"/>
      <c r="G387" s="161"/>
    </row>
    <row r="388" spans="1:7" x14ac:dyDescent="0.25">
      <c r="A388" s="161"/>
      <c r="B388" s="161"/>
      <c r="C388" s="161"/>
      <c r="D388" s="161"/>
      <c r="E388" s="161"/>
      <c r="F388" s="161"/>
      <c r="G388" s="161"/>
    </row>
    <row r="389" spans="1:7" x14ac:dyDescent="0.25">
      <c r="A389" s="161"/>
      <c r="B389" s="161"/>
      <c r="C389" s="161"/>
      <c r="D389" s="161"/>
      <c r="E389" s="161"/>
      <c r="F389" s="161"/>
      <c r="G389" s="161"/>
    </row>
    <row r="390" spans="1:7" x14ac:dyDescent="0.25">
      <c r="A390" s="161"/>
      <c r="B390" s="161"/>
      <c r="C390" s="161"/>
      <c r="D390" s="161"/>
      <c r="E390" s="161"/>
      <c r="F390" s="161"/>
      <c r="G390" s="161"/>
    </row>
    <row r="391" spans="1:7" x14ac:dyDescent="0.25">
      <c r="A391" s="161"/>
      <c r="B391" s="161"/>
      <c r="C391" s="161"/>
      <c r="D391" s="161"/>
      <c r="E391" s="161"/>
      <c r="F391" s="161"/>
      <c r="G391" s="161"/>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rgb="FF00B050"/>
  </sheetPr>
  <dimension ref="A1:H38"/>
  <sheetViews>
    <sheetView workbookViewId="0">
      <selection activeCell="D16" sqref="D7:XFD28"/>
    </sheetView>
  </sheetViews>
  <sheetFormatPr defaultRowHeight="11.25" x14ac:dyDescent="0.2"/>
  <cols>
    <col min="1" max="1" width="99.7109375" style="743" customWidth="1" collapsed="1"/>
    <col min="2" max="2" width="4.85546875" style="743" customWidth="1" collapsed="1"/>
    <col min="3" max="3" width="17.85546875" style="743" customWidth="1" collapsed="1"/>
    <col min="4" max="4" width="17.85546875" style="743" customWidth="1"/>
    <col min="5" max="5" width="69.42578125" style="743" bestFit="1" customWidth="1" collapsed="1"/>
    <col min="6" max="7" width="13.85546875" style="743" customWidth="1" collapsed="1"/>
    <col min="8" max="8" width="14.5703125" style="743" customWidth="1"/>
    <col min="9" max="16384" width="9.140625" style="743"/>
  </cols>
  <sheetData>
    <row r="1" spans="1:7" ht="12.75" customHeight="1" x14ac:dyDescent="0.2">
      <c r="A1" s="742" t="s">
        <v>1577</v>
      </c>
      <c r="G1" s="744" t="s">
        <v>1578</v>
      </c>
    </row>
    <row r="2" spans="1:7" s="746" customFormat="1" ht="30" customHeight="1" x14ac:dyDescent="0.25">
      <c r="A2" s="745" t="s">
        <v>1337</v>
      </c>
      <c r="C2" s="746" t="s">
        <v>1579</v>
      </c>
      <c r="F2" s="747" t="s">
        <v>1580</v>
      </c>
      <c r="G2" s="747" t="s">
        <v>1581</v>
      </c>
    </row>
    <row r="3" spans="1:7" ht="12.75" customHeight="1" x14ac:dyDescent="0.2">
      <c r="A3" s="748" t="s">
        <v>1582</v>
      </c>
      <c r="G3" s="749"/>
    </row>
    <row r="4" spans="1:7" ht="12.75" customHeight="1" x14ac:dyDescent="0.2">
      <c r="A4" s="750"/>
      <c r="B4" s="751" t="s">
        <v>1338</v>
      </c>
      <c r="C4" s="752">
        <v>1</v>
      </c>
      <c r="D4" s="753"/>
    </row>
    <row r="5" spans="1:7" ht="12.75" customHeight="1" x14ac:dyDescent="0.2">
      <c r="A5" s="754" t="s">
        <v>1583</v>
      </c>
      <c r="B5" s="752">
        <v>1</v>
      </c>
      <c r="C5" s="755">
        <v>113167620739.74728</v>
      </c>
      <c r="D5" s="756">
        <v>110079087127.82201</v>
      </c>
    </row>
    <row r="6" spans="1:7" ht="12.75" customHeight="1" x14ac:dyDescent="0.2">
      <c r="A6" s="757" t="s">
        <v>1584</v>
      </c>
      <c r="B6" s="752">
        <v>2</v>
      </c>
      <c r="C6" s="758">
        <v>1959615589.0999999</v>
      </c>
      <c r="D6" s="759">
        <v>1959615589.0999999</v>
      </c>
      <c r="E6" s="760" t="s">
        <v>1585</v>
      </c>
    </row>
    <row r="7" spans="1:7" ht="12.75" customHeight="1" x14ac:dyDescent="0.2">
      <c r="A7" s="757" t="s">
        <v>1586</v>
      </c>
      <c r="B7" s="752">
        <v>3</v>
      </c>
      <c r="C7" s="761"/>
      <c r="D7" s="762">
        <v>0</v>
      </c>
      <c r="E7" s="763" t="s">
        <v>1587</v>
      </c>
    </row>
    <row r="8" spans="1:7" ht="12.75" customHeight="1" x14ac:dyDescent="0.2">
      <c r="A8" s="757" t="s">
        <v>1588</v>
      </c>
      <c r="B8" s="752">
        <v>4</v>
      </c>
      <c r="C8" s="764"/>
      <c r="D8" s="765">
        <v>0</v>
      </c>
      <c r="E8" s="763" t="s">
        <v>1589</v>
      </c>
    </row>
    <row r="9" spans="1:7" ht="12.75" customHeight="1" x14ac:dyDescent="0.2">
      <c r="A9" s="754" t="s">
        <v>1590</v>
      </c>
      <c r="B9" s="752">
        <v>5</v>
      </c>
      <c r="C9" s="764"/>
      <c r="D9" s="765">
        <v>0</v>
      </c>
      <c r="E9" s="763" t="s">
        <v>1589</v>
      </c>
    </row>
    <row r="10" spans="1:7" ht="12.75" customHeight="1" x14ac:dyDescent="0.2">
      <c r="A10" s="766" t="s">
        <v>1591</v>
      </c>
      <c r="B10" s="752">
        <v>6</v>
      </c>
      <c r="C10" s="755">
        <v>2484230939.5779071</v>
      </c>
      <c r="D10" s="756">
        <v>2371264906.6440001</v>
      </c>
    </row>
    <row r="11" spans="1:7" ht="12.75" customHeight="1" x14ac:dyDescent="0.2">
      <c r="A11" s="766" t="s">
        <v>1592</v>
      </c>
      <c r="B11" s="752">
        <v>7</v>
      </c>
      <c r="C11" s="758"/>
      <c r="D11" s="759">
        <v>0</v>
      </c>
      <c r="E11" s="760" t="s">
        <v>1593</v>
      </c>
    </row>
    <row r="12" spans="1:7" ht="12.75" customHeight="1" x14ac:dyDescent="0.2">
      <c r="A12" s="766" t="s">
        <v>1594</v>
      </c>
      <c r="B12" s="752">
        <v>8</v>
      </c>
      <c r="C12" s="764"/>
      <c r="D12" s="765">
        <v>0</v>
      </c>
      <c r="E12" s="763" t="s">
        <v>1595</v>
      </c>
    </row>
    <row r="13" spans="1:7" ht="12.75" customHeight="1" x14ac:dyDescent="0.2">
      <c r="A13" s="766" t="s">
        <v>1596</v>
      </c>
      <c r="B13" s="752">
        <v>9</v>
      </c>
      <c r="C13" s="767">
        <v>4064415271.6767144</v>
      </c>
      <c r="D13" s="768">
        <v>3996981109.9239998</v>
      </c>
      <c r="E13" s="760" t="s">
        <v>1597</v>
      </c>
    </row>
    <row r="14" spans="1:7" ht="12.75" customHeight="1" x14ac:dyDescent="0.2">
      <c r="A14" s="766" t="s">
        <v>1598</v>
      </c>
      <c r="B14" s="752">
        <v>10</v>
      </c>
      <c r="C14" s="764"/>
      <c r="D14" s="765">
        <v>0</v>
      </c>
      <c r="E14" s="763" t="s">
        <v>1595</v>
      </c>
    </row>
    <row r="15" spans="1:7" ht="12.75" customHeight="1" x14ac:dyDescent="0.2">
      <c r="A15" s="766" t="s">
        <v>1599</v>
      </c>
      <c r="B15" s="752">
        <v>11</v>
      </c>
      <c r="C15" s="764"/>
      <c r="D15" s="765">
        <v>0</v>
      </c>
      <c r="E15" s="763" t="s">
        <v>1600</v>
      </c>
    </row>
    <row r="16" spans="1:7" ht="12.75" customHeight="1" x14ac:dyDescent="0.2">
      <c r="A16" s="766" t="s">
        <v>1601</v>
      </c>
      <c r="B16" s="752">
        <v>12</v>
      </c>
      <c r="C16" s="764"/>
      <c r="D16" s="765">
        <v>0</v>
      </c>
      <c r="E16" s="763" t="s">
        <v>1600</v>
      </c>
    </row>
    <row r="17" spans="1:6" ht="12.75" customHeight="1" x14ac:dyDescent="0.2">
      <c r="A17" s="766" t="s">
        <v>1602</v>
      </c>
      <c r="B17" s="752">
        <v>13</v>
      </c>
      <c r="C17" s="764"/>
      <c r="D17" s="765">
        <v>0</v>
      </c>
      <c r="E17" s="763" t="s">
        <v>1603</v>
      </c>
    </row>
    <row r="18" spans="1:6" ht="12.75" customHeight="1" x14ac:dyDescent="0.2">
      <c r="A18" s="766" t="s">
        <v>1604</v>
      </c>
      <c r="B18" s="752">
        <v>14</v>
      </c>
      <c r="C18" s="764"/>
      <c r="D18" s="765">
        <v>0</v>
      </c>
      <c r="E18" s="763" t="s">
        <v>1603</v>
      </c>
    </row>
    <row r="19" spans="1:6" ht="12.75" customHeight="1" x14ac:dyDescent="0.2">
      <c r="A19" s="769" t="s">
        <v>1605</v>
      </c>
      <c r="B19" s="752">
        <v>15</v>
      </c>
      <c r="C19" s="767">
        <v>217669499.82699999</v>
      </c>
      <c r="D19" s="768">
        <v>217669499.82699999</v>
      </c>
      <c r="E19" s="760" t="s">
        <v>1606</v>
      </c>
      <c r="F19" s="743">
        <v>0</v>
      </c>
    </row>
    <row r="20" spans="1:6" ht="12.75" customHeight="1" x14ac:dyDescent="0.2">
      <c r="A20" s="769" t="s">
        <v>1607</v>
      </c>
      <c r="B20" s="752">
        <v>16</v>
      </c>
      <c r="C20" s="767">
        <v>195738106.39399999</v>
      </c>
      <c r="D20" s="768">
        <v>195738106.39399999</v>
      </c>
      <c r="E20" s="760" t="s">
        <v>1606</v>
      </c>
      <c r="F20" s="743">
        <v>0</v>
      </c>
    </row>
    <row r="21" spans="1:6" ht="12.75" customHeight="1" x14ac:dyDescent="0.2">
      <c r="A21" s="769" t="s">
        <v>1608</v>
      </c>
      <c r="B21" s="752">
        <v>17</v>
      </c>
      <c r="C21" s="767">
        <v>1437977774.6700001</v>
      </c>
      <c r="D21" s="768">
        <v>1437977774.6700001</v>
      </c>
      <c r="E21" s="760" t="s">
        <v>1606</v>
      </c>
      <c r="F21" s="743">
        <v>0</v>
      </c>
    </row>
    <row r="22" spans="1:6" ht="12.75" customHeight="1" x14ac:dyDescent="0.2">
      <c r="A22" s="769" t="s">
        <v>1609</v>
      </c>
      <c r="B22" s="752">
        <v>18</v>
      </c>
      <c r="C22" s="767">
        <v>327105353.79900002</v>
      </c>
      <c r="D22" s="768">
        <v>327105353.79900002</v>
      </c>
      <c r="E22" s="760" t="s">
        <v>1606</v>
      </c>
      <c r="F22" s="770">
        <v>0</v>
      </c>
    </row>
    <row r="23" spans="1:6" ht="12.75" customHeight="1" x14ac:dyDescent="0.2">
      <c r="A23" s="750" t="s">
        <v>883</v>
      </c>
      <c r="B23" s="752">
        <v>19</v>
      </c>
      <c r="C23" s="755">
        <v>598401442516.74622</v>
      </c>
      <c r="D23" s="756">
        <v>132884051114.34399</v>
      </c>
    </row>
    <row r="24" spans="1:6" ht="12.75" customHeight="1" x14ac:dyDescent="0.2">
      <c r="A24" s="766" t="s">
        <v>1610</v>
      </c>
      <c r="B24" s="752">
        <v>20</v>
      </c>
      <c r="C24" s="764"/>
      <c r="D24" s="765">
        <v>0</v>
      </c>
      <c r="E24" s="763" t="s">
        <v>1611</v>
      </c>
    </row>
    <row r="25" spans="1:6" ht="12.75" customHeight="1" x14ac:dyDescent="0.2">
      <c r="A25" s="766" t="s">
        <v>1612</v>
      </c>
      <c r="B25" s="752">
        <v>21</v>
      </c>
      <c r="C25" s="764"/>
      <c r="D25" s="765">
        <v>0</v>
      </c>
      <c r="E25" s="763" t="s">
        <v>1613</v>
      </c>
    </row>
    <row r="26" spans="1:6" ht="12.75" customHeight="1" x14ac:dyDescent="0.2">
      <c r="A26" s="766" t="s">
        <v>1614</v>
      </c>
      <c r="B26" s="752">
        <v>22</v>
      </c>
      <c r="C26" s="764"/>
      <c r="D26" s="765">
        <v>0</v>
      </c>
      <c r="E26" s="763" t="s">
        <v>1589</v>
      </c>
    </row>
    <row r="27" spans="1:6" ht="12.75" customHeight="1" x14ac:dyDescent="0.2">
      <c r="A27" s="754" t="s">
        <v>1615</v>
      </c>
      <c r="B27" s="752">
        <v>23</v>
      </c>
      <c r="C27" s="755"/>
      <c r="D27" s="756">
        <v>0</v>
      </c>
      <c r="E27" s="743" t="s">
        <v>1616</v>
      </c>
    </row>
    <row r="28" spans="1:6" ht="12.75" customHeight="1" x14ac:dyDescent="0.2">
      <c r="A28" s="750" t="s">
        <v>1617</v>
      </c>
      <c r="B28" s="752">
        <v>24</v>
      </c>
      <c r="C28" s="764"/>
      <c r="D28" s="765">
        <v>0</v>
      </c>
      <c r="E28" s="763" t="s">
        <v>1224</v>
      </c>
    </row>
    <row r="29" spans="1:6" ht="12.75" customHeight="1" x14ac:dyDescent="0.2">
      <c r="A29" s="750" t="s">
        <v>1618</v>
      </c>
      <c r="B29" s="752">
        <v>25</v>
      </c>
      <c r="C29" s="764"/>
      <c r="D29" s="765">
        <v>0</v>
      </c>
      <c r="E29" s="763" t="s">
        <v>1224</v>
      </c>
    </row>
    <row r="30" spans="1:6" ht="12.75" customHeight="1" x14ac:dyDescent="0.2">
      <c r="A30" s="750" t="s">
        <v>1619</v>
      </c>
      <c r="B30" s="752">
        <v>26</v>
      </c>
      <c r="C30" s="764"/>
      <c r="D30" s="765">
        <v>0</v>
      </c>
      <c r="E30" s="763" t="s">
        <v>1224</v>
      </c>
    </row>
    <row r="31" spans="1:6" ht="12.75" customHeight="1" x14ac:dyDescent="0.2">
      <c r="A31" s="750" t="s">
        <v>1620</v>
      </c>
      <c r="B31" s="752">
        <v>27</v>
      </c>
      <c r="C31" s="755">
        <v>-5142943331.6395197</v>
      </c>
      <c r="D31" s="756">
        <v>-141461931.58899999</v>
      </c>
    </row>
    <row r="32" spans="1:6" ht="12.75" customHeight="1" x14ac:dyDescent="0.2">
      <c r="A32" s="750" t="s">
        <v>1621</v>
      </c>
      <c r="B32" s="752">
        <v>28</v>
      </c>
      <c r="C32" s="755">
        <v>-5142943331.6395197</v>
      </c>
      <c r="D32" s="756">
        <v>-141461931.58899999</v>
      </c>
    </row>
    <row r="33" spans="1:8" ht="12.75" customHeight="1" x14ac:dyDescent="0.2">
      <c r="A33" s="750" t="s">
        <v>1622</v>
      </c>
      <c r="B33" s="752">
        <v>29</v>
      </c>
      <c r="C33" s="771">
        <v>717112872459.89856</v>
      </c>
      <c r="D33" s="772">
        <v>253328028650.935</v>
      </c>
    </row>
    <row r="34" spans="1:8" ht="12.75" customHeight="1" x14ac:dyDescent="0.2">
      <c r="A34" s="750" t="s">
        <v>1623</v>
      </c>
      <c r="B34" s="752">
        <v>30</v>
      </c>
      <c r="C34" s="771">
        <v>717112872459.89856</v>
      </c>
      <c r="D34" s="772">
        <v>253328028650.935</v>
      </c>
      <c r="E34" s="773">
        <v>53590887613.05442</v>
      </c>
      <c r="F34" s="774" t="s">
        <v>1624</v>
      </c>
    </row>
    <row r="35" spans="1:8" ht="12.75" customHeight="1" x14ac:dyDescent="0.2">
      <c r="A35" s="750" t="s">
        <v>1625</v>
      </c>
      <c r="B35" s="752">
        <v>31</v>
      </c>
      <c r="C35" s="771">
        <v>53590887613.05442</v>
      </c>
      <c r="D35" s="772">
        <v>8484322314.0132093</v>
      </c>
      <c r="F35" s="775" t="s">
        <v>1626</v>
      </c>
      <c r="G35" s="775" t="s">
        <v>1627</v>
      </c>
      <c r="H35" s="775" t="s">
        <v>1628</v>
      </c>
    </row>
    <row r="36" spans="1:8" ht="12.75" customHeight="1" x14ac:dyDescent="0.2">
      <c r="A36" s="750" t="s">
        <v>1629</v>
      </c>
      <c r="B36" s="752">
        <v>32</v>
      </c>
      <c r="C36" s="771">
        <v>53590887613.05442</v>
      </c>
      <c r="D36" s="772">
        <v>8484322314.0132093</v>
      </c>
      <c r="F36" s="776">
        <v>112966032.93390685</v>
      </c>
      <c r="G36" s="776">
        <v>67434161.752714455</v>
      </c>
      <c r="H36" s="776">
        <v>5351493895.4089403</v>
      </c>
    </row>
    <row r="37" spans="1:8" ht="12.75" customHeight="1" x14ac:dyDescent="0.2">
      <c r="A37" s="750" t="s">
        <v>1630</v>
      </c>
      <c r="B37" s="752">
        <v>33</v>
      </c>
      <c r="C37" s="777">
        <v>7.4731453960967995</v>
      </c>
      <c r="D37" s="778">
        <v>3.34914472717265</v>
      </c>
    </row>
    <row r="38" spans="1:8" ht="12.75" customHeight="1" x14ac:dyDescent="0.2">
      <c r="A38" s="750" t="s">
        <v>1631</v>
      </c>
      <c r="B38" s="752">
        <v>34</v>
      </c>
      <c r="C38" s="777">
        <v>7.4731453960967995</v>
      </c>
      <c r="D38" s="778"/>
    </row>
  </sheetData>
  <pageMargins left="0.7" right="0.7" top="0.75" bottom="0.75" header="0.3" footer="0.3"/>
  <pageSetup paperSize="9" orientation="portrait" r:id="rId1"/>
  <drawing r:id="rId2"/>
  <legacyDrawing r:id="rId3"/>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tabColor rgb="FF00B050"/>
  </sheetPr>
  <dimension ref="A1:G13"/>
  <sheetViews>
    <sheetView workbookViewId="0">
      <pane xSplit="2" ySplit="5" topLeftCell="C6" activePane="bottomRight" state="frozen"/>
      <selection activeCell="D16" sqref="D7:XFD28"/>
      <selection pane="topRight" activeCell="D16" sqref="D7:XFD28"/>
      <selection pane="bottomLeft" activeCell="D16" sqref="D7:XFD28"/>
      <selection pane="bottomRight" activeCell="D16" sqref="D7:XFD28"/>
    </sheetView>
  </sheetViews>
  <sheetFormatPr defaultRowHeight="11.25" x14ac:dyDescent="0.2"/>
  <cols>
    <col min="1" max="1" width="43.5703125" style="743" customWidth="1"/>
    <col min="2" max="2" width="4.140625" style="743" customWidth="1"/>
    <col min="3" max="3" width="21.5703125" style="743" customWidth="1"/>
    <col min="4" max="4" width="19.5703125" style="743" customWidth="1"/>
    <col min="5" max="5" width="20.140625" style="743" customWidth="1"/>
    <col min="6" max="6" width="11.85546875" style="743" customWidth="1"/>
    <col min="7" max="7" width="17.5703125" style="743" bestFit="1" customWidth="1"/>
    <col min="8" max="9" width="9.140625" style="743"/>
    <col min="10" max="10" width="10.42578125" style="743" bestFit="1" customWidth="1"/>
    <col min="11" max="256" width="9.140625" style="743"/>
    <col min="257" max="257" width="43.5703125" style="743" customWidth="1"/>
    <col min="258" max="258" width="4.140625" style="743" customWidth="1"/>
    <col min="259" max="259" width="21.5703125" style="743" customWidth="1"/>
    <col min="260" max="260" width="19.5703125" style="743" customWidth="1"/>
    <col min="261" max="261" width="20.140625" style="743" customWidth="1"/>
    <col min="262" max="262" width="11.85546875" style="743" customWidth="1"/>
    <col min="263" max="263" width="17.5703125" style="743" bestFit="1" customWidth="1"/>
    <col min="264" max="265" width="9.140625" style="743"/>
    <col min="266" max="266" width="10.42578125" style="743" bestFit="1" customWidth="1"/>
    <col min="267" max="512" width="9.140625" style="743"/>
    <col min="513" max="513" width="43.5703125" style="743" customWidth="1"/>
    <col min="514" max="514" width="4.140625" style="743" customWidth="1"/>
    <col min="515" max="515" width="21.5703125" style="743" customWidth="1"/>
    <col min="516" max="516" width="19.5703125" style="743" customWidth="1"/>
    <col min="517" max="517" width="20.140625" style="743" customWidth="1"/>
    <col min="518" max="518" width="11.85546875" style="743" customWidth="1"/>
    <col min="519" max="519" width="17.5703125" style="743" bestFit="1" customWidth="1"/>
    <col min="520" max="521" width="9.140625" style="743"/>
    <col min="522" max="522" width="10.42578125" style="743" bestFit="1" customWidth="1"/>
    <col min="523" max="768" width="9.140625" style="743"/>
    <col min="769" max="769" width="43.5703125" style="743" customWidth="1"/>
    <col min="770" max="770" width="4.140625" style="743" customWidth="1"/>
    <col min="771" max="771" width="21.5703125" style="743" customWidth="1"/>
    <col min="772" max="772" width="19.5703125" style="743" customWidth="1"/>
    <col min="773" max="773" width="20.140625" style="743" customWidth="1"/>
    <col min="774" max="774" width="11.85546875" style="743" customWidth="1"/>
    <col min="775" max="775" width="17.5703125" style="743" bestFit="1" customWidth="1"/>
    <col min="776" max="777" width="9.140625" style="743"/>
    <col min="778" max="778" width="10.42578125" style="743" bestFit="1" customWidth="1"/>
    <col min="779" max="1024" width="9.140625" style="743"/>
    <col min="1025" max="1025" width="43.5703125" style="743" customWidth="1"/>
    <col min="1026" max="1026" width="4.140625" style="743" customWidth="1"/>
    <col min="1027" max="1027" width="21.5703125" style="743" customWidth="1"/>
    <col min="1028" max="1028" width="19.5703125" style="743" customWidth="1"/>
    <col min="1029" max="1029" width="20.140625" style="743" customWidth="1"/>
    <col min="1030" max="1030" width="11.85546875" style="743" customWidth="1"/>
    <col min="1031" max="1031" width="17.5703125" style="743" bestFit="1" customWidth="1"/>
    <col min="1032" max="1033" width="9.140625" style="743"/>
    <col min="1034" max="1034" width="10.42578125" style="743" bestFit="1" customWidth="1"/>
    <col min="1035" max="1280" width="9.140625" style="743"/>
    <col min="1281" max="1281" width="43.5703125" style="743" customWidth="1"/>
    <col min="1282" max="1282" width="4.140625" style="743" customWidth="1"/>
    <col min="1283" max="1283" width="21.5703125" style="743" customWidth="1"/>
    <col min="1284" max="1284" width="19.5703125" style="743" customWidth="1"/>
    <col min="1285" max="1285" width="20.140625" style="743" customWidth="1"/>
    <col min="1286" max="1286" width="11.85546875" style="743" customWidth="1"/>
    <col min="1287" max="1287" width="17.5703125" style="743" bestFit="1" customWidth="1"/>
    <col min="1288" max="1289" width="9.140625" style="743"/>
    <col min="1290" max="1290" width="10.42578125" style="743" bestFit="1" customWidth="1"/>
    <col min="1291" max="1536" width="9.140625" style="743"/>
    <col min="1537" max="1537" width="43.5703125" style="743" customWidth="1"/>
    <col min="1538" max="1538" width="4.140625" style="743" customWidth="1"/>
    <col min="1539" max="1539" width="21.5703125" style="743" customWidth="1"/>
    <col min="1540" max="1540" width="19.5703125" style="743" customWidth="1"/>
    <col min="1541" max="1541" width="20.140625" style="743" customWidth="1"/>
    <col min="1542" max="1542" width="11.85546875" style="743" customWidth="1"/>
    <col min="1543" max="1543" width="17.5703125" style="743" bestFit="1" customWidth="1"/>
    <col min="1544" max="1545" width="9.140625" style="743"/>
    <col min="1546" max="1546" width="10.42578125" style="743" bestFit="1" customWidth="1"/>
    <col min="1547" max="1792" width="9.140625" style="743"/>
    <col min="1793" max="1793" width="43.5703125" style="743" customWidth="1"/>
    <col min="1794" max="1794" width="4.140625" style="743" customWidth="1"/>
    <col min="1795" max="1795" width="21.5703125" style="743" customWidth="1"/>
    <col min="1796" max="1796" width="19.5703125" style="743" customWidth="1"/>
    <col min="1797" max="1797" width="20.140625" style="743" customWidth="1"/>
    <col min="1798" max="1798" width="11.85546875" style="743" customWidth="1"/>
    <col min="1799" max="1799" width="17.5703125" style="743" bestFit="1" customWidth="1"/>
    <col min="1800" max="1801" width="9.140625" style="743"/>
    <col min="1802" max="1802" width="10.42578125" style="743" bestFit="1" customWidth="1"/>
    <col min="1803" max="2048" width="9.140625" style="743"/>
    <col min="2049" max="2049" width="43.5703125" style="743" customWidth="1"/>
    <col min="2050" max="2050" width="4.140625" style="743" customWidth="1"/>
    <col min="2051" max="2051" width="21.5703125" style="743" customWidth="1"/>
    <col min="2052" max="2052" width="19.5703125" style="743" customWidth="1"/>
    <col min="2053" max="2053" width="20.140625" style="743" customWidth="1"/>
    <col min="2054" max="2054" width="11.85546875" style="743" customWidth="1"/>
    <col min="2055" max="2055" width="17.5703125" style="743" bestFit="1" customWidth="1"/>
    <col min="2056" max="2057" width="9.140625" style="743"/>
    <col min="2058" max="2058" width="10.42578125" style="743" bestFit="1" customWidth="1"/>
    <col min="2059" max="2304" width="9.140625" style="743"/>
    <col min="2305" max="2305" width="43.5703125" style="743" customWidth="1"/>
    <col min="2306" max="2306" width="4.140625" style="743" customWidth="1"/>
    <col min="2307" max="2307" width="21.5703125" style="743" customWidth="1"/>
    <col min="2308" max="2308" width="19.5703125" style="743" customWidth="1"/>
    <col min="2309" max="2309" width="20.140625" style="743" customWidth="1"/>
    <col min="2310" max="2310" width="11.85546875" style="743" customWidth="1"/>
    <col min="2311" max="2311" width="17.5703125" style="743" bestFit="1" customWidth="1"/>
    <col min="2312" max="2313" width="9.140625" style="743"/>
    <col min="2314" max="2314" width="10.42578125" style="743" bestFit="1" customWidth="1"/>
    <col min="2315" max="2560" width="9.140625" style="743"/>
    <col min="2561" max="2561" width="43.5703125" style="743" customWidth="1"/>
    <col min="2562" max="2562" width="4.140625" style="743" customWidth="1"/>
    <col min="2563" max="2563" width="21.5703125" style="743" customWidth="1"/>
    <col min="2564" max="2564" width="19.5703125" style="743" customWidth="1"/>
    <col min="2565" max="2565" width="20.140625" style="743" customWidth="1"/>
    <col min="2566" max="2566" width="11.85546875" style="743" customWidth="1"/>
    <col min="2567" max="2567" width="17.5703125" style="743" bestFit="1" customWidth="1"/>
    <col min="2568" max="2569" width="9.140625" style="743"/>
    <col min="2570" max="2570" width="10.42578125" style="743" bestFit="1" customWidth="1"/>
    <col min="2571" max="2816" width="9.140625" style="743"/>
    <col min="2817" max="2817" width="43.5703125" style="743" customWidth="1"/>
    <col min="2818" max="2818" width="4.140625" style="743" customWidth="1"/>
    <col min="2819" max="2819" width="21.5703125" style="743" customWidth="1"/>
    <col min="2820" max="2820" width="19.5703125" style="743" customWidth="1"/>
    <col min="2821" max="2821" width="20.140625" style="743" customWidth="1"/>
    <col min="2822" max="2822" width="11.85546875" style="743" customWidth="1"/>
    <col min="2823" max="2823" width="17.5703125" style="743" bestFit="1" customWidth="1"/>
    <col min="2824" max="2825" width="9.140625" style="743"/>
    <col min="2826" max="2826" width="10.42578125" style="743" bestFit="1" customWidth="1"/>
    <col min="2827" max="3072" width="9.140625" style="743"/>
    <col min="3073" max="3073" width="43.5703125" style="743" customWidth="1"/>
    <col min="3074" max="3074" width="4.140625" style="743" customWidth="1"/>
    <col min="3075" max="3075" width="21.5703125" style="743" customWidth="1"/>
    <col min="3076" max="3076" width="19.5703125" style="743" customWidth="1"/>
    <col min="3077" max="3077" width="20.140625" style="743" customWidth="1"/>
    <col min="3078" max="3078" width="11.85546875" style="743" customWidth="1"/>
    <col min="3079" max="3079" width="17.5703125" style="743" bestFit="1" customWidth="1"/>
    <col min="3080" max="3081" width="9.140625" style="743"/>
    <col min="3082" max="3082" width="10.42578125" style="743" bestFit="1" customWidth="1"/>
    <col min="3083" max="3328" width="9.140625" style="743"/>
    <col min="3329" max="3329" width="43.5703125" style="743" customWidth="1"/>
    <col min="3330" max="3330" width="4.140625" style="743" customWidth="1"/>
    <col min="3331" max="3331" width="21.5703125" style="743" customWidth="1"/>
    <col min="3332" max="3332" width="19.5703125" style="743" customWidth="1"/>
    <col min="3333" max="3333" width="20.140625" style="743" customWidth="1"/>
    <col min="3334" max="3334" width="11.85546875" style="743" customWidth="1"/>
    <col min="3335" max="3335" width="17.5703125" style="743" bestFit="1" customWidth="1"/>
    <col min="3336" max="3337" width="9.140625" style="743"/>
    <col min="3338" max="3338" width="10.42578125" style="743" bestFit="1" customWidth="1"/>
    <col min="3339" max="3584" width="9.140625" style="743"/>
    <col min="3585" max="3585" width="43.5703125" style="743" customWidth="1"/>
    <col min="3586" max="3586" width="4.140625" style="743" customWidth="1"/>
    <col min="3587" max="3587" width="21.5703125" style="743" customWidth="1"/>
    <col min="3588" max="3588" width="19.5703125" style="743" customWidth="1"/>
    <col min="3589" max="3589" width="20.140625" style="743" customWidth="1"/>
    <col min="3590" max="3590" width="11.85546875" style="743" customWidth="1"/>
    <col min="3591" max="3591" width="17.5703125" style="743" bestFit="1" customWidth="1"/>
    <col min="3592" max="3593" width="9.140625" style="743"/>
    <col min="3594" max="3594" width="10.42578125" style="743" bestFit="1" customWidth="1"/>
    <col min="3595" max="3840" width="9.140625" style="743"/>
    <col min="3841" max="3841" width="43.5703125" style="743" customWidth="1"/>
    <col min="3842" max="3842" width="4.140625" style="743" customWidth="1"/>
    <col min="3843" max="3843" width="21.5703125" style="743" customWidth="1"/>
    <col min="3844" max="3844" width="19.5703125" style="743" customWidth="1"/>
    <col min="3845" max="3845" width="20.140625" style="743" customWidth="1"/>
    <col min="3846" max="3846" width="11.85546875" style="743" customWidth="1"/>
    <col min="3847" max="3847" width="17.5703125" style="743" bestFit="1" customWidth="1"/>
    <col min="3848" max="3849" width="9.140625" style="743"/>
    <col min="3850" max="3850" width="10.42578125" style="743" bestFit="1" customWidth="1"/>
    <col min="3851" max="4096" width="9.140625" style="743"/>
    <col min="4097" max="4097" width="43.5703125" style="743" customWidth="1"/>
    <col min="4098" max="4098" width="4.140625" style="743" customWidth="1"/>
    <col min="4099" max="4099" width="21.5703125" style="743" customWidth="1"/>
    <col min="4100" max="4100" width="19.5703125" style="743" customWidth="1"/>
    <col min="4101" max="4101" width="20.140625" style="743" customWidth="1"/>
    <col min="4102" max="4102" width="11.85546875" style="743" customWidth="1"/>
    <col min="4103" max="4103" width="17.5703125" style="743" bestFit="1" customWidth="1"/>
    <col min="4104" max="4105" width="9.140625" style="743"/>
    <col min="4106" max="4106" width="10.42578125" style="743" bestFit="1" customWidth="1"/>
    <col min="4107" max="4352" width="9.140625" style="743"/>
    <col min="4353" max="4353" width="43.5703125" style="743" customWidth="1"/>
    <col min="4354" max="4354" width="4.140625" style="743" customWidth="1"/>
    <col min="4355" max="4355" width="21.5703125" style="743" customWidth="1"/>
    <col min="4356" max="4356" width="19.5703125" style="743" customWidth="1"/>
    <col min="4357" max="4357" width="20.140625" style="743" customWidth="1"/>
    <col min="4358" max="4358" width="11.85546875" style="743" customWidth="1"/>
    <col min="4359" max="4359" width="17.5703125" style="743" bestFit="1" customWidth="1"/>
    <col min="4360" max="4361" width="9.140625" style="743"/>
    <col min="4362" max="4362" width="10.42578125" style="743" bestFit="1" customWidth="1"/>
    <col min="4363" max="4608" width="9.140625" style="743"/>
    <col min="4609" max="4609" width="43.5703125" style="743" customWidth="1"/>
    <col min="4610" max="4610" width="4.140625" style="743" customWidth="1"/>
    <col min="4611" max="4611" width="21.5703125" style="743" customWidth="1"/>
    <col min="4612" max="4612" width="19.5703125" style="743" customWidth="1"/>
    <col min="4613" max="4613" width="20.140625" style="743" customWidth="1"/>
    <col min="4614" max="4614" width="11.85546875" style="743" customWidth="1"/>
    <col min="4615" max="4615" width="17.5703125" style="743" bestFit="1" customWidth="1"/>
    <col min="4616" max="4617" width="9.140625" style="743"/>
    <col min="4618" max="4618" width="10.42578125" style="743" bestFit="1" customWidth="1"/>
    <col min="4619" max="4864" width="9.140625" style="743"/>
    <col min="4865" max="4865" width="43.5703125" style="743" customWidth="1"/>
    <col min="4866" max="4866" width="4.140625" style="743" customWidth="1"/>
    <col min="4867" max="4867" width="21.5703125" style="743" customWidth="1"/>
    <col min="4868" max="4868" width="19.5703125" style="743" customWidth="1"/>
    <col min="4869" max="4869" width="20.140625" style="743" customWidth="1"/>
    <col min="4870" max="4870" width="11.85546875" style="743" customWidth="1"/>
    <col min="4871" max="4871" width="17.5703125" style="743" bestFit="1" customWidth="1"/>
    <col min="4872" max="4873" width="9.140625" style="743"/>
    <col min="4874" max="4874" width="10.42578125" style="743" bestFit="1" customWidth="1"/>
    <col min="4875" max="5120" width="9.140625" style="743"/>
    <col min="5121" max="5121" width="43.5703125" style="743" customWidth="1"/>
    <col min="5122" max="5122" width="4.140625" style="743" customWidth="1"/>
    <col min="5123" max="5123" width="21.5703125" style="743" customWidth="1"/>
    <col min="5124" max="5124" width="19.5703125" style="743" customWidth="1"/>
    <col min="5125" max="5125" width="20.140625" style="743" customWidth="1"/>
    <col min="5126" max="5126" width="11.85546875" style="743" customWidth="1"/>
    <col min="5127" max="5127" width="17.5703125" style="743" bestFit="1" customWidth="1"/>
    <col min="5128" max="5129" width="9.140625" style="743"/>
    <col min="5130" max="5130" width="10.42578125" style="743" bestFit="1" customWidth="1"/>
    <col min="5131" max="5376" width="9.140625" style="743"/>
    <col min="5377" max="5377" width="43.5703125" style="743" customWidth="1"/>
    <col min="5378" max="5378" width="4.140625" style="743" customWidth="1"/>
    <col min="5379" max="5379" width="21.5703125" style="743" customWidth="1"/>
    <col min="5380" max="5380" width="19.5703125" style="743" customWidth="1"/>
    <col min="5381" max="5381" width="20.140625" style="743" customWidth="1"/>
    <col min="5382" max="5382" width="11.85546875" style="743" customWidth="1"/>
    <col min="5383" max="5383" width="17.5703125" style="743" bestFit="1" customWidth="1"/>
    <col min="5384" max="5385" width="9.140625" style="743"/>
    <col min="5386" max="5386" width="10.42578125" style="743" bestFit="1" customWidth="1"/>
    <col min="5387" max="5632" width="9.140625" style="743"/>
    <col min="5633" max="5633" width="43.5703125" style="743" customWidth="1"/>
    <col min="5634" max="5634" width="4.140625" style="743" customWidth="1"/>
    <col min="5635" max="5635" width="21.5703125" style="743" customWidth="1"/>
    <col min="5636" max="5636" width="19.5703125" style="743" customWidth="1"/>
    <col min="5637" max="5637" width="20.140625" style="743" customWidth="1"/>
    <col min="5638" max="5638" width="11.85546875" style="743" customWidth="1"/>
    <col min="5639" max="5639" width="17.5703125" style="743" bestFit="1" customWidth="1"/>
    <col min="5640" max="5641" width="9.140625" style="743"/>
    <col min="5642" max="5642" width="10.42578125" style="743" bestFit="1" customWidth="1"/>
    <col min="5643" max="5888" width="9.140625" style="743"/>
    <col min="5889" max="5889" width="43.5703125" style="743" customWidth="1"/>
    <col min="5890" max="5890" width="4.140625" style="743" customWidth="1"/>
    <col min="5891" max="5891" width="21.5703125" style="743" customWidth="1"/>
    <col min="5892" max="5892" width="19.5703125" style="743" customWidth="1"/>
    <col min="5893" max="5893" width="20.140625" style="743" customWidth="1"/>
    <col min="5894" max="5894" width="11.85546875" style="743" customWidth="1"/>
    <col min="5895" max="5895" width="17.5703125" style="743" bestFit="1" customWidth="1"/>
    <col min="5896" max="5897" width="9.140625" style="743"/>
    <col min="5898" max="5898" width="10.42578125" style="743" bestFit="1" customWidth="1"/>
    <col min="5899" max="6144" width="9.140625" style="743"/>
    <col min="6145" max="6145" width="43.5703125" style="743" customWidth="1"/>
    <col min="6146" max="6146" width="4.140625" style="743" customWidth="1"/>
    <col min="6147" max="6147" width="21.5703125" style="743" customWidth="1"/>
    <col min="6148" max="6148" width="19.5703125" style="743" customWidth="1"/>
    <col min="6149" max="6149" width="20.140625" style="743" customWidth="1"/>
    <col min="6150" max="6150" width="11.85546875" style="743" customWidth="1"/>
    <col min="6151" max="6151" width="17.5703125" style="743" bestFit="1" customWidth="1"/>
    <col min="6152" max="6153" width="9.140625" style="743"/>
    <col min="6154" max="6154" width="10.42578125" style="743" bestFit="1" customWidth="1"/>
    <col min="6155" max="6400" width="9.140625" style="743"/>
    <col min="6401" max="6401" width="43.5703125" style="743" customWidth="1"/>
    <col min="6402" max="6402" width="4.140625" style="743" customWidth="1"/>
    <col min="6403" max="6403" width="21.5703125" style="743" customWidth="1"/>
    <col min="6404" max="6404" width="19.5703125" style="743" customWidth="1"/>
    <col min="6405" max="6405" width="20.140625" style="743" customWidth="1"/>
    <col min="6406" max="6406" width="11.85546875" style="743" customWidth="1"/>
    <col min="6407" max="6407" width="17.5703125" style="743" bestFit="1" customWidth="1"/>
    <col min="6408" max="6409" width="9.140625" style="743"/>
    <col min="6410" max="6410" width="10.42578125" style="743" bestFit="1" customWidth="1"/>
    <col min="6411" max="6656" width="9.140625" style="743"/>
    <col min="6657" max="6657" width="43.5703125" style="743" customWidth="1"/>
    <col min="6658" max="6658" width="4.140625" style="743" customWidth="1"/>
    <col min="6659" max="6659" width="21.5703125" style="743" customWidth="1"/>
    <col min="6660" max="6660" width="19.5703125" style="743" customWidth="1"/>
    <col min="6661" max="6661" width="20.140625" style="743" customWidth="1"/>
    <col min="6662" max="6662" width="11.85546875" style="743" customWidth="1"/>
    <col min="6663" max="6663" width="17.5703125" style="743" bestFit="1" customWidth="1"/>
    <col min="6664" max="6665" width="9.140625" style="743"/>
    <col min="6666" max="6666" width="10.42578125" style="743" bestFit="1" customWidth="1"/>
    <col min="6667" max="6912" width="9.140625" style="743"/>
    <col min="6913" max="6913" width="43.5703125" style="743" customWidth="1"/>
    <col min="6914" max="6914" width="4.140625" style="743" customWidth="1"/>
    <col min="6915" max="6915" width="21.5703125" style="743" customWidth="1"/>
    <col min="6916" max="6916" width="19.5703125" style="743" customWidth="1"/>
    <col min="6917" max="6917" width="20.140625" style="743" customWidth="1"/>
    <col min="6918" max="6918" width="11.85546875" style="743" customWidth="1"/>
    <col min="6919" max="6919" width="17.5703125" style="743" bestFit="1" customWidth="1"/>
    <col min="6920" max="6921" width="9.140625" style="743"/>
    <col min="6922" max="6922" width="10.42578125" style="743" bestFit="1" customWidth="1"/>
    <col min="6923" max="7168" width="9.140625" style="743"/>
    <col min="7169" max="7169" width="43.5703125" style="743" customWidth="1"/>
    <col min="7170" max="7170" width="4.140625" style="743" customWidth="1"/>
    <col min="7171" max="7171" width="21.5703125" style="743" customWidth="1"/>
    <col min="7172" max="7172" width="19.5703125" style="743" customWidth="1"/>
    <col min="7173" max="7173" width="20.140625" style="743" customWidth="1"/>
    <col min="7174" max="7174" width="11.85546875" style="743" customWidth="1"/>
    <col min="7175" max="7175" width="17.5703125" style="743" bestFit="1" customWidth="1"/>
    <col min="7176" max="7177" width="9.140625" style="743"/>
    <col min="7178" max="7178" width="10.42578125" style="743" bestFit="1" customWidth="1"/>
    <col min="7179" max="7424" width="9.140625" style="743"/>
    <col min="7425" max="7425" width="43.5703125" style="743" customWidth="1"/>
    <col min="7426" max="7426" width="4.140625" style="743" customWidth="1"/>
    <col min="7427" max="7427" width="21.5703125" style="743" customWidth="1"/>
    <col min="7428" max="7428" width="19.5703125" style="743" customWidth="1"/>
    <col min="7429" max="7429" width="20.140625" style="743" customWidth="1"/>
    <col min="7430" max="7430" width="11.85546875" style="743" customWidth="1"/>
    <col min="7431" max="7431" width="17.5703125" style="743" bestFit="1" customWidth="1"/>
    <col min="7432" max="7433" width="9.140625" style="743"/>
    <col min="7434" max="7434" width="10.42578125" style="743" bestFit="1" customWidth="1"/>
    <col min="7435" max="7680" width="9.140625" style="743"/>
    <col min="7681" max="7681" width="43.5703125" style="743" customWidth="1"/>
    <col min="7682" max="7682" width="4.140625" style="743" customWidth="1"/>
    <col min="7683" max="7683" width="21.5703125" style="743" customWidth="1"/>
    <col min="7684" max="7684" width="19.5703125" style="743" customWidth="1"/>
    <col min="7685" max="7685" width="20.140625" style="743" customWidth="1"/>
    <col min="7686" max="7686" width="11.85546875" style="743" customWidth="1"/>
    <col min="7687" max="7687" width="17.5703125" style="743" bestFit="1" customWidth="1"/>
    <col min="7688" max="7689" width="9.140625" style="743"/>
    <col min="7690" max="7690" width="10.42578125" style="743" bestFit="1" customWidth="1"/>
    <col min="7691" max="7936" width="9.140625" style="743"/>
    <col min="7937" max="7937" width="43.5703125" style="743" customWidth="1"/>
    <col min="7938" max="7938" width="4.140625" style="743" customWidth="1"/>
    <col min="7939" max="7939" width="21.5703125" style="743" customWidth="1"/>
    <col min="7940" max="7940" width="19.5703125" style="743" customWidth="1"/>
    <col min="7941" max="7941" width="20.140625" style="743" customWidth="1"/>
    <col min="7942" max="7942" width="11.85546875" style="743" customWidth="1"/>
    <col min="7943" max="7943" width="17.5703125" style="743" bestFit="1" customWidth="1"/>
    <col min="7944" max="7945" width="9.140625" style="743"/>
    <col min="7946" max="7946" width="10.42578125" style="743" bestFit="1" customWidth="1"/>
    <col min="7947" max="8192" width="9.140625" style="743"/>
    <col min="8193" max="8193" width="43.5703125" style="743" customWidth="1"/>
    <col min="8194" max="8194" width="4.140625" style="743" customWidth="1"/>
    <col min="8195" max="8195" width="21.5703125" style="743" customWidth="1"/>
    <col min="8196" max="8196" width="19.5703125" style="743" customWidth="1"/>
    <col min="8197" max="8197" width="20.140625" style="743" customWidth="1"/>
    <col min="8198" max="8198" width="11.85546875" style="743" customWidth="1"/>
    <col min="8199" max="8199" width="17.5703125" style="743" bestFit="1" customWidth="1"/>
    <col min="8200" max="8201" width="9.140625" style="743"/>
    <col min="8202" max="8202" width="10.42578125" style="743" bestFit="1" customWidth="1"/>
    <col min="8203" max="8448" width="9.140625" style="743"/>
    <col min="8449" max="8449" width="43.5703125" style="743" customWidth="1"/>
    <col min="8450" max="8450" width="4.140625" style="743" customWidth="1"/>
    <col min="8451" max="8451" width="21.5703125" style="743" customWidth="1"/>
    <col min="8452" max="8452" width="19.5703125" style="743" customWidth="1"/>
    <col min="8453" max="8453" width="20.140625" style="743" customWidth="1"/>
    <col min="8454" max="8454" width="11.85546875" style="743" customWidth="1"/>
    <col min="8455" max="8455" width="17.5703125" style="743" bestFit="1" customWidth="1"/>
    <col min="8456" max="8457" width="9.140625" style="743"/>
    <col min="8458" max="8458" width="10.42578125" style="743" bestFit="1" customWidth="1"/>
    <col min="8459" max="8704" width="9.140625" style="743"/>
    <col min="8705" max="8705" width="43.5703125" style="743" customWidth="1"/>
    <col min="8706" max="8706" width="4.140625" style="743" customWidth="1"/>
    <col min="8707" max="8707" width="21.5703125" style="743" customWidth="1"/>
    <col min="8708" max="8708" width="19.5703125" style="743" customWidth="1"/>
    <col min="8709" max="8709" width="20.140625" style="743" customWidth="1"/>
    <col min="8710" max="8710" width="11.85546875" style="743" customWidth="1"/>
    <col min="8711" max="8711" width="17.5703125" style="743" bestFit="1" customWidth="1"/>
    <col min="8712" max="8713" width="9.140625" style="743"/>
    <col min="8714" max="8714" width="10.42578125" style="743" bestFit="1" customWidth="1"/>
    <col min="8715" max="8960" width="9.140625" style="743"/>
    <col min="8961" max="8961" width="43.5703125" style="743" customWidth="1"/>
    <col min="8962" max="8962" width="4.140625" style="743" customWidth="1"/>
    <col min="8963" max="8963" width="21.5703125" style="743" customWidth="1"/>
    <col min="8964" max="8964" width="19.5703125" style="743" customWidth="1"/>
    <col min="8965" max="8965" width="20.140625" style="743" customWidth="1"/>
    <col min="8966" max="8966" width="11.85546875" style="743" customWidth="1"/>
    <col min="8967" max="8967" width="17.5703125" style="743" bestFit="1" customWidth="1"/>
    <col min="8968" max="8969" width="9.140625" style="743"/>
    <col min="8970" max="8970" width="10.42578125" style="743" bestFit="1" customWidth="1"/>
    <col min="8971" max="9216" width="9.140625" style="743"/>
    <col min="9217" max="9217" width="43.5703125" style="743" customWidth="1"/>
    <col min="9218" max="9218" width="4.140625" style="743" customWidth="1"/>
    <col min="9219" max="9219" width="21.5703125" style="743" customWidth="1"/>
    <col min="9220" max="9220" width="19.5703125" style="743" customWidth="1"/>
    <col min="9221" max="9221" width="20.140625" style="743" customWidth="1"/>
    <col min="9222" max="9222" width="11.85546875" style="743" customWidth="1"/>
    <col min="9223" max="9223" width="17.5703125" style="743" bestFit="1" customWidth="1"/>
    <col min="9224" max="9225" width="9.140625" style="743"/>
    <col min="9226" max="9226" width="10.42578125" style="743" bestFit="1" customWidth="1"/>
    <col min="9227" max="9472" width="9.140625" style="743"/>
    <col min="9473" max="9473" width="43.5703125" style="743" customWidth="1"/>
    <col min="9474" max="9474" width="4.140625" style="743" customWidth="1"/>
    <col min="9475" max="9475" width="21.5703125" style="743" customWidth="1"/>
    <col min="9476" max="9476" width="19.5703125" style="743" customWidth="1"/>
    <col min="9477" max="9477" width="20.140625" style="743" customWidth="1"/>
    <col min="9478" max="9478" width="11.85546875" style="743" customWidth="1"/>
    <col min="9479" max="9479" width="17.5703125" style="743" bestFit="1" customWidth="1"/>
    <col min="9480" max="9481" width="9.140625" style="743"/>
    <col min="9482" max="9482" width="10.42578125" style="743" bestFit="1" customWidth="1"/>
    <col min="9483" max="9728" width="9.140625" style="743"/>
    <col min="9729" max="9729" width="43.5703125" style="743" customWidth="1"/>
    <col min="9730" max="9730" width="4.140625" style="743" customWidth="1"/>
    <col min="9731" max="9731" width="21.5703125" style="743" customWidth="1"/>
    <col min="9732" max="9732" width="19.5703125" style="743" customWidth="1"/>
    <col min="9733" max="9733" width="20.140625" style="743" customWidth="1"/>
    <col min="9734" max="9734" width="11.85546875" style="743" customWidth="1"/>
    <col min="9735" max="9735" width="17.5703125" style="743" bestFit="1" customWidth="1"/>
    <col min="9736" max="9737" width="9.140625" style="743"/>
    <col min="9738" max="9738" width="10.42578125" style="743" bestFit="1" customWidth="1"/>
    <col min="9739" max="9984" width="9.140625" style="743"/>
    <col min="9985" max="9985" width="43.5703125" style="743" customWidth="1"/>
    <col min="9986" max="9986" width="4.140625" style="743" customWidth="1"/>
    <col min="9987" max="9987" width="21.5703125" style="743" customWidth="1"/>
    <col min="9988" max="9988" width="19.5703125" style="743" customWidth="1"/>
    <col min="9989" max="9989" width="20.140625" style="743" customWidth="1"/>
    <col min="9990" max="9990" width="11.85546875" style="743" customWidth="1"/>
    <col min="9991" max="9991" width="17.5703125" style="743" bestFit="1" customWidth="1"/>
    <col min="9992" max="9993" width="9.140625" style="743"/>
    <col min="9994" max="9994" width="10.42578125" style="743" bestFit="1" customWidth="1"/>
    <col min="9995" max="10240" width="9.140625" style="743"/>
    <col min="10241" max="10241" width="43.5703125" style="743" customWidth="1"/>
    <col min="10242" max="10242" width="4.140625" style="743" customWidth="1"/>
    <col min="10243" max="10243" width="21.5703125" style="743" customWidth="1"/>
    <col min="10244" max="10244" width="19.5703125" style="743" customWidth="1"/>
    <col min="10245" max="10245" width="20.140625" style="743" customWidth="1"/>
    <col min="10246" max="10246" width="11.85546875" style="743" customWidth="1"/>
    <col min="10247" max="10247" width="17.5703125" style="743" bestFit="1" customWidth="1"/>
    <col min="10248" max="10249" width="9.140625" style="743"/>
    <col min="10250" max="10250" width="10.42578125" style="743" bestFit="1" customWidth="1"/>
    <col min="10251" max="10496" width="9.140625" style="743"/>
    <col min="10497" max="10497" width="43.5703125" style="743" customWidth="1"/>
    <col min="10498" max="10498" width="4.140625" style="743" customWidth="1"/>
    <col min="10499" max="10499" width="21.5703125" style="743" customWidth="1"/>
    <col min="10500" max="10500" width="19.5703125" style="743" customWidth="1"/>
    <col min="10501" max="10501" width="20.140625" style="743" customWidth="1"/>
    <col min="10502" max="10502" width="11.85546875" style="743" customWidth="1"/>
    <col min="10503" max="10503" width="17.5703125" style="743" bestFit="1" customWidth="1"/>
    <col min="10504" max="10505" width="9.140625" style="743"/>
    <col min="10506" max="10506" width="10.42578125" style="743" bestFit="1" customWidth="1"/>
    <col min="10507" max="10752" width="9.140625" style="743"/>
    <col min="10753" max="10753" width="43.5703125" style="743" customWidth="1"/>
    <col min="10754" max="10754" width="4.140625" style="743" customWidth="1"/>
    <col min="10755" max="10755" width="21.5703125" style="743" customWidth="1"/>
    <col min="10756" max="10756" width="19.5703125" style="743" customWidth="1"/>
    <col min="10757" max="10757" width="20.140625" style="743" customWidth="1"/>
    <col min="10758" max="10758" width="11.85546875" style="743" customWidth="1"/>
    <col min="10759" max="10759" width="17.5703125" style="743" bestFit="1" customWidth="1"/>
    <col min="10760" max="10761" width="9.140625" style="743"/>
    <col min="10762" max="10762" width="10.42578125" style="743" bestFit="1" customWidth="1"/>
    <col min="10763" max="11008" width="9.140625" style="743"/>
    <col min="11009" max="11009" width="43.5703125" style="743" customWidth="1"/>
    <col min="11010" max="11010" width="4.140625" style="743" customWidth="1"/>
    <col min="11011" max="11011" width="21.5703125" style="743" customWidth="1"/>
    <col min="11012" max="11012" width="19.5703125" style="743" customWidth="1"/>
    <col min="11013" max="11013" width="20.140625" style="743" customWidth="1"/>
    <col min="11014" max="11014" width="11.85546875" style="743" customWidth="1"/>
    <col min="11015" max="11015" width="17.5703125" style="743" bestFit="1" customWidth="1"/>
    <col min="11016" max="11017" width="9.140625" style="743"/>
    <col min="11018" max="11018" width="10.42578125" style="743" bestFit="1" customWidth="1"/>
    <col min="11019" max="11264" width="9.140625" style="743"/>
    <col min="11265" max="11265" width="43.5703125" style="743" customWidth="1"/>
    <col min="11266" max="11266" width="4.140625" style="743" customWidth="1"/>
    <col min="11267" max="11267" width="21.5703125" style="743" customWidth="1"/>
    <col min="11268" max="11268" width="19.5703125" style="743" customWidth="1"/>
    <col min="11269" max="11269" width="20.140625" style="743" customWidth="1"/>
    <col min="11270" max="11270" width="11.85546875" style="743" customWidth="1"/>
    <col min="11271" max="11271" width="17.5703125" style="743" bestFit="1" customWidth="1"/>
    <col min="11272" max="11273" width="9.140625" style="743"/>
    <col min="11274" max="11274" width="10.42578125" style="743" bestFit="1" customWidth="1"/>
    <col min="11275" max="11520" width="9.140625" style="743"/>
    <col min="11521" max="11521" width="43.5703125" style="743" customWidth="1"/>
    <col min="11522" max="11522" width="4.140625" style="743" customWidth="1"/>
    <col min="11523" max="11523" width="21.5703125" style="743" customWidth="1"/>
    <col min="11524" max="11524" width="19.5703125" style="743" customWidth="1"/>
    <col min="11525" max="11525" width="20.140625" style="743" customWidth="1"/>
    <col min="11526" max="11526" width="11.85546875" style="743" customWidth="1"/>
    <col min="11527" max="11527" width="17.5703125" style="743" bestFit="1" customWidth="1"/>
    <col min="11528" max="11529" width="9.140625" style="743"/>
    <col min="11530" max="11530" width="10.42578125" style="743" bestFit="1" customWidth="1"/>
    <col min="11531" max="11776" width="9.140625" style="743"/>
    <col min="11777" max="11777" width="43.5703125" style="743" customWidth="1"/>
    <col min="11778" max="11778" width="4.140625" style="743" customWidth="1"/>
    <col min="11779" max="11779" width="21.5703125" style="743" customWidth="1"/>
    <col min="11780" max="11780" width="19.5703125" style="743" customWidth="1"/>
    <col min="11781" max="11781" width="20.140625" style="743" customWidth="1"/>
    <col min="11782" max="11782" width="11.85546875" style="743" customWidth="1"/>
    <col min="11783" max="11783" width="17.5703125" style="743" bestFit="1" customWidth="1"/>
    <col min="11784" max="11785" width="9.140625" style="743"/>
    <col min="11786" max="11786" width="10.42578125" style="743" bestFit="1" customWidth="1"/>
    <col min="11787" max="12032" width="9.140625" style="743"/>
    <col min="12033" max="12033" width="43.5703125" style="743" customWidth="1"/>
    <col min="12034" max="12034" width="4.140625" style="743" customWidth="1"/>
    <col min="12035" max="12035" width="21.5703125" style="743" customWidth="1"/>
    <col min="12036" max="12036" width="19.5703125" style="743" customWidth="1"/>
    <col min="12037" max="12037" width="20.140625" style="743" customWidth="1"/>
    <col min="12038" max="12038" width="11.85546875" style="743" customWidth="1"/>
    <col min="12039" max="12039" width="17.5703125" style="743" bestFit="1" customWidth="1"/>
    <col min="12040" max="12041" width="9.140625" style="743"/>
    <col min="12042" max="12042" width="10.42578125" style="743" bestFit="1" customWidth="1"/>
    <col min="12043" max="12288" width="9.140625" style="743"/>
    <col min="12289" max="12289" width="43.5703125" style="743" customWidth="1"/>
    <col min="12290" max="12290" width="4.140625" style="743" customWidth="1"/>
    <col min="12291" max="12291" width="21.5703125" style="743" customWidth="1"/>
    <col min="12292" max="12292" width="19.5703125" style="743" customWidth="1"/>
    <col min="12293" max="12293" width="20.140625" style="743" customWidth="1"/>
    <col min="12294" max="12294" width="11.85546875" style="743" customWidth="1"/>
    <col min="12295" max="12295" width="17.5703125" style="743" bestFit="1" customWidth="1"/>
    <col min="12296" max="12297" width="9.140625" style="743"/>
    <col min="12298" max="12298" width="10.42578125" style="743" bestFit="1" customWidth="1"/>
    <col min="12299" max="12544" width="9.140625" style="743"/>
    <col min="12545" max="12545" width="43.5703125" style="743" customWidth="1"/>
    <col min="12546" max="12546" width="4.140625" style="743" customWidth="1"/>
    <col min="12547" max="12547" width="21.5703125" style="743" customWidth="1"/>
    <col min="12548" max="12548" width="19.5703125" style="743" customWidth="1"/>
    <col min="12549" max="12549" width="20.140625" style="743" customWidth="1"/>
    <col min="12550" max="12550" width="11.85546875" style="743" customWidth="1"/>
    <col min="12551" max="12551" width="17.5703125" style="743" bestFit="1" customWidth="1"/>
    <col min="12552" max="12553" width="9.140625" style="743"/>
    <col min="12554" max="12554" width="10.42578125" style="743" bestFit="1" customWidth="1"/>
    <col min="12555" max="12800" width="9.140625" style="743"/>
    <col min="12801" max="12801" width="43.5703125" style="743" customWidth="1"/>
    <col min="12802" max="12802" width="4.140625" style="743" customWidth="1"/>
    <col min="12803" max="12803" width="21.5703125" style="743" customWidth="1"/>
    <col min="12804" max="12804" width="19.5703125" style="743" customWidth="1"/>
    <col min="12805" max="12805" width="20.140625" style="743" customWidth="1"/>
    <col min="12806" max="12806" width="11.85546875" style="743" customWidth="1"/>
    <col min="12807" max="12807" width="17.5703125" style="743" bestFit="1" customWidth="1"/>
    <col min="12808" max="12809" width="9.140625" style="743"/>
    <col min="12810" max="12810" width="10.42578125" style="743" bestFit="1" customWidth="1"/>
    <col min="12811" max="13056" width="9.140625" style="743"/>
    <col min="13057" max="13057" width="43.5703125" style="743" customWidth="1"/>
    <col min="13058" max="13058" width="4.140625" style="743" customWidth="1"/>
    <col min="13059" max="13059" width="21.5703125" style="743" customWidth="1"/>
    <col min="13060" max="13060" width="19.5703125" style="743" customWidth="1"/>
    <col min="13061" max="13061" width="20.140625" style="743" customWidth="1"/>
    <col min="13062" max="13062" width="11.85546875" style="743" customWidth="1"/>
    <col min="13063" max="13063" width="17.5703125" style="743" bestFit="1" customWidth="1"/>
    <col min="13064" max="13065" width="9.140625" style="743"/>
    <col min="13066" max="13066" width="10.42578125" style="743" bestFit="1" customWidth="1"/>
    <col min="13067" max="13312" width="9.140625" style="743"/>
    <col min="13313" max="13313" width="43.5703125" style="743" customWidth="1"/>
    <col min="13314" max="13314" width="4.140625" style="743" customWidth="1"/>
    <col min="13315" max="13315" width="21.5703125" style="743" customWidth="1"/>
    <col min="13316" max="13316" width="19.5703125" style="743" customWidth="1"/>
    <col min="13317" max="13317" width="20.140625" style="743" customWidth="1"/>
    <col min="13318" max="13318" width="11.85546875" style="743" customWidth="1"/>
    <col min="13319" max="13319" width="17.5703125" style="743" bestFit="1" customWidth="1"/>
    <col min="13320" max="13321" width="9.140625" style="743"/>
    <col min="13322" max="13322" width="10.42578125" style="743" bestFit="1" customWidth="1"/>
    <col min="13323" max="13568" width="9.140625" style="743"/>
    <col min="13569" max="13569" width="43.5703125" style="743" customWidth="1"/>
    <col min="13570" max="13570" width="4.140625" style="743" customWidth="1"/>
    <col min="13571" max="13571" width="21.5703125" style="743" customWidth="1"/>
    <col min="13572" max="13572" width="19.5703125" style="743" customWidth="1"/>
    <col min="13573" max="13573" width="20.140625" style="743" customWidth="1"/>
    <col min="13574" max="13574" width="11.85546875" style="743" customWidth="1"/>
    <col min="13575" max="13575" width="17.5703125" style="743" bestFit="1" customWidth="1"/>
    <col min="13576" max="13577" width="9.140625" style="743"/>
    <col min="13578" max="13578" width="10.42578125" style="743" bestFit="1" customWidth="1"/>
    <col min="13579" max="13824" width="9.140625" style="743"/>
    <col min="13825" max="13825" width="43.5703125" style="743" customWidth="1"/>
    <col min="13826" max="13826" width="4.140625" style="743" customWidth="1"/>
    <col min="13827" max="13827" width="21.5703125" style="743" customWidth="1"/>
    <col min="13828" max="13828" width="19.5703125" style="743" customWidth="1"/>
    <col min="13829" max="13829" width="20.140625" style="743" customWidth="1"/>
    <col min="13830" max="13830" width="11.85546875" style="743" customWidth="1"/>
    <col min="13831" max="13831" width="17.5703125" style="743" bestFit="1" customWidth="1"/>
    <col min="13832" max="13833" width="9.140625" style="743"/>
    <col min="13834" max="13834" width="10.42578125" style="743" bestFit="1" customWidth="1"/>
    <col min="13835" max="14080" width="9.140625" style="743"/>
    <col min="14081" max="14081" width="43.5703125" style="743" customWidth="1"/>
    <col min="14082" max="14082" width="4.140625" style="743" customWidth="1"/>
    <col min="14083" max="14083" width="21.5703125" style="743" customWidth="1"/>
    <col min="14084" max="14084" width="19.5703125" style="743" customWidth="1"/>
    <col min="14085" max="14085" width="20.140625" style="743" customWidth="1"/>
    <col min="14086" max="14086" width="11.85546875" style="743" customWidth="1"/>
    <col min="14087" max="14087" width="17.5703125" style="743" bestFit="1" customWidth="1"/>
    <col min="14088" max="14089" width="9.140625" style="743"/>
    <col min="14090" max="14090" width="10.42578125" style="743" bestFit="1" customWidth="1"/>
    <col min="14091" max="14336" width="9.140625" style="743"/>
    <col min="14337" max="14337" width="43.5703125" style="743" customWidth="1"/>
    <col min="14338" max="14338" width="4.140625" style="743" customWidth="1"/>
    <col min="14339" max="14339" width="21.5703125" style="743" customWidth="1"/>
    <col min="14340" max="14340" width="19.5703125" style="743" customWidth="1"/>
    <col min="14341" max="14341" width="20.140625" style="743" customWidth="1"/>
    <col min="14342" max="14342" width="11.85546875" style="743" customWidth="1"/>
    <col min="14343" max="14343" width="17.5703125" style="743" bestFit="1" customWidth="1"/>
    <col min="14344" max="14345" width="9.140625" style="743"/>
    <col min="14346" max="14346" width="10.42578125" style="743" bestFit="1" customWidth="1"/>
    <col min="14347" max="14592" width="9.140625" style="743"/>
    <col min="14593" max="14593" width="43.5703125" style="743" customWidth="1"/>
    <col min="14594" max="14594" width="4.140625" style="743" customWidth="1"/>
    <col min="14595" max="14595" width="21.5703125" style="743" customWidth="1"/>
    <col min="14596" max="14596" width="19.5703125" style="743" customWidth="1"/>
    <col min="14597" max="14597" width="20.140625" style="743" customWidth="1"/>
    <col min="14598" max="14598" width="11.85546875" style="743" customWidth="1"/>
    <col min="14599" max="14599" width="17.5703125" style="743" bestFit="1" customWidth="1"/>
    <col min="14600" max="14601" width="9.140625" style="743"/>
    <col min="14602" max="14602" width="10.42578125" style="743" bestFit="1" customWidth="1"/>
    <col min="14603" max="14848" width="9.140625" style="743"/>
    <col min="14849" max="14849" width="43.5703125" style="743" customWidth="1"/>
    <col min="14850" max="14850" width="4.140625" style="743" customWidth="1"/>
    <col min="14851" max="14851" width="21.5703125" style="743" customWidth="1"/>
    <col min="14852" max="14852" width="19.5703125" style="743" customWidth="1"/>
    <col min="14853" max="14853" width="20.140625" style="743" customWidth="1"/>
    <col min="14854" max="14854" width="11.85546875" style="743" customWidth="1"/>
    <col min="14855" max="14855" width="17.5703125" style="743" bestFit="1" customWidth="1"/>
    <col min="14856" max="14857" width="9.140625" style="743"/>
    <col min="14858" max="14858" width="10.42578125" style="743" bestFit="1" customWidth="1"/>
    <col min="14859" max="15104" width="9.140625" style="743"/>
    <col min="15105" max="15105" width="43.5703125" style="743" customWidth="1"/>
    <col min="15106" max="15106" width="4.140625" style="743" customWidth="1"/>
    <col min="15107" max="15107" width="21.5703125" style="743" customWidth="1"/>
    <col min="15108" max="15108" width="19.5703125" style="743" customWidth="1"/>
    <col min="15109" max="15109" width="20.140625" style="743" customWidth="1"/>
    <col min="15110" max="15110" width="11.85546875" style="743" customWidth="1"/>
    <col min="15111" max="15111" width="17.5703125" style="743" bestFit="1" customWidth="1"/>
    <col min="15112" max="15113" width="9.140625" style="743"/>
    <col min="15114" max="15114" width="10.42578125" style="743" bestFit="1" customWidth="1"/>
    <col min="15115" max="15360" width="9.140625" style="743"/>
    <col min="15361" max="15361" width="43.5703125" style="743" customWidth="1"/>
    <col min="15362" max="15362" width="4.140625" style="743" customWidth="1"/>
    <col min="15363" max="15363" width="21.5703125" style="743" customWidth="1"/>
    <col min="15364" max="15364" width="19.5703125" style="743" customWidth="1"/>
    <col min="15365" max="15365" width="20.140625" style="743" customWidth="1"/>
    <col min="15366" max="15366" width="11.85546875" style="743" customWidth="1"/>
    <col min="15367" max="15367" width="17.5703125" style="743" bestFit="1" customWidth="1"/>
    <col min="15368" max="15369" width="9.140625" style="743"/>
    <col min="15370" max="15370" width="10.42578125" style="743" bestFit="1" customWidth="1"/>
    <col min="15371" max="15616" width="9.140625" style="743"/>
    <col min="15617" max="15617" width="43.5703125" style="743" customWidth="1"/>
    <col min="15618" max="15618" width="4.140625" style="743" customWidth="1"/>
    <col min="15619" max="15619" width="21.5703125" style="743" customWidth="1"/>
    <col min="15620" max="15620" width="19.5703125" style="743" customWidth="1"/>
    <col min="15621" max="15621" width="20.140625" style="743" customWidth="1"/>
    <col min="15622" max="15622" width="11.85546875" style="743" customWidth="1"/>
    <col min="15623" max="15623" width="17.5703125" style="743" bestFit="1" customWidth="1"/>
    <col min="15624" max="15625" width="9.140625" style="743"/>
    <col min="15626" max="15626" width="10.42578125" style="743" bestFit="1" customWidth="1"/>
    <col min="15627" max="15872" width="9.140625" style="743"/>
    <col min="15873" max="15873" width="43.5703125" style="743" customWidth="1"/>
    <col min="15874" max="15874" width="4.140625" style="743" customWidth="1"/>
    <col min="15875" max="15875" width="21.5703125" style="743" customWidth="1"/>
    <col min="15876" max="15876" width="19.5703125" style="743" customWidth="1"/>
    <col min="15877" max="15877" width="20.140625" style="743" customWidth="1"/>
    <col min="15878" max="15878" width="11.85546875" style="743" customWidth="1"/>
    <col min="15879" max="15879" width="17.5703125" style="743" bestFit="1" customWidth="1"/>
    <col min="15880" max="15881" width="9.140625" style="743"/>
    <col min="15882" max="15882" width="10.42578125" style="743" bestFit="1" customWidth="1"/>
    <col min="15883" max="16128" width="9.140625" style="743"/>
    <col min="16129" max="16129" width="43.5703125" style="743" customWidth="1"/>
    <col min="16130" max="16130" width="4.140625" style="743" customWidth="1"/>
    <col min="16131" max="16131" width="21.5703125" style="743" customWidth="1"/>
    <col min="16132" max="16132" width="19.5703125" style="743" customWidth="1"/>
    <col min="16133" max="16133" width="20.140625" style="743" customWidth="1"/>
    <col min="16134" max="16134" width="11.85546875" style="743" customWidth="1"/>
    <col min="16135" max="16135" width="17.5703125" style="743" bestFit="1" customWidth="1"/>
    <col min="16136" max="16137" width="9.140625" style="743"/>
    <col min="16138" max="16138" width="10.42578125" style="743" bestFit="1" customWidth="1"/>
    <col min="16139" max="16384" width="9.140625" style="743"/>
  </cols>
  <sheetData>
    <row r="1" spans="1:7" ht="12" x14ac:dyDescent="0.2">
      <c r="A1" s="742" t="s">
        <v>1577</v>
      </c>
      <c r="F1" s="744" t="s">
        <v>1578</v>
      </c>
    </row>
    <row r="3" spans="1:7" x14ac:dyDescent="0.2">
      <c r="A3" s="748" t="s">
        <v>1658</v>
      </c>
      <c r="F3" s="749"/>
    </row>
    <row r="4" spans="1:7" ht="33.75" customHeight="1" x14ac:dyDescent="0.2">
      <c r="A4" s="779"/>
      <c r="B4" s="780"/>
      <c r="C4" s="780" t="s">
        <v>1659</v>
      </c>
      <c r="D4" s="780" t="s">
        <v>1660</v>
      </c>
    </row>
    <row r="5" spans="1:7" x14ac:dyDescent="0.2">
      <c r="A5" s="779"/>
      <c r="B5" s="781" t="s">
        <v>1338</v>
      </c>
      <c r="C5" s="782">
        <v>1</v>
      </c>
      <c r="D5" s="782">
        <v>2</v>
      </c>
    </row>
    <row r="6" spans="1:7" x14ac:dyDescent="0.2">
      <c r="A6" s="779" t="s">
        <v>1661</v>
      </c>
      <c r="B6" s="783">
        <v>1</v>
      </c>
      <c r="C6" s="785">
        <v>2178490734.6900001</v>
      </c>
      <c r="D6" s="786">
        <v>4312026039.3158979</v>
      </c>
    </row>
    <row r="7" spans="1:7" x14ac:dyDescent="0.2">
      <c r="A7" s="779" t="s">
        <v>1662</v>
      </c>
      <c r="B7" s="783">
        <v>2</v>
      </c>
      <c r="C7" s="786">
        <v>18615178.975000001</v>
      </c>
      <c r="D7" s="786">
        <v>9307589.4869999997</v>
      </c>
    </row>
    <row r="8" spans="1:7" x14ac:dyDescent="0.2">
      <c r="A8" s="779" t="s">
        <v>1663</v>
      </c>
      <c r="B8" s="783">
        <v>3</v>
      </c>
      <c r="C8" s="786">
        <v>0</v>
      </c>
      <c r="D8" s="786">
        <v>0</v>
      </c>
    </row>
    <row r="9" spans="1:7" x14ac:dyDescent="0.2">
      <c r="A9" s="779" t="s">
        <v>1664</v>
      </c>
      <c r="B9" s="783">
        <v>4</v>
      </c>
      <c r="C9" s="786">
        <v>0</v>
      </c>
      <c r="D9" s="786">
        <v>0</v>
      </c>
    </row>
    <row r="10" spans="1:7" x14ac:dyDescent="0.2">
      <c r="A10" s="779" t="s">
        <v>1665</v>
      </c>
      <c r="B10" s="783">
        <v>5</v>
      </c>
      <c r="C10" s="792">
        <v>6494297152.9186716</v>
      </c>
      <c r="D10" s="786">
        <v>2850511972.5471606</v>
      </c>
    </row>
    <row r="11" spans="1:7" x14ac:dyDescent="0.2">
      <c r="A11" s="779" t="s">
        <v>1666</v>
      </c>
      <c r="B11" s="783">
        <v>6</v>
      </c>
      <c r="C11" s="786">
        <v>113167620739.74728</v>
      </c>
      <c r="D11" s="786">
        <v>4510879792.3834438</v>
      </c>
      <c r="G11" s="789">
        <v>110079087127.82201</v>
      </c>
    </row>
    <row r="12" spans="1:7" x14ac:dyDescent="0.2">
      <c r="A12" s="793" t="s">
        <v>1667</v>
      </c>
      <c r="B12" s="752">
        <v>7</v>
      </c>
      <c r="C12" s="764">
        <v>0</v>
      </c>
      <c r="D12" s="751" t="s">
        <v>1368</v>
      </c>
    </row>
    <row r="13" spans="1:7" x14ac:dyDescent="0.2">
      <c r="A13" s="779" t="s">
        <v>1668</v>
      </c>
      <c r="B13" s="783">
        <v>8</v>
      </c>
      <c r="C13" s="786">
        <v>6439044613.75</v>
      </c>
      <c r="D13" s="794">
        <v>2564028208.0510001</v>
      </c>
      <c r="G13" s="789">
        <v>6439044613.75</v>
      </c>
    </row>
  </sheetData>
  <pageMargins left="0.78740157480314954" right="0.55118110236220463" top="0.90551181102362199" bottom="0.90551181102362199" header="0.51181102362204722" footer="0.51181102362204722"/>
  <pageSetup paperSize="9" pageOrder="overThenDown" orientation="landscape" r:id="rId1"/>
  <headerFooter alignWithMargins="0">
    <oddHeader>&amp;CLRK (ČNB) 10-04</oddHeader>
    <oddFooter>&amp;LLRKIFE10 - &amp;F&amp;Cčást &lt; &amp;A &gt;&amp;R&amp;Rstrana &amp;P z &amp;N</oddFooter>
  </headerFooter>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K34"/>
  <sheetViews>
    <sheetView workbookViewId="0">
      <pane xSplit="2" ySplit="5" topLeftCell="C6" activePane="bottomRight" state="frozen"/>
      <selection activeCell="D16" sqref="D7:XFD28"/>
      <selection pane="topRight" activeCell="D16" sqref="D7:XFD28"/>
      <selection pane="bottomLeft" activeCell="D16" sqref="D7:XFD28"/>
      <selection pane="bottomRight" activeCell="D16" sqref="D7:XFD28"/>
    </sheetView>
  </sheetViews>
  <sheetFormatPr defaultRowHeight="11.25" x14ac:dyDescent="0.2"/>
  <cols>
    <col min="1" max="1" width="90" style="743" bestFit="1" customWidth="1"/>
    <col min="2" max="2" width="4.140625" style="743" customWidth="1"/>
    <col min="3" max="3" width="21.7109375" style="743" customWidth="1"/>
    <col min="4" max="4" width="15.28515625" style="743" customWidth="1"/>
    <col min="5" max="5" width="21.7109375" style="743" customWidth="1"/>
    <col min="6" max="6" width="15.28515625" style="743" customWidth="1"/>
    <col min="7" max="8" width="9.140625" style="743"/>
    <col min="9" max="9" width="39.28515625" style="743" bestFit="1" customWidth="1"/>
    <col min="10" max="10" width="33" style="743" customWidth="1"/>
    <col min="11" max="16384" width="9.140625" style="743"/>
  </cols>
  <sheetData>
    <row r="1" spans="1:6" ht="12" x14ac:dyDescent="0.2">
      <c r="A1" s="742" t="s">
        <v>1577</v>
      </c>
      <c r="F1" s="744" t="s">
        <v>1578</v>
      </c>
    </row>
    <row r="3" spans="1:6" x14ac:dyDescent="0.2">
      <c r="A3" s="748" t="s">
        <v>1632</v>
      </c>
      <c r="F3" s="749"/>
    </row>
    <row r="4" spans="1:6" ht="33.75" customHeight="1" x14ac:dyDescent="0.2">
      <c r="A4" s="779"/>
      <c r="B4" s="780"/>
      <c r="C4" s="780" t="s">
        <v>1633</v>
      </c>
      <c r="D4" s="780" t="s">
        <v>1634</v>
      </c>
      <c r="E4" s="780" t="s">
        <v>1635</v>
      </c>
      <c r="F4" s="780" t="s">
        <v>1636</v>
      </c>
    </row>
    <row r="5" spans="1:6" x14ac:dyDescent="0.2">
      <c r="A5" s="779"/>
      <c r="B5" s="781" t="s">
        <v>1338</v>
      </c>
      <c r="C5" s="782">
        <v>1</v>
      </c>
      <c r="D5" s="782">
        <v>2</v>
      </c>
      <c r="E5" s="782">
        <v>3</v>
      </c>
      <c r="F5" s="782">
        <v>4</v>
      </c>
    </row>
    <row r="6" spans="1:6" x14ac:dyDescent="0.2">
      <c r="A6" s="750" t="s">
        <v>935</v>
      </c>
      <c r="B6" s="783">
        <v>1</v>
      </c>
      <c r="C6" s="784">
        <v>0</v>
      </c>
      <c r="D6" s="784">
        <v>0</v>
      </c>
      <c r="E6" s="784">
        <v>0</v>
      </c>
      <c r="F6" s="784">
        <v>0</v>
      </c>
    </row>
    <row r="7" spans="1:6" x14ac:dyDescent="0.2">
      <c r="A7" s="750" t="s">
        <v>1637</v>
      </c>
      <c r="B7" s="783">
        <v>2</v>
      </c>
      <c r="C7" s="785">
        <v>148571547487.75153</v>
      </c>
      <c r="D7" s="785">
        <v>0</v>
      </c>
      <c r="E7" s="785">
        <v>17503544700.955055</v>
      </c>
      <c r="F7" s="785">
        <v>0</v>
      </c>
    </row>
    <row r="8" spans="1:6" x14ac:dyDescent="0.2">
      <c r="A8" s="750" t="s">
        <v>1638</v>
      </c>
      <c r="B8" s="783">
        <v>3</v>
      </c>
      <c r="C8" s="786">
        <v>145814867107.60852</v>
      </c>
      <c r="D8" s="787"/>
      <c r="E8" s="787">
        <v>17503544700.955055</v>
      </c>
      <c r="F8" s="787"/>
    </row>
    <row r="9" spans="1:6" x14ac:dyDescent="0.2">
      <c r="A9" s="750" t="s">
        <v>1639</v>
      </c>
      <c r="B9" s="783">
        <v>4</v>
      </c>
      <c r="C9" s="786">
        <v>1000324.72</v>
      </c>
      <c r="D9" s="787"/>
      <c r="E9" s="787">
        <v>0</v>
      </c>
      <c r="F9" s="787"/>
    </row>
    <row r="10" spans="1:6" x14ac:dyDescent="0.2">
      <c r="A10" s="750" t="s">
        <v>1640</v>
      </c>
      <c r="B10" s="783">
        <v>5</v>
      </c>
      <c r="C10" s="786"/>
      <c r="D10" s="787"/>
      <c r="E10" s="787"/>
      <c r="F10" s="787"/>
    </row>
    <row r="11" spans="1:6" x14ac:dyDescent="0.2">
      <c r="A11" s="750" t="s">
        <v>1641</v>
      </c>
      <c r="B11" s="783">
        <v>6</v>
      </c>
      <c r="C11" s="786">
        <v>2755680055.4229999</v>
      </c>
      <c r="D11" s="787"/>
      <c r="E11" s="787">
        <v>0</v>
      </c>
      <c r="F11" s="787"/>
    </row>
    <row r="12" spans="1:6" x14ac:dyDescent="0.2">
      <c r="A12" s="750" t="s">
        <v>1642</v>
      </c>
      <c r="B12" s="783">
        <v>7</v>
      </c>
      <c r="C12" s="785">
        <v>0</v>
      </c>
      <c r="D12" s="785">
        <v>0</v>
      </c>
      <c r="E12" s="785">
        <v>0</v>
      </c>
      <c r="F12" s="785">
        <v>0</v>
      </c>
    </row>
    <row r="13" spans="1:6" x14ac:dyDescent="0.2">
      <c r="A13" s="750" t="s">
        <v>1643</v>
      </c>
      <c r="B13" s="783">
        <v>8</v>
      </c>
      <c r="C13" s="786"/>
      <c r="D13" s="787"/>
      <c r="E13" s="787"/>
      <c r="F13" s="787"/>
    </row>
    <row r="14" spans="1:6" x14ac:dyDescent="0.2">
      <c r="A14" s="750" t="s">
        <v>1644</v>
      </c>
      <c r="B14" s="783">
        <v>9</v>
      </c>
      <c r="C14" s="786"/>
      <c r="D14" s="787"/>
      <c r="E14" s="787"/>
      <c r="F14" s="787"/>
    </row>
    <row r="15" spans="1:6" x14ac:dyDescent="0.2">
      <c r="A15" s="750" t="s">
        <v>1645</v>
      </c>
      <c r="B15" s="783">
        <v>10</v>
      </c>
      <c r="C15" s="786"/>
      <c r="D15" s="787"/>
      <c r="E15" s="787"/>
      <c r="F15" s="787"/>
    </row>
    <row r="16" spans="1:6" x14ac:dyDescent="0.2">
      <c r="A16" s="750" t="s">
        <v>54</v>
      </c>
      <c r="B16" s="783">
        <v>11</v>
      </c>
      <c r="C16" s="786">
        <v>41785444359.657516</v>
      </c>
      <c r="D16" s="787"/>
      <c r="E16" s="787">
        <v>10560142460.521828</v>
      </c>
      <c r="F16" s="787"/>
    </row>
    <row r="17" spans="1:9" x14ac:dyDescent="0.2">
      <c r="A17" s="750" t="s">
        <v>57</v>
      </c>
      <c r="B17" s="783">
        <v>12</v>
      </c>
      <c r="C17" s="786">
        <v>1004131444.8151</v>
      </c>
      <c r="D17" s="787"/>
      <c r="E17" s="786">
        <v>101672245.875</v>
      </c>
      <c r="F17" s="787"/>
    </row>
    <row r="18" spans="1:9" x14ac:dyDescent="0.2">
      <c r="A18" s="750" t="s">
        <v>1646</v>
      </c>
      <c r="B18" s="783">
        <v>13</v>
      </c>
      <c r="C18" s="786">
        <v>103151197.40700001</v>
      </c>
      <c r="D18" s="786">
        <v>0</v>
      </c>
      <c r="E18" s="786">
        <v>36102919.092</v>
      </c>
      <c r="F18" s="787"/>
    </row>
    <row r="19" spans="1:9" x14ac:dyDescent="0.2">
      <c r="A19" s="750" t="s">
        <v>56</v>
      </c>
      <c r="B19" s="783">
        <v>14</v>
      </c>
      <c r="C19" s="786">
        <v>322666713916.60547</v>
      </c>
      <c r="D19" s="787"/>
      <c r="E19" s="787">
        <v>242000035437.45413</v>
      </c>
      <c r="F19" s="787"/>
    </row>
    <row r="20" spans="1:9" x14ac:dyDescent="0.2">
      <c r="A20" s="750" t="s">
        <v>1647</v>
      </c>
      <c r="B20" s="783">
        <v>15</v>
      </c>
      <c r="C20" s="786">
        <v>0</v>
      </c>
      <c r="D20" s="787"/>
      <c r="E20" s="786">
        <v>0</v>
      </c>
      <c r="F20" s="787"/>
    </row>
    <row r="21" spans="1:9" x14ac:dyDescent="0.2">
      <c r="A21" s="750" t="s">
        <v>1648</v>
      </c>
      <c r="B21" s="783">
        <v>16</v>
      </c>
      <c r="C21" s="785">
        <v>54157482797.606934</v>
      </c>
      <c r="D21" s="785">
        <v>0</v>
      </c>
      <c r="E21" s="785">
        <v>54065403358.7435</v>
      </c>
      <c r="F21" s="785">
        <v>0</v>
      </c>
    </row>
    <row r="22" spans="1:9" x14ac:dyDescent="0.2">
      <c r="A22" s="750" t="s">
        <v>1649</v>
      </c>
      <c r="B22" s="783">
        <v>17</v>
      </c>
      <c r="C22" s="786">
        <v>23748640350.220726</v>
      </c>
      <c r="D22" s="787"/>
      <c r="E22" s="787">
        <v>23665874833.537727</v>
      </c>
      <c r="F22" s="787"/>
    </row>
    <row r="23" spans="1:9" x14ac:dyDescent="0.2">
      <c r="A23" s="750" t="s">
        <v>1650</v>
      </c>
      <c r="B23" s="783">
        <v>18</v>
      </c>
      <c r="C23" s="785">
        <v>30408842447.386208</v>
      </c>
      <c r="D23" s="785">
        <v>0</v>
      </c>
      <c r="E23" s="785">
        <v>30399528525.205772</v>
      </c>
      <c r="F23" s="785">
        <v>0</v>
      </c>
    </row>
    <row r="24" spans="1:9" x14ac:dyDescent="0.2">
      <c r="A24" s="750" t="s">
        <v>1651</v>
      </c>
      <c r="B24" s="783">
        <v>19</v>
      </c>
      <c r="C24" s="786">
        <v>0</v>
      </c>
      <c r="D24" s="787"/>
      <c r="E24" s="786">
        <v>0</v>
      </c>
      <c r="F24" s="787"/>
    </row>
    <row r="25" spans="1:9" x14ac:dyDescent="0.2">
      <c r="A25" s="750" t="s">
        <v>1652</v>
      </c>
      <c r="B25" s="783">
        <v>20</v>
      </c>
      <c r="C25" s="786">
        <v>30408842447.386208</v>
      </c>
      <c r="D25" s="787"/>
      <c r="E25" s="786">
        <v>30399528525.205772</v>
      </c>
      <c r="F25" s="787"/>
    </row>
    <row r="26" spans="1:9" x14ac:dyDescent="0.2">
      <c r="A26" s="750" t="s">
        <v>58</v>
      </c>
      <c r="B26" s="783">
        <v>21</v>
      </c>
      <c r="C26" s="786">
        <v>10121490980.089558</v>
      </c>
      <c r="D26" s="787"/>
      <c r="E26" s="787">
        <v>11427189395.818272</v>
      </c>
      <c r="F26" s="787"/>
    </row>
    <row r="27" spans="1:9" x14ac:dyDescent="0.2">
      <c r="A27" s="750" t="s">
        <v>1653</v>
      </c>
      <c r="B27" s="783">
        <v>22</v>
      </c>
      <c r="C27" s="786">
        <v>15669551563.905987</v>
      </c>
      <c r="D27" s="786"/>
      <c r="E27" s="786">
        <v>17024015654.27969</v>
      </c>
      <c r="F27" s="787"/>
    </row>
    <row r="28" spans="1:9" x14ac:dyDescent="0.2">
      <c r="A28" s="750" t="s">
        <v>145</v>
      </c>
      <c r="B28" s="783">
        <v>23</v>
      </c>
      <c r="C28" s="786">
        <v>0</v>
      </c>
      <c r="D28" s="787"/>
      <c r="E28" s="786">
        <v>0</v>
      </c>
      <c r="F28" s="787"/>
    </row>
    <row r="29" spans="1:9" x14ac:dyDescent="0.2">
      <c r="A29" s="750" t="s">
        <v>1654</v>
      </c>
      <c r="B29" s="783">
        <v>24</v>
      </c>
      <c r="C29" s="786">
        <v>0</v>
      </c>
      <c r="D29" s="787"/>
      <c r="E29" s="786">
        <v>0</v>
      </c>
      <c r="F29" s="787"/>
    </row>
    <row r="30" spans="1:9" x14ac:dyDescent="0.2">
      <c r="A30" s="750" t="s">
        <v>1655</v>
      </c>
      <c r="B30" s="783">
        <v>25</v>
      </c>
      <c r="C30" s="786">
        <v>0</v>
      </c>
      <c r="D30" s="787"/>
      <c r="E30" s="786">
        <v>0</v>
      </c>
      <c r="F30" s="787"/>
    </row>
    <row r="32" spans="1:9" x14ac:dyDescent="0.2">
      <c r="I32" s="763" t="s">
        <v>1656</v>
      </c>
    </row>
    <row r="33" spans="9:11" x14ac:dyDescent="0.2">
      <c r="I33" s="788">
        <v>18634430188.828728</v>
      </c>
      <c r="K33" s="789"/>
    </row>
    <row r="34" spans="9:11" x14ac:dyDescent="0.2">
      <c r="I34" s="790" t="s">
        <v>1657</v>
      </c>
    </row>
  </sheetData>
  <pageMargins left="0.78740157480314954" right="0.55118110236220463" top="0.90551181102362199" bottom="0.90551181102362199" header="0.51181102362204722" footer="0.51181102362204722"/>
  <pageSetup paperSize="9" pageOrder="overThenDown" orientation="landscape" r:id="rId1"/>
  <headerFooter alignWithMargins="0">
    <oddHeader>&amp;CLRK (ČNB) 10-04</oddHeader>
    <oddFooter>&amp;LLRKIFE10 - &amp;F&amp;Cčást &lt; &amp;A &gt;&amp;R&amp;Rstrana &amp;P z &amp;N</oddFooter>
  </headerFooter>
  <legacy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F232"/>
  <sheetViews>
    <sheetView showGridLines="0" zoomScaleNormal="100" zoomScaleSheetLayoutView="100" workbookViewId="0">
      <selection activeCell="D16" sqref="D7:XFD28"/>
    </sheetView>
  </sheetViews>
  <sheetFormatPr defaultRowHeight="15" outlineLevelRow="1" x14ac:dyDescent="0.25"/>
  <cols>
    <col min="1" max="5" width="20.28515625" customWidth="1"/>
    <col min="6" max="6" width="12.140625" customWidth="1"/>
    <col min="10" max="10" width="26.42578125" bestFit="1" customWidth="1"/>
  </cols>
  <sheetData>
    <row r="1" spans="1:6" x14ac:dyDescent="0.25">
      <c r="A1" s="1221" t="s">
        <v>696</v>
      </c>
      <c r="B1" s="1222"/>
      <c r="C1" s="1222"/>
      <c r="D1" s="596"/>
      <c r="E1" s="596"/>
      <c r="F1" s="594"/>
    </row>
    <row r="2" spans="1:6" x14ac:dyDescent="0.25">
      <c r="A2" s="1223" t="s">
        <v>708</v>
      </c>
      <c r="B2" s="1224"/>
      <c r="C2" s="1224"/>
      <c r="D2" s="597"/>
      <c r="E2" s="597"/>
      <c r="F2" s="595"/>
    </row>
    <row r="3" spans="1:6" ht="15.75" thickBot="1" x14ac:dyDescent="0.3">
      <c r="A3" s="1507" t="s">
        <v>910</v>
      </c>
      <c r="B3" s="1508"/>
      <c r="C3" s="1508"/>
      <c r="D3" s="1508"/>
      <c r="E3" s="1508"/>
      <c r="F3" s="1509"/>
    </row>
    <row r="4" spans="1:6" ht="15" customHeight="1" x14ac:dyDescent="0.25">
      <c r="A4" s="1228" t="s">
        <v>806</v>
      </c>
      <c r="B4" s="1229"/>
      <c r="C4" s="1229"/>
      <c r="D4" s="1229"/>
      <c r="E4" s="1230"/>
      <c r="F4" s="1234" t="s">
        <v>1209</v>
      </c>
    </row>
    <row r="5" spans="1:6" ht="24" customHeight="1" thickBot="1" x14ac:dyDescent="0.3">
      <c r="A5" s="1231"/>
      <c r="B5" s="1232"/>
      <c r="C5" s="1232"/>
      <c r="D5" s="1232"/>
      <c r="E5" s="1233"/>
      <c r="F5" s="1278"/>
    </row>
    <row r="6" spans="1:6" ht="15.75" customHeight="1" thickBot="1" x14ac:dyDescent="0.3">
      <c r="A6" s="438" t="s">
        <v>1019</v>
      </c>
      <c r="B6" s="536"/>
      <c r="C6" s="633" t="e">
        <f>#REF!</f>
        <v>#REF!</v>
      </c>
      <c r="D6" s="432"/>
      <c r="E6" s="432"/>
      <c r="F6" s="207"/>
    </row>
    <row r="7" spans="1:6" ht="29.25" customHeight="1" x14ac:dyDescent="0.25">
      <c r="A7" s="1257" t="s">
        <v>735</v>
      </c>
      <c r="B7" s="1258"/>
      <c r="C7" s="1258"/>
      <c r="D7" s="1258"/>
      <c r="E7" s="1258"/>
      <c r="F7" s="2002" t="s">
        <v>1042</v>
      </c>
    </row>
    <row r="8" spans="1:6" ht="15.75" thickBot="1" x14ac:dyDescent="0.3">
      <c r="A8" s="2217" t="s">
        <v>1860</v>
      </c>
      <c r="B8" s="2218"/>
      <c r="C8" s="2218"/>
      <c r="D8" s="2218"/>
      <c r="E8" s="2219"/>
      <c r="F8" s="2019"/>
    </row>
    <row r="9" spans="1:6" x14ac:dyDescent="0.25">
      <c r="A9" s="1257" t="s">
        <v>734</v>
      </c>
      <c r="B9" s="1258"/>
      <c r="C9" s="1258"/>
      <c r="D9" s="1258"/>
      <c r="E9" s="1258"/>
      <c r="F9" s="2002" t="s">
        <v>1043</v>
      </c>
    </row>
    <row r="10" spans="1:6" ht="102" customHeight="1" thickBot="1" x14ac:dyDescent="0.3">
      <c r="A10" s="2220" t="s">
        <v>2277</v>
      </c>
      <c r="B10" s="2221"/>
      <c r="C10" s="2221"/>
      <c r="D10" s="2221"/>
      <c r="E10" s="2222"/>
      <c r="F10" s="2019"/>
    </row>
    <row r="11" spans="1:6" x14ac:dyDescent="0.25">
      <c r="A11" s="1257" t="s">
        <v>733</v>
      </c>
      <c r="B11" s="1258"/>
      <c r="C11" s="1258"/>
      <c r="D11" s="1258"/>
      <c r="E11" s="1258"/>
      <c r="F11" s="2002" t="s">
        <v>1044</v>
      </c>
    </row>
    <row r="12" spans="1:6" ht="93.75" customHeight="1" thickBot="1" x14ac:dyDescent="0.3">
      <c r="A12" s="2223" t="s">
        <v>1861</v>
      </c>
      <c r="B12" s="2218"/>
      <c r="C12" s="2218"/>
      <c r="D12" s="2218"/>
      <c r="E12" s="2219"/>
      <c r="F12" s="2019"/>
    </row>
    <row r="13" spans="1:6" x14ac:dyDescent="0.25">
      <c r="A13" s="1257" t="s">
        <v>732</v>
      </c>
      <c r="B13" s="1258"/>
      <c r="C13" s="1258"/>
      <c r="D13" s="1258"/>
      <c r="E13" s="1258"/>
      <c r="F13" s="2002" t="s">
        <v>1045</v>
      </c>
    </row>
    <row r="14" spans="1:6" ht="15.75" thickBot="1" x14ac:dyDescent="0.3">
      <c r="A14" s="2217" t="s">
        <v>1862</v>
      </c>
      <c r="B14" s="2218"/>
      <c r="C14" s="2218"/>
      <c r="D14" s="2218"/>
      <c r="E14" s="2219"/>
      <c r="F14" s="2229"/>
    </row>
    <row r="15" spans="1:6" x14ac:dyDescent="0.25">
      <c r="A15" s="2227" t="s">
        <v>865</v>
      </c>
      <c r="B15" s="2228"/>
      <c r="C15" s="2228"/>
      <c r="D15" s="2228"/>
      <c r="E15" s="2228"/>
      <c r="F15" s="2002" t="s">
        <v>1046</v>
      </c>
    </row>
    <row r="16" spans="1:6" ht="43.5" customHeight="1" thickBot="1" x14ac:dyDescent="0.3">
      <c r="A16" s="2224" t="s">
        <v>1863</v>
      </c>
      <c r="B16" s="2225"/>
      <c r="C16" s="2225"/>
      <c r="D16" s="2225"/>
      <c r="E16" s="2226"/>
      <c r="F16" s="2019"/>
    </row>
    <row r="17" spans="1:6" ht="75.75" customHeight="1" x14ac:dyDescent="0.25">
      <c r="A17" s="2230" t="s">
        <v>738</v>
      </c>
      <c r="B17" s="2231"/>
      <c r="C17" s="2231"/>
      <c r="D17" s="2231"/>
      <c r="E17" s="2231"/>
      <c r="F17" s="1656" t="s">
        <v>1047</v>
      </c>
    </row>
    <row r="18" spans="1:6" x14ac:dyDescent="0.25">
      <c r="A18" s="2232" t="s">
        <v>736</v>
      </c>
      <c r="B18" s="2233"/>
      <c r="C18" s="2233"/>
      <c r="D18" s="2233" t="s">
        <v>2276</v>
      </c>
      <c r="E18" s="2233"/>
      <c r="F18" s="1657"/>
    </row>
    <row r="19" spans="1:6" x14ac:dyDescent="0.25">
      <c r="A19" s="2234" t="s">
        <v>2274</v>
      </c>
      <c r="B19" s="2235"/>
      <c r="C19" s="2236"/>
      <c r="D19" s="2237">
        <v>2454.4011948579996</v>
      </c>
      <c r="E19" s="2238"/>
      <c r="F19" s="1657"/>
    </row>
    <row r="20" spans="1:6" x14ac:dyDescent="0.25">
      <c r="A20" s="2234" t="s">
        <v>54</v>
      </c>
      <c r="B20" s="2235"/>
      <c r="C20" s="2236"/>
      <c r="D20" s="2237">
        <v>690.251336208</v>
      </c>
      <c r="E20" s="2238"/>
      <c r="F20" s="1657"/>
    </row>
    <row r="21" spans="1:6" x14ac:dyDescent="0.25">
      <c r="A21" s="2234" t="s">
        <v>1653</v>
      </c>
      <c r="B21" s="2235"/>
      <c r="C21" s="2236"/>
      <c r="D21" s="2237">
        <v>659.74408897500007</v>
      </c>
      <c r="E21" s="2238"/>
      <c r="F21" s="1657"/>
    </row>
    <row r="22" spans="1:6" x14ac:dyDescent="0.25">
      <c r="A22" s="2234" t="s">
        <v>58</v>
      </c>
      <c r="B22" s="2235"/>
      <c r="C22" s="2236"/>
      <c r="D22" s="2237">
        <v>429.720031635</v>
      </c>
      <c r="E22" s="2238"/>
      <c r="F22" s="1657"/>
    </row>
    <row r="23" spans="1:6" ht="15.75" customHeight="1" outlineLevel="1" thickBot="1" x14ac:dyDescent="0.3">
      <c r="A23" s="2234" t="s">
        <v>2275</v>
      </c>
      <c r="B23" s="2235"/>
      <c r="C23" s="2236"/>
      <c r="D23" s="2237">
        <v>25.192966649999999</v>
      </c>
      <c r="E23" s="2238"/>
      <c r="F23" s="2160"/>
    </row>
    <row r="24" spans="1:6" ht="68.25" customHeight="1" x14ac:dyDescent="0.25">
      <c r="A24" s="2230" t="s">
        <v>737</v>
      </c>
      <c r="B24" s="2231"/>
      <c r="C24" s="2231"/>
      <c r="D24" s="2231"/>
      <c r="E24" s="2231"/>
      <c r="F24" s="2163" t="s">
        <v>1048</v>
      </c>
    </row>
    <row r="25" spans="1:6" x14ac:dyDescent="0.25">
      <c r="A25" s="2232" t="s">
        <v>736</v>
      </c>
      <c r="B25" s="2233"/>
      <c r="C25" s="2233"/>
      <c r="D25" s="2233" t="s">
        <v>2276</v>
      </c>
      <c r="E25" s="2233"/>
      <c r="F25" s="2164"/>
    </row>
    <row r="26" spans="1:6" x14ac:dyDescent="0.25">
      <c r="A26" s="2234" t="s">
        <v>58</v>
      </c>
      <c r="B26" s="2235"/>
      <c r="C26" s="2236"/>
      <c r="D26" s="2237">
        <v>2039.323302239</v>
      </c>
      <c r="E26" s="2237"/>
      <c r="F26" s="2164"/>
    </row>
    <row r="27" spans="1:6" x14ac:dyDescent="0.25">
      <c r="A27" s="2234" t="s">
        <v>2274</v>
      </c>
      <c r="B27" s="2235"/>
      <c r="C27" s="2236"/>
      <c r="D27" s="2237">
        <v>609.93935875600005</v>
      </c>
      <c r="E27" s="2237"/>
      <c r="F27" s="2164"/>
    </row>
    <row r="28" spans="1:6" x14ac:dyDescent="0.25">
      <c r="A28" s="2234" t="s">
        <v>2275</v>
      </c>
      <c r="B28" s="2235"/>
      <c r="C28" s="2236"/>
      <c r="D28" s="2237">
        <v>500.59287148200002</v>
      </c>
      <c r="E28" s="2237"/>
      <c r="F28" s="2164"/>
    </row>
    <row r="29" spans="1:6" ht="15" customHeight="1" thickBot="1" x14ac:dyDescent="0.3">
      <c r="A29" s="2234" t="s">
        <v>51</v>
      </c>
      <c r="B29" s="2235"/>
      <c r="C29" s="2236"/>
      <c r="D29" s="2237">
        <v>416.79279163500001</v>
      </c>
      <c r="E29" s="2237"/>
      <c r="F29" s="2165"/>
    </row>
    <row r="30" spans="1:6" ht="3" hidden="1" customHeight="1" outlineLevel="1" thickBot="1" x14ac:dyDescent="0.3">
      <c r="A30" s="2239"/>
      <c r="B30" s="2240"/>
      <c r="C30" s="2240"/>
      <c r="D30" s="2240"/>
      <c r="E30" s="2240"/>
      <c r="F30" s="1013"/>
    </row>
    <row r="31" spans="1:6" collapsed="1" x14ac:dyDescent="0.25">
      <c r="A31" s="135"/>
      <c r="B31" s="135"/>
      <c r="C31" s="135"/>
      <c r="D31" s="135"/>
      <c r="E31" s="135"/>
    </row>
    <row r="32" spans="1:6" x14ac:dyDescent="0.25">
      <c r="A32" s="135"/>
      <c r="B32" s="135"/>
      <c r="C32" s="135"/>
      <c r="D32" s="135"/>
      <c r="E32" s="135"/>
    </row>
    <row r="33" spans="1:5" x14ac:dyDescent="0.25">
      <c r="A33" s="135"/>
      <c r="B33" s="135"/>
      <c r="C33" s="135"/>
      <c r="D33" s="135"/>
      <c r="E33" s="135"/>
    </row>
    <row r="34" spans="1:5" x14ac:dyDescent="0.25">
      <c r="A34" s="135"/>
      <c r="B34" s="135"/>
      <c r="C34" s="135"/>
      <c r="D34" s="135"/>
      <c r="E34" s="135"/>
    </row>
    <row r="35" spans="1:5" x14ac:dyDescent="0.25">
      <c r="A35" s="135"/>
      <c r="B35" s="135"/>
      <c r="C35" s="135"/>
      <c r="D35" s="135"/>
      <c r="E35" s="135"/>
    </row>
    <row r="36" spans="1:5" x14ac:dyDescent="0.25">
      <c r="A36" s="135"/>
      <c r="B36" s="135"/>
      <c r="C36" s="135"/>
      <c r="D36" s="135"/>
      <c r="E36" s="135"/>
    </row>
    <row r="37" spans="1:5" x14ac:dyDescent="0.25">
      <c r="A37" s="135"/>
      <c r="B37" s="135"/>
      <c r="C37" s="135"/>
      <c r="D37" s="135"/>
      <c r="E37" s="135"/>
    </row>
    <row r="38" spans="1:5" x14ac:dyDescent="0.25">
      <c r="A38" s="135"/>
      <c r="B38" s="135"/>
      <c r="C38" s="135"/>
      <c r="D38" s="135"/>
      <c r="E38" s="135"/>
    </row>
    <row r="39" spans="1:5" x14ac:dyDescent="0.25">
      <c r="A39" s="135"/>
      <c r="B39" s="135"/>
      <c r="C39" s="135"/>
      <c r="D39" s="135"/>
      <c r="E39" s="135"/>
    </row>
    <row r="40" spans="1:5" x14ac:dyDescent="0.25">
      <c r="A40" s="135"/>
      <c r="B40" s="135"/>
      <c r="C40" s="135"/>
      <c r="D40" s="135"/>
      <c r="E40" s="135"/>
    </row>
    <row r="41" spans="1:5" x14ac:dyDescent="0.25">
      <c r="A41" s="135"/>
      <c r="B41" s="135"/>
      <c r="C41" s="135"/>
      <c r="D41" s="135"/>
      <c r="E41" s="135"/>
    </row>
    <row r="42" spans="1:5" x14ac:dyDescent="0.25">
      <c r="A42" s="135"/>
      <c r="B42" s="135"/>
      <c r="C42" s="135"/>
      <c r="D42" s="135"/>
      <c r="E42" s="135"/>
    </row>
    <row r="43" spans="1:5" x14ac:dyDescent="0.25">
      <c r="A43" s="135"/>
      <c r="B43" s="135"/>
      <c r="C43" s="135"/>
      <c r="D43" s="135"/>
      <c r="E43" s="135"/>
    </row>
    <row r="44" spans="1:5" x14ac:dyDescent="0.25">
      <c r="A44" s="135"/>
      <c r="B44" s="135"/>
      <c r="C44" s="135"/>
      <c r="D44" s="135"/>
      <c r="E44" s="135"/>
    </row>
    <row r="45" spans="1:5" x14ac:dyDescent="0.25">
      <c r="A45" s="135"/>
      <c r="B45" s="135"/>
      <c r="C45" s="135"/>
      <c r="D45" s="135"/>
      <c r="E45" s="135"/>
    </row>
    <row r="46" spans="1:5" x14ac:dyDescent="0.25">
      <c r="A46" s="135"/>
      <c r="B46" s="135"/>
      <c r="C46" s="135"/>
      <c r="D46" s="135"/>
      <c r="E46" s="135"/>
    </row>
    <row r="47" spans="1:5" x14ac:dyDescent="0.25">
      <c r="A47" s="135"/>
      <c r="B47" s="135"/>
      <c r="C47" s="135"/>
      <c r="D47" s="135"/>
      <c r="E47" s="135"/>
    </row>
    <row r="48" spans="1:5" x14ac:dyDescent="0.25">
      <c r="A48" s="135"/>
      <c r="B48" s="135"/>
      <c r="C48" s="135"/>
      <c r="D48" s="135"/>
      <c r="E48" s="135"/>
    </row>
    <row r="49" spans="1:5" x14ac:dyDescent="0.25">
      <c r="A49" s="135"/>
      <c r="B49" s="135"/>
      <c r="C49" s="135"/>
      <c r="D49" s="135"/>
      <c r="E49" s="135"/>
    </row>
    <row r="50" spans="1:5" x14ac:dyDescent="0.25">
      <c r="A50" s="135"/>
      <c r="B50" s="135"/>
      <c r="C50" s="135"/>
      <c r="D50" s="135"/>
      <c r="E50" s="135"/>
    </row>
    <row r="51" spans="1:5" x14ac:dyDescent="0.25">
      <c r="A51" s="135"/>
      <c r="B51" s="135"/>
      <c r="C51" s="135"/>
      <c r="D51" s="135"/>
      <c r="E51" s="135"/>
    </row>
    <row r="52" spans="1:5" x14ac:dyDescent="0.25">
      <c r="A52" s="135"/>
      <c r="B52" s="135"/>
      <c r="C52" s="135"/>
      <c r="D52" s="135"/>
      <c r="E52" s="135"/>
    </row>
    <row r="53" spans="1:5" x14ac:dyDescent="0.25">
      <c r="A53" s="135"/>
      <c r="B53" s="135"/>
      <c r="C53" s="135"/>
      <c r="D53" s="135"/>
      <c r="E53" s="135"/>
    </row>
    <row r="54" spans="1:5" x14ac:dyDescent="0.25">
      <c r="A54" s="135"/>
      <c r="B54" s="135"/>
      <c r="C54" s="135"/>
      <c r="D54" s="135"/>
      <c r="E54" s="135"/>
    </row>
    <row r="55" spans="1:5" x14ac:dyDescent="0.25">
      <c r="A55" s="135"/>
      <c r="B55" s="135"/>
      <c r="C55" s="135"/>
      <c r="D55" s="135"/>
      <c r="E55" s="135"/>
    </row>
    <row r="56" spans="1:5" x14ac:dyDescent="0.25">
      <c r="A56" s="135"/>
      <c r="B56" s="135"/>
      <c r="C56" s="135"/>
      <c r="D56" s="135"/>
      <c r="E56" s="135"/>
    </row>
    <row r="57" spans="1:5" x14ac:dyDescent="0.25">
      <c r="A57" s="135"/>
      <c r="B57" s="135"/>
      <c r="C57" s="135"/>
      <c r="D57" s="135"/>
      <c r="E57" s="135"/>
    </row>
    <row r="58" spans="1:5" x14ac:dyDescent="0.25">
      <c r="A58" s="135"/>
      <c r="B58" s="135"/>
      <c r="C58" s="135"/>
      <c r="D58" s="135"/>
      <c r="E58" s="135"/>
    </row>
    <row r="59" spans="1:5" x14ac:dyDescent="0.25">
      <c r="A59" s="135"/>
      <c r="B59" s="135"/>
      <c r="C59" s="135"/>
      <c r="D59" s="135"/>
      <c r="E59" s="135"/>
    </row>
    <row r="60" spans="1:5" x14ac:dyDescent="0.25">
      <c r="A60" s="135"/>
      <c r="B60" s="135"/>
      <c r="C60" s="135"/>
      <c r="D60" s="135"/>
      <c r="E60" s="135"/>
    </row>
    <row r="61" spans="1:5" x14ac:dyDescent="0.25">
      <c r="A61" s="135"/>
      <c r="B61" s="135"/>
      <c r="C61" s="135"/>
      <c r="D61" s="135"/>
      <c r="E61" s="135"/>
    </row>
    <row r="62" spans="1:5" x14ac:dyDescent="0.25">
      <c r="A62" s="135"/>
      <c r="B62" s="135"/>
      <c r="C62" s="135"/>
      <c r="D62" s="135"/>
      <c r="E62" s="135"/>
    </row>
    <row r="63" spans="1:5" x14ac:dyDescent="0.25">
      <c r="A63" s="135"/>
      <c r="B63" s="135"/>
      <c r="C63" s="135"/>
      <c r="D63" s="135"/>
      <c r="E63" s="135"/>
    </row>
    <row r="64" spans="1:5" x14ac:dyDescent="0.25">
      <c r="A64" s="135"/>
      <c r="B64" s="135"/>
      <c r="C64" s="135"/>
      <c r="D64" s="135"/>
      <c r="E64" s="135"/>
    </row>
    <row r="65" spans="1:5" x14ac:dyDescent="0.25">
      <c r="A65" s="135"/>
      <c r="B65" s="135"/>
      <c r="C65" s="135"/>
      <c r="D65" s="135"/>
      <c r="E65" s="135"/>
    </row>
    <row r="66" spans="1:5" x14ac:dyDescent="0.25">
      <c r="A66" s="135"/>
      <c r="B66" s="135"/>
      <c r="C66" s="135"/>
      <c r="D66" s="135"/>
      <c r="E66" s="135"/>
    </row>
    <row r="67" spans="1:5" x14ac:dyDescent="0.25">
      <c r="A67" s="135"/>
      <c r="B67" s="135"/>
      <c r="C67" s="135"/>
      <c r="D67" s="135"/>
      <c r="E67" s="135"/>
    </row>
    <row r="68" spans="1:5" x14ac:dyDescent="0.25">
      <c r="A68" s="135"/>
      <c r="B68" s="135"/>
      <c r="C68" s="135"/>
      <c r="D68" s="135"/>
      <c r="E68" s="135"/>
    </row>
    <row r="69" spans="1:5" x14ac:dyDescent="0.25">
      <c r="A69" s="135"/>
      <c r="B69" s="135"/>
      <c r="C69" s="135"/>
      <c r="D69" s="135"/>
      <c r="E69" s="135"/>
    </row>
    <row r="70" spans="1:5" x14ac:dyDescent="0.25">
      <c r="A70" s="135"/>
      <c r="B70" s="135"/>
      <c r="C70" s="135"/>
      <c r="D70" s="135"/>
      <c r="E70" s="135"/>
    </row>
    <row r="71" spans="1:5" x14ac:dyDescent="0.25">
      <c r="A71" s="135"/>
      <c r="B71" s="135"/>
      <c r="C71" s="135"/>
      <c r="D71" s="135"/>
      <c r="E71" s="135"/>
    </row>
    <row r="72" spans="1:5" x14ac:dyDescent="0.25">
      <c r="A72" s="135"/>
      <c r="B72" s="135"/>
      <c r="C72" s="135"/>
      <c r="D72" s="135"/>
      <c r="E72" s="135"/>
    </row>
    <row r="73" spans="1:5" x14ac:dyDescent="0.25">
      <c r="A73" s="135"/>
      <c r="B73" s="135"/>
      <c r="C73" s="135"/>
      <c r="D73" s="135"/>
      <c r="E73" s="135"/>
    </row>
    <row r="74" spans="1:5" x14ac:dyDescent="0.25">
      <c r="A74" s="135"/>
      <c r="B74" s="135"/>
      <c r="C74" s="135"/>
      <c r="D74" s="135"/>
      <c r="E74" s="135"/>
    </row>
    <row r="75" spans="1:5" x14ac:dyDescent="0.25">
      <c r="A75" s="135"/>
      <c r="B75" s="135"/>
      <c r="C75" s="135"/>
      <c r="D75" s="135"/>
      <c r="E75" s="135"/>
    </row>
    <row r="76" spans="1:5" x14ac:dyDescent="0.25">
      <c r="A76" s="135"/>
      <c r="B76" s="135"/>
      <c r="C76" s="135"/>
      <c r="D76" s="135"/>
      <c r="E76" s="135"/>
    </row>
    <row r="77" spans="1:5" x14ac:dyDescent="0.25">
      <c r="A77" s="135"/>
      <c r="B77" s="135"/>
      <c r="C77" s="135"/>
      <c r="D77" s="135"/>
      <c r="E77" s="135"/>
    </row>
    <row r="78" spans="1:5" x14ac:dyDescent="0.25">
      <c r="A78" s="135"/>
      <c r="B78" s="135"/>
      <c r="C78" s="135"/>
      <c r="D78" s="135"/>
      <c r="E78" s="135"/>
    </row>
    <row r="79" spans="1:5" x14ac:dyDescent="0.25">
      <c r="A79" s="135"/>
      <c r="B79" s="135"/>
      <c r="C79" s="135"/>
      <c r="D79" s="135"/>
      <c r="E79" s="135"/>
    </row>
    <row r="80" spans="1:5" x14ac:dyDescent="0.25">
      <c r="A80" s="135"/>
      <c r="B80" s="135"/>
      <c r="C80" s="135"/>
      <c r="D80" s="135"/>
      <c r="E80" s="135"/>
    </row>
    <row r="81" spans="1:5" x14ac:dyDescent="0.25">
      <c r="A81" s="135"/>
      <c r="B81" s="135"/>
      <c r="C81" s="135"/>
      <c r="D81" s="135"/>
      <c r="E81" s="135"/>
    </row>
    <row r="82" spans="1:5" x14ac:dyDescent="0.25">
      <c r="A82" s="135"/>
      <c r="B82" s="135"/>
      <c r="C82" s="135"/>
      <c r="D82" s="135"/>
      <c r="E82" s="135"/>
    </row>
    <row r="83" spans="1:5" x14ac:dyDescent="0.25">
      <c r="A83" s="135"/>
      <c r="B83" s="135"/>
      <c r="C83" s="135"/>
      <c r="D83" s="135"/>
      <c r="E83" s="135"/>
    </row>
    <row r="84" spans="1:5" x14ac:dyDescent="0.25">
      <c r="A84" s="135"/>
      <c r="B84" s="135"/>
      <c r="C84" s="135"/>
      <c r="D84" s="135"/>
      <c r="E84" s="135"/>
    </row>
    <row r="85" spans="1:5" x14ac:dyDescent="0.25">
      <c r="A85" s="135"/>
      <c r="B85" s="135"/>
      <c r="C85" s="135"/>
      <c r="D85" s="135"/>
      <c r="E85" s="135"/>
    </row>
    <row r="86" spans="1:5" x14ac:dyDescent="0.25">
      <c r="A86" s="135"/>
      <c r="B86" s="135"/>
      <c r="C86" s="135"/>
      <c r="D86" s="135"/>
      <c r="E86" s="135"/>
    </row>
    <row r="87" spans="1:5" x14ac:dyDescent="0.25">
      <c r="A87" s="135"/>
      <c r="B87" s="135"/>
      <c r="C87" s="135"/>
      <c r="D87" s="135"/>
      <c r="E87" s="135"/>
    </row>
    <row r="88" spans="1:5" x14ac:dyDescent="0.25">
      <c r="A88" s="135"/>
      <c r="B88" s="135"/>
      <c r="C88" s="135"/>
      <c r="D88" s="135"/>
      <c r="E88" s="135"/>
    </row>
    <row r="89" spans="1:5" x14ac:dyDescent="0.25">
      <c r="A89" s="135"/>
      <c r="B89" s="135"/>
      <c r="C89" s="135"/>
      <c r="D89" s="135"/>
      <c r="E89" s="135"/>
    </row>
    <row r="90" spans="1:5" x14ac:dyDescent="0.25">
      <c r="A90" s="135"/>
      <c r="B90" s="135"/>
      <c r="C90" s="135"/>
      <c r="D90" s="135"/>
      <c r="E90" s="135"/>
    </row>
    <row r="91" spans="1:5" x14ac:dyDescent="0.25">
      <c r="A91" s="135"/>
      <c r="B91" s="135"/>
      <c r="C91" s="135"/>
      <c r="D91" s="135"/>
      <c r="E91" s="135"/>
    </row>
    <row r="92" spans="1:5" x14ac:dyDescent="0.25">
      <c r="A92" s="135"/>
      <c r="B92" s="135"/>
      <c r="C92" s="135"/>
      <c r="D92" s="135"/>
      <c r="E92" s="135"/>
    </row>
    <row r="93" spans="1:5" x14ac:dyDescent="0.25">
      <c r="A93" s="135"/>
      <c r="B93" s="135"/>
      <c r="C93" s="135"/>
      <c r="D93" s="135"/>
      <c r="E93" s="135"/>
    </row>
    <row r="94" spans="1:5" x14ac:dyDescent="0.25">
      <c r="A94" s="135"/>
      <c r="B94" s="135"/>
      <c r="C94" s="135"/>
      <c r="D94" s="135"/>
      <c r="E94" s="135"/>
    </row>
    <row r="95" spans="1:5" x14ac:dyDescent="0.25">
      <c r="A95" s="135"/>
      <c r="B95" s="135"/>
      <c r="C95" s="135"/>
      <c r="D95" s="135"/>
      <c r="E95" s="135"/>
    </row>
    <row r="96" spans="1:5" x14ac:dyDescent="0.25">
      <c r="A96" s="135"/>
      <c r="B96" s="135"/>
      <c r="C96" s="135"/>
      <c r="D96" s="135"/>
      <c r="E96" s="135"/>
    </row>
    <row r="97" spans="1:5" x14ac:dyDescent="0.25">
      <c r="A97" s="135"/>
      <c r="B97" s="135"/>
      <c r="C97" s="135"/>
      <c r="D97" s="135"/>
      <c r="E97" s="135"/>
    </row>
    <row r="98" spans="1:5" x14ac:dyDescent="0.25">
      <c r="A98" s="135"/>
      <c r="B98" s="135"/>
      <c r="C98" s="135"/>
      <c r="D98" s="135"/>
      <c r="E98" s="135"/>
    </row>
    <row r="99" spans="1:5" x14ac:dyDescent="0.25">
      <c r="A99" s="135"/>
      <c r="B99" s="135"/>
      <c r="C99" s="135"/>
      <c r="D99" s="135"/>
      <c r="E99" s="135"/>
    </row>
    <row r="100" spans="1:5" x14ac:dyDescent="0.25">
      <c r="A100" s="135"/>
      <c r="B100" s="135"/>
      <c r="C100" s="135"/>
      <c r="D100" s="135"/>
      <c r="E100" s="135"/>
    </row>
    <row r="101" spans="1:5" x14ac:dyDescent="0.25">
      <c r="A101" s="135"/>
      <c r="B101" s="135"/>
      <c r="C101" s="135"/>
      <c r="D101" s="135"/>
      <c r="E101" s="135"/>
    </row>
    <row r="102" spans="1:5" x14ac:dyDescent="0.25">
      <c r="A102" s="135"/>
      <c r="B102" s="135"/>
      <c r="C102" s="135"/>
      <c r="D102" s="135"/>
      <c r="E102" s="135"/>
    </row>
    <row r="103" spans="1:5" x14ac:dyDescent="0.25">
      <c r="A103" s="135"/>
      <c r="B103" s="135"/>
      <c r="C103" s="135"/>
      <c r="D103" s="135"/>
      <c r="E103" s="135"/>
    </row>
    <row r="104" spans="1:5" x14ac:dyDescent="0.25">
      <c r="A104" s="135"/>
      <c r="B104" s="135"/>
      <c r="C104" s="135"/>
      <c r="D104" s="135"/>
      <c r="E104" s="135"/>
    </row>
    <row r="105" spans="1:5" x14ac:dyDescent="0.25">
      <c r="A105" s="135"/>
      <c r="B105" s="135"/>
      <c r="C105" s="135"/>
      <c r="D105" s="135"/>
      <c r="E105" s="135"/>
    </row>
    <row r="106" spans="1:5" x14ac:dyDescent="0.25">
      <c r="A106" s="135"/>
      <c r="B106" s="135"/>
      <c r="C106" s="135"/>
      <c r="D106" s="135"/>
      <c r="E106" s="135"/>
    </row>
    <row r="107" spans="1:5" x14ac:dyDescent="0.25">
      <c r="A107" s="135"/>
      <c r="B107" s="135"/>
      <c r="C107" s="135"/>
      <c r="D107" s="135"/>
      <c r="E107" s="135"/>
    </row>
    <row r="108" spans="1:5" x14ac:dyDescent="0.25">
      <c r="A108" s="135"/>
      <c r="B108" s="135"/>
      <c r="C108" s="135"/>
      <c r="D108" s="135"/>
      <c r="E108" s="135"/>
    </row>
    <row r="109" spans="1:5" x14ac:dyDescent="0.25">
      <c r="A109" s="135"/>
      <c r="B109" s="135"/>
      <c r="C109" s="135"/>
      <c r="D109" s="135"/>
      <c r="E109" s="135"/>
    </row>
    <row r="110" spans="1:5" x14ac:dyDescent="0.25">
      <c r="A110" s="135"/>
      <c r="B110" s="135"/>
      <c r="C110" s="135"/>
      <c r="D110" s="135"/>
      <c r="E110" s="135"/>
    </row>
    <row r="111" spans="1:5" x14ac:dyDescent="0.25">
      <c r="A111" s="135"/>
      <c r="B111" s="135"/>
      <c r="C111" s="135"/>
      <c r="D111" s="135"/>
      <c r="E111" s="135"/>
    </row>
    <row r="112" spans="1:5" x14ac:dyDescent="0.25">
      <c r="A112" s="135"/>
      <c r="B112" s="135"/>
      <c r="C112" s="135"/>
      <c r="D112" s="135"/>
      <c r="E112" s="135"/>
    </row>
    <row r="113" spans="1:5" x14ac:dyDescent="0.25">
      <c r="A113" s="135"/>
      <c r="B113" s="135"/>
      <c r="C113" s="135"/>
      <c r="D113" s="135"/>
      <c r="E113" s="135"/>
    </row>
    <row r="114" spans="1:5" x14ac:dyDescent="0.25">
      <c r="A114" s="135"/>
      <c r="B114" s="135"/>
      <c r="C114" s="135"/>
      <c r="D114" s="135"/>
      <c r="E114" s="135"/>
    </row>
    <row r="115" spans="1:5" x14ac:dyDescent="0.25">
      <c r="A115" s="135"/>
      <c r="B115" s="135"/>
      <c r="C115" s="135"/>
      <c r="D115" s="135"/>
      <c r="E115" s="135"/>
    </row>
    <row r="116" spans="1:5" x14ac:dyDescent="0.25">
      <c r="A116" s="135"/>
      <c r="B116" s="135"/>
      <c r="C116" s="135"/>
      <c r="D116" s="135"/>
      <c r="E116" s="135"/>
    </row>
    <row r="117" spans="1:5" x14ac:dyDescent="0.25">
      <c r="A117" s="135"/>
      <c r="B117" s="135"/>
      <c r="C117" s="135"/>
      <c r="D117" s="135"/>
      <c r="E117" s="135"/>
    </row>
    <row r="118" spans="1:5" x14ac:dyDescent="0.25">
      <c r="A118" s="135"/>
      <c r="B118" s="135"/>
      <c r="C118" s="135"/>
      <c r="D118" s="135"/>
      <c r="E118" s="135"/>
    </row>
    <row r="119" spans="1:5" x14ac:dyDescent="0.25">
      <c r="A119" s="135"/>
      <c r="B119" s="135"/>
      <c r="C119" s="135"/>
      <c r="D119" s="135"/>
      <c r="E119" s="135"/>
    </row>
    <row r="120" spans="1:5" x14ac:dyDescent="0.25">
      <c r="A120" s="135"/>
      <c r="B120" s="135"/>
      <c r="C120" s="135"/>
      <c r="D120" s="135"/>
      <c r="E120" s="135"/>
    </row>
    <row r="121" spans="1:5" x14ac:dyDescent="0.25">
      <c r="A121" s="135"/>
      <c r="B121" s="135"/>
      <c r="C121" s="135"/>
      <c r="D121" s="135"/>
      <c r="E121" s="135"/>
    </row>
    <row r="122" spans="1:5" x14ac:dyDescent="0.25">
      <c r="A122" s="135"/>
      <c r="B122" s="135"/>
      <c r="C122" s="135"/>
      <c r="D122" s="135"/>
      <c r="E122" s="135"/>
    </row>
    <row r="123" spans="1:5" x14ac:dyDescent="0.25">
      <c r="A123" s="135"/>
      <c r="B123" s="135"/>
      <c r="C123" s="135"/>
      <c r="D123" s="135"/>
      <c r="E123" s="135"/>
    </row>
    <row r="124" spans="1:5" x14ac:dyDescent="0.25">
      <c r="A124" s="135"/>
      <c r="B124" s="135"/>
      <c r="C124" s="135"/>
      <c r="D124" s="135"/>
      <c r="E124" s="135"/>
    </row>
    <row r="125" spans="1:5" x14ac:dyDescent="0.25">
      <c r="A125" s="135"/>
      <c r="B125" s="135"/>
      <c r="C125" s="135"/>
      <c r="D125" s="135"/>
      <c r="E125" s="135"/>
    </row>
    <row r="126" spans="1:5" x14ac:dyDescent="0.25">
      <c r="A126" s="135"/>
      <c r="B126" s="135"/>
      <c r="C126" s="135"/>
      <c r="D126" s="135"/>
      <c r="E126" s="135"/>
    </row>
    <row r="127" spans="1:5" x14ac:dyDescent="0.25">
      <c r="A127" s="135"/>
      <c r="B127" s="135"/>
      <c r="C127" s="135"/>
      <c r="D127" s="135"/>
      <c r="E127" s="135"/>
    </row>
    <row r="128" spans="1:5" x14ac:dyDescent="0.25">
      <c r="A128" s="135"/>
      <c r="B128" s="135"/>
      <c r="C128" s="135"/>
      <c r="D128" s="135"/>
      <c r="E128" s="135"/>
    </row>
    <row r="129" spans="1:5" x14ac:dyDescent="0.25">
      <c r="A129" s="135"/>
      <c r="B129" s="135"/>
      <c r="C129" s="135"/>
      <c r="D129" s="135"/>
      <c r="E129" s="135"/>
    </row>
    <row r="130" spans="1:5" x14ac:dyDescent="0.25">
      <c r="A130" s="135"/>
      <c r="B130" s="135"/>
      <c r="C130" s="135"/>
      <c r="D130" s="135"/>
      <c r="E130" s="135"/>
    </row>
    <row r="131" spans="1:5" x14ac:dyDescent="0.25">
      <c r="A131" s="135"/>
      <c r="B131" s="135"/>
      <c r="C131" s="135"/>
      <c r="D131" s="135"/>
      <c r="E131" s="135"/>
    </row>
    <row r="132" spans="1:5" x14ac:dyDescent="0.25">
      <c r="A132" s="135"/>
      <c r="B132" s="135"/>
      <c r="C132" s="135"/>
      <c r="D132" s="135"/>
      <c r="E132" s="135"/>
    </row>
    <row r="133" spans="1:5" x14ac:dyDescent="0.25">
      <c r="A133" s="135"/>
      <c r="B133" s="135"/>
      <c r="C133" s="135"/>
      <c r="D133" s="135"/>
      <c r="E133" s="135"/>
    </row>
    <row r="134" spans="1:5" x14ac:dyDescent="0.25">
      <c r="A134" s="135"/>
      <c r="B134" s="135"/>
      <c r="C134" s="135"/>
      <c r="D134" s="135"/>
      <c r="E134" s="135"/>
    </row>
    <row r="135" spans="1:5" x14ac:dyDescent="0.25">
      <c r="A135" s="135"/>
      <c r="B135" s="135"/>
      <c r="C135" s="135"/>
      <c r="D135" s="135"/>
      <c r="E135" s="135"/>
    </row>
    <row r="136" spans="1:5" x14ac:dyDescent="0.25">
      <c r="A136" s="135"/>
      <c r="B136" s="135"/>
      <c r="C136" s="135"/>
      <c r="D136" s="135"/>
      <c r="E136" s="135"/>
    </row>
    <row r="137" spans="1:5" x14ac:dyDescent="0.25">
      <c r="A137" s="135"/>
      <c r="B137" s="135"/>
      <c r="C137" s="135"/>
      <c r="D137" s="135"/>
      <c r="E137" s="135"/>
    </row>
    <row r="138" spans="1:5" x14ac:dyDescent="0.25">
      <c r="A138" s="135"/>
      <c r="B138" s="135"/>
      <c r="C138" s="135"/>
      <c r="D138" s="135"/>
      <c r="E138" s="135"/>
    </row>
    <row r="139" spans="1:5" x14ac:dyDescent="0.25">
      <c r="A139" s="135"/>
      <c r="B139" s="135"/>
      <c r="C139" s="135"/>
      <c r="D139" s="135"/>
      <c r="E139" s="135"/>
    </row>
    <row r="140" spans="1:5" x14ac:dyDescent="0.25">
      <c r="A140" s="135"/>
      <c r="B140" s="135"/>
      <c r="C140" s="135"/>
      <c r="D140" s="135"/>
      <c r="E140" s="135"/>
    </row>
    <row r="141" spans="1:5" x14ac:dyDescent="0.25">
      <c r="A141" s="135"/>
      <c r="B141" s="135"/>
      <c r="C141" s="135"/>
      <c r="D141" s="135"/>
      <c r="E141" s="135"/>
    </row>
    <row r="142" spans="1:5" x14ac:dyDescent="0.25">
      <c r="A142" s="135"/>
      <c r="B142" s="135"/>
      <c r="C142" s="135"/>
      <c r="D142" s="135"/>
      <c r="E142" s="135"/>
    </row>
    <row r="143" spans="1:5" x14ac:dyDescent="0.25">
      <c r="A143" s="135"/>
      <c r="B143" s="135"/>
      <c r="C143" s="135"/>
      <c r="D143" s="135"/>
      <c r="E143" s="135"/>
    </row>
    <row r="144" spans="1:5" x14ac:dyDescent="0.25">
      <c r="A144" s="135"/>
      <c r="B144" s="135"/>
      <c r="C144" s="135"/>
      <c r="D144" s="135"/>
      <c r="E144" s="135"/>
    </row>
    <row r="145" spans="1:5" x14ac:dyDescent="0.25">
      <c r="A145" s="135"/>
      <c r="B145" s="135"/>
      <c r="C145" s="135"/>
      <c r="D145" s="135"/>
      <c r="E145" s="135"/>
    </row>
    <row r="146" spans="1:5" x14ac:dyDescent="0.25">
      <c r="A146" s="135"/>
      <c r="B146" s="135"/>
      <c r="C146" s="135"/>
      <c r="D146" s="135"/>
      <c r="E146" s="135"/>
    </row>
    <row r="147" spans="1:5" x14ac:dyDescent="0.25">
      <c r="A147" s="135"/>
      <c r="B147" s="135"/>
      <c r="C147" s="135"/>
      <c r="D147" s="135"/>
      <c r="E147" s="135"/>
    </row>
    <row r="148" spans="1:5" x14ac:dyDescent="0.25">
      <c r="A148" s="135"/>
      <c r="B148" s="135"/>
      <c r="C148" s="135"/>
      <c r="D148" s="135"/>
      <c r="E148" s="135"/>
    </row>
    <row r="149" spans="1:5" x14ac:dyDescent="0.25">
      <c r="A149" s="135"/>
      <c r="B149" s="135"/>
      <c r="C149" s="135"/>
      <c r="D149" s="135"/>
      <c r="E149" s="135"/>
    </row>
    <row r="150" spans="1:5" x14ac:dyDescent="0.25">
      <c r="A150" s="135"/>
      <c r="B150" s="135"/>
      <c r="C150" s="135"/>
      <c r="D150" s="135"/>
      <c r="E150" s="135"/>
    </row>
    <row r="151" spans="1:5" x14ac:dyDescent="0.25">
      <c r="A151" s="135"/>
      <c r="B151" s="135"/>
      <c r="C151" s="135"/>
      <c r="D151" s="135"/>
      <c r="E151" s="135"/>
    </row>
    <row r="152" spans="1:5" x14ac:dyDescent="0.25">
      <c r="A152" s="135"/>
      <c r="B152" s="135"/>
      <c r="C152" s="135"/>
      <c r="D152" s="135"/>
      <c r="E152" s="135"/>
    </row>
    <row r="153" spans="1:5" x14ac:dyDescent="0.25">
      <c r="A153" s="135"/>
      <c r="B153" s="135"/>
      <c r="C153" s="135"/>
      <c r="D153" s="135"/>
      <c r="E153" s="135"/>
    </row>
    <row r="154" spans="1:5" x14ac:dyDescent="0.25">
      <c r="A154" s="135"/>
      <c r="B154" s="135"/>
      <c r="C154" s="135"/>
      <c r="D154" s="135"/>
      <c r="E154" s="135"/>
    </row>
    <row r="155" spans="1:5" x14ac:dyDescent="0.25">
      <c r="A155" s="135"/>
      <c r="B155" s="135"/>
      <c r="C155" s="135"/>
      <c r="D155" s="135"/>
      <c r="E155" s="135"/>
    </row>
    <row r="156" spans="1:5" x14ac:dyDescent="0.25">
      <c r="A156" s="135"/>
      <c r="B156" s="135"/>
      <c r="C156" s="135"/>
      <c r="D156" s="135"/>
      <c r="E156" s="135"/>
    </row>
    <row r="157" spans="1:5" x14ac:dyDescent="0.25">
      <c r="A157" s="135"/>
      <c r="B157" s="135"/>
      <c r="C157" s="135"/>
      <c r="D157" s="135"/>
      <c r="E157" s="135"/>
    </row>
    <row r="158" spans="1:5" x14ac:dyDescent="0.25">
      <c r="A158" s="135"/>
      <c r="B158" s="135"/>
      <c r="C158" s="135"/>
      <c r="D158" s="135"/>
      <c r="E158" s="135"/>
    </row>
    <row r="159" spans="1:5" x14ac:dyDescent="0.25">
      <c r="A159" s="135"/>
      <c r="B159" s="135"/>
      <c r="C159" s="135"/>
      <c r="D159" s="135"/>
      <c r="E159" s="135"/>
    </row>
    <row r="160" spans="1:5" x14ac:dyDescent="0.25">
      <c r="A160" s="135"/>
      <c r="B160" s="135"/>
      <c r="C160" s="135"/>
      <c r="D160" s="135"/>
      <c r="E160" s="135"/>
    </row>
    <row r="161" spans="1:5" x14ac:dyDescent="0.25">
      <c r="A161" s="135"/>
      <c r="B161" s="135"/>
      <c r="C161" s="135"/>
      <c r="D161" s="135"/>
      <c r="E161" s="135"/>
    </row>
    <row r="162" spans="1:5" x14ac:dyDescent="0.25">
      <c r="A162" s="135"/>
      <c r="B162" s="135"/>
      <c r="C162" s="135"/>
      <c r="D162" s="135"/>
      <c r="E162" s="135"/>
    </row>
    <row r="163" spans="1:5" x14ac:dyDescent="0.25">
      <c r="A163" s="135"/>
      <c r="B163" s="135"/>
      <c r="C163" s="135"/>
      <c r="D163" s="135"/>
      <c r="E163" s="135"/>
    </row>
    <row r="164" spans="1:5" x14ac:dyDescent="0.25">
      <c r="A164" s="135"/>
      <c r="B164" s="135"/>
      <c r="C164" s="135"/>
      <c r="D164" s="135"/>
      <c r="E164" s="135"/>
    </row>
    <row r="165" spans="1:5" x14ac:dyDescent="0.25">
      <c r="A165" s="135"/>
      <c r="B165" s="135"/>
      <c r="C165" s="135"/>
      <c r="D165" s="135"/>
      <c r="E165" s="135"/>
    </row>
    <row r="166" spans="1:5" x14ac:dyDescent="0.25">
      <c r="A166" s="135"/>
      <c r="B166" s="135"/>
      <c r="C166" s="135"/>
      <c r="D166" s="135"/>
      <c r="E166" s="135"/>
    </row>
    <row r="167" spans="1:5" x14ac:dyDescent="0.25">
      <c r="A167" s="135"/>
      <c r="B167" s="135"/>
      <c r="C167" s="135"/>
      <c r="D167" s="135"/>
      <c r="E167" s="135"/>
    </row>
    <row r="168" spans="1:5" x14ac:dyDescent="0.25">
      <c r="A168" s="135"/>
      <c r="B168" s="135"/>
      <c r="C168" s="135"/>
      <c r="D168" s="135"/>
      <c r="E168" s="135"/>
    </row>
    <row r="169" spans="1:5" x14ac:dyDescent="0.25">
      <c r="A169" s="135"/>
      <c r="B169" s="135"/>
      <c r="C169" s="135"/>
      <c r="D169" s="135"/>
      <c r="E169" s="135"/>
    </row>
    <row r="170" spans="1:5" x14ac:dyDescent="0.25">
      <c r="A170" s="135"/>
      <c r="B170" s="135"/>
      <c r="C170" s="135"/>
      <c r="D170" s="135"/>
      <c r="E170" s="135"/>
    </row>
    <row r="171" spans="1:5" x14ac:dyDescent="0.25">
      <c r="A171" s="135"/>
      <c r="B171" s="135"/>
      <c r="C171" s="135"/>
      <c r="D171" s="135"/>
      <c r="E171" s="135"/>
    </row>
    <row r="172" spans="1:5" x14ac:dyDescent="0.25">
      <c r="A172" s="135"/>
      <c r="B172" s="135"/>
      <c r="C172" s="135"/>
      <c r="D172" s="135"/>
      <c r="E172" s="135"/>
    </row>
    <row r="173" spans="1:5" x14ac:dyDescent="0.25">
      <c r="A173" s="135"/>
      <c r="B173" s="135"/>
      <c r="C173" s="135"/>
      <c r="D173" s="135"/>
      <c r="E173" s="135"/>
    </row>
    <row r="174" spans="1:5" x14ac:dyDescent="0.25">
      <c r="A174" s="135"/>
      <c r="B174" s="135"/>
      <c r="C174" s="135"/>
      <c r="D174" s="135"/>
      <c r="E174" s="135"/>
    </row>
    <row r="175" spans="1:5" x14ac:dyDescent="0.25">
      <c r="A175" s="135"/>
      <c r="B175" s="135"/>
      <c r="C175" s="135"/>
      <c r="D175" s="135"/>
      <c r="E175" s="135"/>
    </row>
    <row r="176" spans="1:5" x14ac:dyDescent="0.25">
      <c r="A176" s="135"/>
      <c r="B176" s="135"/>
      <c r="C176" s="135"/>
      <c r="D176" s="135"/>
      <c r="E176" s="135"/>
    </row>
    <row r="177" spans="1:5" x14ac:dyDescent="0.25">
      <c r="A177" s="135"/>
      <c r="B177" s="135"/>
      <c r="C177" s="135"/>
      <c r="D177" s="135"/>
      <c r="E177" s="135"/>
    </row>
    <row r="178" spans="1:5" x14ac:dyDescent="0.25">
      <c r="A178" s="135"/>
      <c r="B178" s="135"/>
      <c r="C178" s="135"/>
      <c r="D178" s="135"/>
      <c r="E178" s="135"/>
    </row>
    <row r="179" spans="1:5" x14ac:dyDescent="0.25">
      <c r="A179" s="135"/>
      <c r="B179" s="135"/>
      <c r="C179" s="135"/>
      <c r="D179" s="135"/>
      <c r="E179" s="135"/>
    </row>
    <row r="180" spans="1:5" x14ac:dyDescent="0.25">
      <c r="A180" s="135"/>
      <c r="B180" s="135"/>
      <c r="C180" s="135"/>
      <c r="D180" s="135"/>
      <c r="E180" s="135"/>
    </row>
    <row r="181" spans="1:5" x14ac:dyDescent="0.25">
      <c r="A181" s="135"/>
      <c r="B181" s="135"/>
      <c r="C181" s="135"/>
      <c r="D181" s="135"/>
      <c r="E181" s="135"/>
    </row>
    <row r="182" spans="1:5" x14ac:dyDescent="0.25">
      <c r="A182" s="135"/>
      <c r="B182" s="135"/>
      <c r="C182" s="135"/>
      <c r="D182" s="135"/>
      <c r="E182" s="135"/>
    </row>
    <row r="183" spans="1:5" x14ac:dyDescent="0.25">
      <c r="A183" s="135"/>
      <c r="B183" s="135"/>
      <c r="C183" s="135"/>
      <c r="D183" s="135"/>
      <c r="E183" s="135"/>
    </row>
    <row r="184" spans="1:5" x14ac:dyDescent="0.25">
      <c r="A184" s="135"/>
      <c r="B184" s="135"/>
      <c r="C184" s="135"/>
      <c r="D184" s="135"/>
      <c r="E184" s="135"/>
    </row>
    <row r="185" spans="1:5" x14ac:dyDescent="0.25">
      <c r="A185" s="135"/>
      <c r="B185" s="135"/>
      <c r="C185" s="135"/>
      <c r="D185" s="135"/>
      <c r="E185" s="135"/>
    </row>
    <row r="186" spans="1:5" x14ac:dyDescent="0.25">
      <c r="A186" s="135"/>
      <c r="B186" s="135"/>
      <c r="C186" s="135"/>
      <c r="D186" s="135"/>
      <c r="E186" s="135"/>
    </row>
    <row r="187" spans="1:5" x14ac:dyDescent="0.25">
      <c r="A187" s="135"/>
      <c r="B187" s="135"/>
      <c r="C187" s="135"/>
      <c r="D187" s="135"/>
      <c r="E187" s="135"/>
    </row>
    <row r="188" spans="1:5" x14ac:dyDescent="0.25">
      <c r="A188" s="135"/>
      <c r="B188" s="135"/>
      <c r="C188" s="135"/>
      <c r="D188" s="135"/>
      <c r="E188" s="135"/>
    </row>
    <row r="189" spans="1:5" x14ac:dyDescent="0.25">
      <c r="A189" s="135"/>
      <c r="B189" s="135"/>
      <c r="C189" s="135"/>
      <c r="D189" s="135"/>
      <c r="E189" s="135"/>
    </row>
    <row r="190" spans="1:5" x14ac:dyDescent="0.25">
      <c r="A190" s="135"/>
      <c r="B190" s="135"/>
      <c r="C190" s="135"/>
      <c r="D190" s="135"/>
      <c r="E190" s="135"/>
    </row>
    <row r="191" spans="1:5" x14ac:dyDescent="0.25">
      <c r="A191" s="135"/>
      <c r="B191" s="135"/>
      <c r="C191" s="135"/>
      <c r="D191" s="135"/>
      <c r="E191" s="135"/>
    </row>
    <row r="192" spans="1:5" x14ac:dyDescent="0.25">
      <c r="A192" s="135"/>
      <c r="B192" s="135"/>
      <c r="C192" s="135"/>
      <c r="D192" s="135"/>
      <c r="E192" s="135"/>
    </row>
    <row r="193" spans="1:5" x14ac:dyDescent="0.25">
      <c r="A193" s="135"/>
      <c r="B193" s="135"/>
      <c r="C193" s="135"/>
      <c r="D193" s="135"/>
      <c r="E193" s="135"/>
    </row>
    <row r="194" spans="1:5" x14ac:dyDescent="0.25">
      <c r="A194" s="135"/>
      <c r="B194" s="135"/>
      <c r="C194" s="135"/>
      <c r="D194" s="135"/>
      <c r="E194" s="135"/>
    </row>
    <row r="195" spans="1:5" x14ac:dyDescent="0.25">
      <c r="A195" s="135"/>
      <c r="B195" s="135"/>
      <c r="C195" s="135"/>
      <c r="D195" s="135"/>
      <c r="E195" s="135"/>
    </row>
    <row r="196" spans="1:5" x14ac:dyDescent="0.25">
      <c r="A196" s="135"/>
      <c r="B196" s="135"/>
      <c r="C196" s="135"/>
      <c r="D196" s="135"/>
      <c r="E196" s="135"/>
    </row>
    <row r="197" spans="1:5" x14ac:dyDescent="0.25">
      <c r="A197" s="135"/>
      <c r="B197" s="135"/>
      <c r="C197" s="135"/>
      <c r="D197" s="135"/>
      <c r="E197" s="135"/>
    </row>
    <row r="198" spans="1:5" x14ac:dyDescent="0.25">
      <c r="A198" s="135"/>
      <c r="B198" s="135"/>
      <c r="C198" s="135"/>
      <c r="D198" s="135"/>
      <c r="E198" s="135"/>
    </row>
    <row r="199" spans="1:5" x14ac:dyDescent="0.25">
      <c r="A199" s="135"/>
      <c r="B199" s="135"/>
      <c r="C199" s="135"/>
      <c r="D199" s="135"/>
      <c r="E199" s="135"/>
    </row>
    <row r="200" spans="1:5" x14ac:dyDescent="0.25">
      <c r="A200" s="135"/>
      <c r="B200" s="135"/>
      <c r="C200" s="135"/>
      <c r="D200" s="135"/>
      <c r="E200" s="135"/>
    </row>
    <row r="201" spans="1:5" x14ac:dyDescent="0.25">
      <c r="A201" s="135"/>
      <c r="B201" s="135"/>
      <c r="C201" s="135"/>
      <c r="D201" s="135"/>
      <c r="E201" s="135"/>
    </row>
    <row r="202" spans="1:5" x14ac:dyDescent="0.25">
      <c r="A202" s="135"/>
      <c r="B202" s="135"/>
      <c r="C202" s="135"/>
      <c r="D202" s="135"/>
      <c r="E202" s="135"/>
    </row>
    <row r="203" spans="1:5" x14ac:dyDescent="0.25">
      <c r="A203" s="135"/>
      <c r="B203" s="135"/>
      <c r="C203" s="135"/>
      <c r="D203" s="135"/>
      <c r="E203" s="135"/>
    </row>
    <row r="204" spans="1:5" x14ac:dyDescent="0.25">
      <c r="A204" s="135"/>
      <c r="B204" s="135"/>
      <c r="C204" s="135"/>
      <c r="D204" s="135"/>
      <c r="E204" s="135"/>
    </row>
    <row r="205" spans="1:5" x14ac:dyDescent="0.25">
      <c r="A205" s="135"/>
      <c r="B205" s="135"/>
      <c r="C205" s="135"/>
      <c r="D205" s="135"/>
      <c r="E205" s="135"/>
    </row>
    <row r="206" spans="1:5" x14ac:dyDescent="0.25">
      <c r="A206" s="135"/>
      <c r="B206" s="135"/>
      <c r="C206" s="135"/>
      <c r="D206" s="135"/>
      <c r="E206" s="135"/>
    </row>
    <row r="207" spans="1:5" x14ac:dyDescent="0.25">
      <c r="A207" s="135"/>
      <c r="B207" s="135"/>
      <c r="C207" s="135"/>
      <c r="D207" s="135"/>
      <c r="E207" s="135"/>
    </row>
    <row r="208" spans="1:5" x14ac:dyDescent="0.25">
      <c r="A208" s="135"/>
      <c r="B208" s="135"/>
      <c r="C208" s="135"/>
      <c r="D208" s="135"/>
      <c r="E208" s="135"/>
    </row>
    <row r="209" spans="1:5" x14ac:dyDescent="0.25">
      <c r="A209" s="135"/>
      <c r="B209" s="135"/>
      <c r="C209" s="135"/>
      <c r="D209" s="135"/>
      <c r="E209" s="135"/>
    </row>
    <row r="210" spans="1:5" x14ac:dyDescent="0.25">
      <c r="A210" s="135"/>
      <c r="B210" s="135"/>
      <c r="C210" s="135"/>
      <c r="D210" s="135"/>
      <c r="E210" s="135"/>
    </row>
    <row r="211" spans="1:5" x14ac:dyDescent="0.25">
      <c r="A211" s="135"/>
      <c r="B211" s="135"/>
      <c r="C211" s="135"/>
      <c r="D211" s="135"/>
      <c r="E211" s="135"/>
    </row>
    <row r="212" spans="1:5" x14ac:dyDescent="0.25">
      <c r="A212" s="135"/>
      <c r="B212" s="135"/>
      <c r="C212" s="135"/>
      <c r="D212" s="135"/>
      <c r="E212" s="135"/>
    </row>
    <row r="213" spans="1:5" x14ac:dyDescent="0.25">
      <c r="A213" s="135"/>
      <c r="B213" s="135"/>
      <c r="C213" s="135"/>
      <c r="D213" s="135"/>
      <c r="E213" s="135"/>
    </row>
    <row r="214" spans="1:5" x14ac:dyDescent="0.25">
      <c r="A214" s="135"/>
      <c r="B214" s="135"/>
      <c r="C214" s="135"/>
      <c r="D214" s="135"/>
      <c r="E214" s="135"/>
    </row>
    <row r="215" spans="1:5" x14ac:dyDescent="0.25">
      <c r="A215" s="135"/>
      <c r="B215" s="135"/>
      <c r="C215" s="135"/>
      <c r="D215" s="135"/>
      <c r="E215" s="135"/>
    </row>
    <row r="216" spans="1:5" x14ac:dyDescent="0.25">
      <c r="A216" s="135"/>
      <c r="B216" s="135"/>
      <c r="C216" s="135"/>
      <c r="D216" s="135"/>
      <c r="E216" s="135"/>
    </row>
    <row r="217" spans="1:5" x14ac:dyDescent="0.25">
      <c r="A217" s="135"/>
      <c r="B217" s="135"/>
      <c r="C217" s="135"/>
      <c r="D217" s="135"/>
      <c r="E217" s="135"/>
    </row>
    <row r="218" spans="1:5" x14ac:dyDescent="0.25">
      <c r="A218" s="135"/>
      <c r="B218" s="135"/>
      <c r="C218" s="135"/>
      <c r="D218" s="135"/>
      <c r="E218" s="135"/>
    </row>
    <row r="219" spans="1:5" x14ac:dyDescent="0.25">
      <c r="A219" s="135"/>
      <c r="B219" s="135"/>
      <c r="C219" s="135"/>
      <c r="D219" s="135"/>
      <c r="E219" s="135"/>
    </row>
    <row r="220" spans="1:5" x14ac:dyDescent="0.25">
      <c r="A220" s="135"/>
      <c r="B220" s="135"/>
      <c r="C220" s="135"/>
      <c r="D220" s="135"/>
      <c r="E220" s="135"/>
    </row>
    <row r="221" spans="1:5" x14ac:dyDescent="0.25">
      <c r="A221" s="135"/>
      <c r="B221" s="135"/>
      <c r="C221" s="135"/>
      <c r="D221" s="135"/>
      <c r="E221" s="135"/>
    </row>
    <row r="222" spans="1:5" x14ac:dyDescent="0.25">
      <c r="A222" s="135"/>
      <c r="B222" s="135"/>
      <c r="C222" s="135"/>
      <c r="D222" s="135"/>
      <c r="E222" s="135"/>
    </row>
    <row r="223" spans="1:5" x14ac:dyDescent="0.25">
      <c r="A223" s="135"/>
      <c r="B223" s="135"/>
      <c r="C223" s="135"/>
      <c r="D223" s="135"/>
      <c r="E223" s="135"/>
    </row>
    <row r="224" spans="1:5" x14ac:dyDescent="0.25">
      <c r="A224" s="135"/>
      <c r="B224" s="135"/>
      <c r="C224" s="135"/>
      <c r="D224" s="135"/>
      <c r="E224" s="135"/>
    </row>
    <row r="225" spans="1:5" x14ac:dyDescent="0.25">
      <c r="A225" s="135"/>
      <c r="B225" s="135"/>
      <c r="C225" s="135"/>
      <c r="D225" s="135"/>
      <c r="E225" s="135"/>
    </row>
    <row r="226" spans="1:5" x14ac:dyDescent="0.25">
      <c r="A226" s="135"/>
      <c r="B226" s="135"/>
      <c r="C226" s="135"/>
      <c r="D226" s="135"/>
      <c r="E226" s="135"/>
    </row>
    <row r="227" spans="1:5" x14ac:dyDescent="0.25">
      <c r="A227" s="135"/>
      <c r="B227" s="135"/>
      <c r="C227" s="135"/>
      <c r="D227" s="135"/>
      <c r="E227" s="135"/>
    </row>
    <row r="228" spans="1:5" x14ac:dyDescent="0.25">
      <c r="A228" s="135"/>
      <c r="B228" s="135"/>
      <c r="C228" s="135"/>
      <c r="D228" s="135"/>
      <c r="E228" s="135"/>
    </row>
    <row r="229" spans="1:5" x14ac:dyDescent="0.25">
      <c r="A229" s="135"/>
      <c r="B229" s="135"/>
      <c r="C229" s="135"/>
      <c r="D229" s="135"/>
      <c r="E229" s="135"/>
    </row>
    <row r="230" spans="1:5" x14ac:dyDescent="0.25">
      <c r="A230" s="135"/>
      <c r="B230" s="135"/>
      <c r="C230" s="135"/>
      <c r="D230" s="135"/>
      <c r="E230" s="135"/>
    </row>
    <row r="231" spans="1:5" x14ac:dyDescent="0.25">
      <c r="A231" s="135"/>
      <c r="B231" s="135"/>
      <c r="C231" s="135"/>
      <c r="D231" s="135"/>
      <c r="E231" s="135"/>
    </row>
    <row r="232" spans="1:5" x14ac:dyDescent="0.25">
      <c r="A232" s="135"/>
      <c r="B232" s="135"/>
      <c r="C232" s="135"/>
      <c r="D232" s="135"/>
      <c r="E232" s="135"/>
    </row>
  </sheetData>
  <mergeCells count="48">
    <mergeCell ref="F17:F23"/>
    <mergeCell ref="A30:C30"/>
    <mergeCell ref="D30:E30"/>
    <mergeCell ref="A1:C1"/>
    <mergeCell ref="A2:C2"/>
    <mergeCell ref="A28:C28"/>
    <mergeCell ref="D28:E28"/>
    <mergeCell ref="A29:C29"/>
    <mergeCell ref="D29:E29"/>
    <mergeCell ref="D20:E20"/>
    <mergeCell ref="A24:E24"/>
    <mergeCell ref="F24:F29"/>
    <mergeCell ref="A25:C25"/>
    <mergeCell ref="D25:E25"/>
    <mergeCell ref="A26:C26"/>
    <mergeCell ref="D26:E26"/>
    <mergeCell ref="A27:C27"/>
    <mergeCell ref="D27:E27"/>
    <mergeCell ref="D19:E19"/>
    <mergeCell ref="A20:C20"/>
    <mergeCell ref="A21:C21"/>
    <mergeCell ref="A22:C22"/>
    <mergeCell ref="A17:E17"/>
    <mergeCell ref="A18:C18"/>
    <mergeCell ref="D18:E18"/>
    <mergeCell ref="A19:C19"/>
    <mergeCell ref="A23:C23"/>
    <mergeCell ref="D21:E21"/>
    <mergeCell ref="D22:E22"/>
    <mergeCell ref="D23:E23"/>
    <mergeCell ref="A14:E14"/>
    <mergeCell ref="A16:E16"/>
    <mergeCell ref="A15:E15"/>
    <mergeCell ref="F15:F16"/>
    <mergeCell ref="A13:E13"/>
    <mergeCell ref="F13:F14"/>
    <mergeCell ref="A11:E11"/>
    <mergeCell ref="F11:F12"/>
    <mergeCell ref="A9:E9"/>
    <mergeCell ref="F9:F10"/>
    <mergeCell ref="A10:E10"/>
    <mergeCell ref="A12:E12"/>
    <mergeCell ref="A3:F3"/>
    <mergeCell ref="F4:F5"/>
    <mergeCell ref="A7:E7"/>
    <mergeCell ref="F7:F8"/>
    <mergeCell ref="A4:E5"/>
    <mergeCell ref="A8:E8"/>
  </mergeCells>
  <pageMargins left="0.7" right="0.7" top="0.78740157499999996" bottom="0.78740157499999996" header="0.3" footer="0.3"/>
  <pageSetup paperSize="9"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D38"/>
  <sheetViews>
    <sheetView view="pageBreakPreview" zoomScaleNormal="100" zoomScaleSheetLayoutView="100" workbookViewId="0">
      <selection activeCell="D16" sqref="D7:XFD28"/>
    </sheetView>
  </sheetViews>
  <sheetFormatPr defaultRowHeight="15" outlineLevelRow="1" x14ac:dyDescent="0.25"/>
  <cols>
    <col min="1" max="1" width="18.5703125" customWidth="1"/>
    <col min="2" max="2" width="26.5703125" customWidth="1"/>
    <col min="3" max="3" width="35.7109375" customWidth="1"/>
    <col min="4" max="4" width="17" customWidth="1"/>
    <col min="5" max="5" width="9.140625" customWidth="1"/>
  </cols>
  <sheetData>
    <row r="1" spans="1:4" x14ac:dyDescent="0.25">
      <c r="A1" s="2241" t="s">
        <v>697</v>
      </c>
      <c r="B1" s="2242"/>
      <c r="C1" s="2242"/>
      <c r="D1" s="2243"/>
    </row>
    <row r="2" spans="1:4" x14ac:dyDescent="0.25">
      <c r="A2" s="2244" t="s">
        <v>707</v>
      </c>
      <c r="B2" s="2245"/>
      <c r="C2" s="2245"/>
      <c r="D2" s="2246"/>
    </row>
    <row r="3" spans="1:4" ht="15.75" thickBot="1" x14ac:dyDescent="0.3">
      <c r="A3" s="2258"/>
      <c r="B3" s="2259"/>
      <c r="C3" s="2259"/>
      <c r="D3" s="2260"/>
    </row>
    <row r="4" spans="1:4" x14ac:dyDescent="0.25">
      <c r="A4" s="2252" t="s">
        <v>703</v>
      </c>
      <c r="B4" s="2253"/>
      <c r="C4" s="2254"/>
      <c r="D4" s="1234" t="s">
        <v>1209</v>
      </c>
    </row>
    <row r="5" spans="1:4" ht="15.75" thickBot="1" x14ac:dyDescent="0.3">
      <c r="A5" s="2255"/>
      <c r="B5" s="2256"/>
      <c r="C5" s="2257"/>
      <c r="D5" s="1278"/>
    </row>
    <row r="6" spans="1:4" ht="15.75" customHeight="1" thickBot="1" x14ac:dyDescent="0.3">
      <c r="A6" s="438" t="s">
        <v>1019</v>
      </c>
      <c r="B6" s="536"/>
      <c r="C6" s="450" t="e">
        <f>#REF!</f>
        <v>#REF!</v>
      </c>
      <c r="D6" s="209"/>
    </row>
    <row r="7" spans="1:4" x14ac:dyDescent="0.25">
      <c r="A7" s="2247" t="s">
        <v>704</v>
      </c>
      <c r="B7" s="2248"/>
      <c r="C7" s="2248"/>
      <c r="D7" s="2002" t="s">
        <v>705</v>
      </c>
    </row>
    <row r="8" spans="1:4" ht="15" customHeight="1" x14ac:dyDescent="0.25">
      <c r="A8" s="2191"/>
      <c r="B8" s="2167"/>
      <c r="C8" s="2167"/>
      <c r="D8" s="2019"/>
    </row>
    <row r="9" spans="1:4" ht="22.5" customHeight="1" x14ac:dyDescent="0.25">
      <c r="A9" s="2191"/>
      <c r="B9" s="2167"/>
      <c r="C9" s="2167"/>
      <c r="D9" s="2019"/>
    </row>
    <row r="10" spans="1:4" ht="15.75" thickBot="1" x14ac:dyDescent="0.3">
      <c r="A10" s="314"/>
      <c r="B10" s="315"/>
      <c r="C10" s="316"/>
      <c r="D10" s="2035"/>
    </row>
    <row r="11" spans="1:4" hidden="1" outlineLevel="1" x14ac:dyDescent="0.25">
      <c r="A11" s="275"/>
      <c r="B11" s="276"/>
      <c r="C11" s="277"/>
      <c r="D11" s="2249" t="s">
        <v>705</v>
      </c>
    </row>
    <row r="12" spans="1:4" hidden="1" outlineLevel="1" x14ac:dyDescent="0.25">
      <c r="A12" s="275"/>
      <c r="B12" s="276"/>
      <c r="C12" s="277"/>
      <c r="D12" s="2250"/>
    </row>
    <row r="13" spans="1:4" hidden="1" outlineLevel="1" x14ac:dyDescent="0.25">
      <c r="A13" s="275"/>
      <c r="B13" s="276"/>
      <c r="C13" s="277"/>
      <c r="D13" s="2250"/>
    </row>
    <row r="14" spans="1:4" hidden="1" outlineLevel="1" x14ac:dyDescent="0.25">
      <c r="A14" s="275"/>
      <c r="B14" s="276"/>
      <c r="C14" s="277"/>
      <c r="D14" s="2250"/>
    </row>
    <row r="15" spans="1:4" hidden="1" outlineLevel="1" x14ac:dyDescent="0.25">
      <c r="A15" s="275"/>
      <c r="B15" s="276"/>
      <c r="C15" s="277"/>
      <c r="D15" s="2250"/>
    </row>
    <row r="16" spans="1:4" hidden="1" outlineLevel="1" x14ac:dyDescent="0.25">
      <c r="A16" s="275"/>
      <c r="B16" s="276"/>
      <c r="C16" s="277"/>
      <c r="D16" s="2250"/>
    </row>
    <row r="17" spans="1:4" hidden="1" outlineLevel="1" x14ac:dyDescent="0.25">
      <c r="A17" s="275"/>
      <c r="B17" s="276"/>
      <c r="C17" s="277"/>
      <c r="D17" s="2250"/>
    </row>
    <row r="18" spans="1:4" hidden="1" outlineLevel="1" x14ac:dyDescent="0.25">
      <c r="A18" s="275"/>
      <c r="B18" s="276"/>
      <c r="C18" s="277"/>
      <c r="D18" s="2250"/>
    </row>
    <row r="19" spans="1:4" hidden="1" outlineLevel="1" x14ac:dyDescent="0.25">
      <c r="A19" s="275"/>
      <c r="B19" s="276"/>
      <c r="C19" s="277"/>
      <c r="D19" s="2250"/>
    </row>
    <row r="20" spans="1:4" hidden="1" outlineLevel="1" x14ac:dyDescent="0.25">
      <c r="A20" s="275"/>
      <c r="B20" s="276"/>
      <c r="C20" s="277"/>
      <c r="D20" s="2250"/>
    </row>
    <row r="21" spans="1:4" hidden="1" outlineLevel="1" x14ac:dyDescent="0.25">
      <c r="A21" s="275"/>
      <c r="B21" s="276"/>
      <c r="C21" s="277"/>
      <c r="D21" s="2250"/>
    </row>
    <row r="22" spans="1:4" hidden="1" outlineLevel="1" x14ac:dyDescent="0.25">
      <c r="A22" s="275"/>
      <c r="B22" s="276"/>
      <c r="C22" s="277"/>
      <c r="D22" s="2250"/>
    </row>
    <row r="23" spans="1:4" hidden="1" outlineLevel="1" x14ac:dyDescent="0.25">
      <c r="A23" s="275"/>
      <c r="B23" s="276"/>
      <c r="C23" s="277"/>
      <c r="D23" s="2250"/>
    </row>
    <row r="24" spans="1:4" hidden="1" outlineLevel="1" x14ac:dyDescent="0.25">
      <c r="A24" s="275"/>
      <c r="B24" s="276"/>
      <c r="C24" s="277"/>
      <c r="D24" s="2250"/>
    </row>
    <row r="25" spans="1:4" hidden="1" outlineLevel="1" x14ac:dyDescent="0.25">
      <c r="A25" s="275"/>
      <c r="B25" s="276"/>
      <c r="C25" s="277"/>
      <c r="D25" s="2250"/>
    </row>
    <row r="26" spans="1:4" hidden="1" outlineLevel="1" x14ac:dyDescent="0.25">
      <c r="A26" s="275"/>
      <c r="B26" s="276"/>
      <c r="C26" s="277"/>
      <c r="D26" s="2250"/>
    </row>
    <row r="27" spans="1:4" hidden="1" outlineLevel="1" x14ac:dyDescent="0.25">
      <c r="A27" s="275"/>
      <c r="B27" s="276"/>
      <c r="C27" s="277"/>
      <c r="D27" s="2250"/>
    </row>
    <row r="28" spans="1:4" hidden="1" outlineLevel="1" x14ac:dyDescent="0.25">
      <c r="A28" s="275"/>
      <c r="B28" s="276"/>
      <c r="C28" s="277"/>
      <c r="D28" s="2250"/>
    </row>
    <row r="29" spans="1:4" hidden="1" outlineLevel="1" x14ac:dyDescent="0.25">
      <c r="A29" s="275"/>
      <c r="B29" s="276"/>
      <c r="C29" s="277"/>
      <c r="D29" s="2250"/>
    </row>
    <row r="30" spans="1:4" hidden="1" outlineLevel="1" x14ac:dyDescent="0.25">
      <c r="A30" s="275"/>
      <c r="B30" s="276"/>
      <c r="C30" s="277"/>
      <c r="D30" s="2250"/>
    </row>
    <row r="31" spans="1:4" hidden="1" outlineLevel="1" x14ac:dyDescent="0.25">
      <c r="A31" s="275"/>
      <c r="B31" s="276"/>
      <c r="C31" s="277"/>
      <c r="D31" s="2250"/>
    </row>
    <row r="32" spans="1:4" hidden="1" outlineLevel="1" x14ac:dyDescent="0.25">
      <c r="A32" s="275"/>
      <c r="B32" s="276"/>
      <c r="C32" s="277"/>
      <c r="D32" s="2250"/>
    </row>
    <row r="33" spans="1:4" hidden="1" outlineLevel="1" x14ac:dyDescent="0.25">
      <c r="A33" s="275"/>
      <c r="B33" s="276"/>
      <c r="C33" s="277"/>
      <c r="D33" s="2250"/>
    </row>
    <row r="34" spans="1:4" hidden="1" outlineLevel="1" x14ac:dyDescent="0.25">
      <c r="A34" s="275"/>
      <c r="B34" s="276"/>
      <c r="C34" s="277"/>
      <c r="D34" s="2250"/>
    </row>
    <row r="35" spans="1:4" hidden="1" outlineLevel="1" x14ac:dyDescent="0.25">
      <c r="A35" s="275"/>
      <c r="B35" s="276"/>
      <c r="C35" s="277"/>
      <c r="D35" s="2250"/>
    </row>
    <row r="36" spans="1:4" hidden="1" outlineLevel="1" x14ac:dyDescent="0.25">
      <c r="A36" s="275"/>
      <c r="B36" s="276"/>
      <c r="C36" s="277"/>
      <c r="D36" s="2250"/>
    </row>
    <row r="37" spans="1:4" ht="15.75" hidden="1" outlineLevel="1" thickBot="1" x14ac:dyDescent="0.3">
      <c r="A37" s="278"/>
      <c r="B37" s="279"/>
      <c r="C37" s="280"/>
      <c r="D37" s="2251"/>
    </row>
    <row r="38" spans="1:4" collapsed="1" x14ac:dyDescent="0.25"/>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199"/>
  <sheetViews>
    <sheetView view="pageBreakPreview" zoomScaleNormal="85" zoomScaleSheetLayoutView="100" workbookViewId="0">
      <selection activeCell="D16" sqref="D7:XFD28"/>
    </sheetView>
  </sheetViews>
  <sheetFormatPr defaultRowHeight="15" outlineLevelRow="2" x14ac:dyDescent="0.25"/>
  <cols>
    <col min="1" max="6" width="19" customWidth="1"/>
    <col min="7" max="7" width="11.5703125" customWidth="1"/>
  </cols>
  <sheetData>
    <row r="1" spans="1:9" x14ac:dyDescent="0.25">
      <c r="A1" s="1221" t="s">
        <v>698</v>
      </c>
      <c r="B1" s="1222"/>
      <c r="C1" s="1222"/>
      <c r="D1" s="571"/>
      <c r="E1" s="571"/>
      <c r="F1" s="571"/>
      <c r="G1" s="594"/>
      <c r="H1" s="169"/>
      <c r="I1" s="169"/>
    </row>
    <row r="2" spans="1:9" x14ac:dyDescent="0.25">
      <c r="A2" s="1223" t="s">
        <v>706</v>
      </c>
      <c r="B2" s="1224"/>
      <c r="C2" s="1224"/>
      <c r="D2" s="572"/>
      <c r="E2" s="572"/>
      <c r="F2" s="572"/>
      <c r="G2" s="595"/>
      <c r="H2" s="169"/>
      <c r="I2" s="169"/>
    </row>
    <row r="3" spans="1:9" ht="15.75" thickBot="1" x14ac:dyDescent="0.3">
      <c r="A3" s="2263"/>
      <c r="B3" s="1864"/>
      <c r="C3" s="1864"/>
      <c r="D3" s="1864"/>
      <c r="E3" s="1864"/>
      <c r="F3" s="1864"/>
      <c r="G3" s="2264"/>
      <c r="H3" s="168"/>
    </row>
    <row r="4" spans="1:9" ht="15" customHeight="1" x14ac:dyDescent="0.25">
      <c r="A4" s="1228" t="s">
        <v>739</v>
      </c>
      <c r="B4" s="1229"/>
      <c r="C4" s="1229"/>
      <c r="D4" s="1229"/>
      <c r="E4" s="1229"/>
      <c r="F4" s="1230"/>
      <c r="G4" s="1234" t="s">
        <v>1209</v>
      </c>
    </row>
    <row r="5" spans="1:9" ht="22.5" customHeight="1" thickBot="1" x14ac:dyDescent="0.3">
      <c r="A5" s="1231"/>
      <c r="B5" s="1232"/>
      <c r="C5" s="1232"/>
      <c r="D5" s="1232"/>
      <c r="E5" s="1232"/>
      <c r="F5" s="1233"/>
      <c r="G5" s="1278"/>
    </row>
    <row r="6" spans="1:9" ht="15.75" customHeight="1" thickBot="1" x14ac:dyDescent="0.3">
      <c r="A6" s="438" t="s">
        <v>1019</v>
      </c>
      <c r="B6" s="536"/>
      <c r="C6" s="450" t="e">
        <f>#REF!</f>
        <v>#REF!</v>
      </c>
      <c r="D6" s="432"/>
      <c r="E6" s="432"/>
      <c r="F6" s="432"/>
      <c r="G6" s="207"/>
      <c r="H6" s="161"/>
      <c r="I6" s="161"/>
    </row>
    <row r="7" spans="1:9" ht="15" customHeight="1" x14ac:dyDescent="0.25">
      <c r="A7" s="2265" t="s">
        <v>740</v>
      </c>
      <c r="B7" s="2266"/>
      <c r="C7" s="2266"/>
      <c r="D7" s="2266"/>
      <c r="E7" s="2266"/>
      <c r="F7" s="2267"/>
      <c r="G7" s="2014" t="s">
        <v>1036</v>
      </c>
      <c r="H7" s="161"/>
      <c r="I7" s="161"/>
    </row>
    <row r="8" spans="1:9" ht="15" customHeight="1" x14ac:dyDescent="0.25">
      <c r="A8" s="2268" t="s">
        <v>741</v>
      </c>
      <c r="B8" s="2269"/>
      <c r="C8" s="2269"/>
      <c r="D8" s="2269"/>
      <c r="E8" s="2269"/>
      <c r="F8" s="2270"/>
      <c r="G8" s="2015"/>
      <c r="H8" s="161"/>
      <c r="I8" s="161"/>
    </row>
    <row r="9" spans="1:9" x14ac:dyDescent="0.25">
      <c r="A9" s="2191" t="s">
        <v>746</v>
      </c>
      <c r="B9" s="2167"/>
      <c r="C9" s="2261" t="s">
        <v>742</v>
      </c>
      <c r="D9" s="2262"/>
      <c r="E9" s="2261" t="s">
        <v>743</v>
      </c>
      <c r="F9" s="2262"/>
      <c r="G9" s="2015"/>
      <c r="H9" s="161"/>
      <c r="I9" s="161"/>
    </row>
    <row r="10" spans="1:9" x14ac:dyDescent="0.25">
      <c r="A10" s="2191"/>
      <c r="B10" s="2167"/>
      <c r="C10" s="2261"/>
      <c r="D10" s="2262"/>
      <c r="E10" s="2261"/>
      <c r="F10" s="2262"/>
      <c r="G10" s="2015"/>
      <c r="H10" s="161"/>
      <c r="I10" s="161"/>
    </row>
    <row r="11" spans="1:9" x14ac:dyDescent="0.25">
      <c r="A11" s="2191"/>
      <c r="B11" s="2167"/>
      <c r="C11" s="2261"/>
      <c r="D11" s="2262"/>
      <c r="E11" s="2261"/>
      <c r="F11" s="2262"/>
      <c r="G11" s="2015"/>
      <c r="H11" s="161"/>
      <c r="I11" s="161"/>
    </row>
    <row r="12" spans="1:9" x14ac:dyDescent="0.25">
      <c r="A12" s="2191"/>
      <c r="B12" s="2167"/>
      <c r="C12" s="2261"/>
      <c r="D12" s="2262"/>
      <c r="E12" s="2261"/>
      <c r="F12" s="2262"/>
      <c r="G12" s="2015"/>
      <c r="H12" s="161"/>
      <c r="I12" s="161"/>
    </row>
    <row r="13" spans="1:9" x14ac:dyDescent="0.25">
      <c r="A13" s="2191"/>
      <c r="B13" s="2167"/>
      <c r="C13" s="2261"/>
      <c r="D13" s="2262"/>
      <c r="E13" s="2261"/>
      <c r="F13" s="2262"/>
      <c r="G13" s="2015"/>
      <c r="H13" s="161"/>
      <c r="I13" s="161"/>
    </row>
    <row r="14" spans="1:9" x14ac:dyDescent="0.25">
      <c r="A14" s="2191"/>
      <c r="B14" s="2167"/>
      <c r="C14" s="2261"/>
      <c r="D14" s="2262"/>
      <c r="E14" s="2261"/>
      <c r="F14" s="2262"/>
      <c r="G14" s="2015"/>
      <c r="H14" s="161"/>
      <c r="I14" s="161"/>
    </row>
    <row r="15" spans="1:9" x14ac:dyDescent="0.25">
      <c r="A15" s="2191"/>
      <c r="B15" s="2167"/>
      <c r="C15" s="2261"/>
      <c r="D15" s="2262"/>
      <c r="E15" s="2261"/>
      <c r="F15" s="2262"/>
      <c r="G15" s="2015"/>
      <c r="H15" s="161"/>
      <c r="I15" s="161"/>
    </row>
    <row r="16" spans="1:9" x14ac:dyDescent="0.25">
      <c r="A16" s="2191"/>
      <c r="B16" s="2167"/>
      <c r="C16" s="2261"/>
      <c r="D16" s="2262"/>
      <c r="E16" s="2261"/>
      <c r="F16" s="2262"/>
      <c r="G16" s="2021"/>
      <c r="H16" s="161"/>
      <c r="I16" s="161"/>
    </row>
    <row r="17" spans="1:9" ht="40.5" customHeight="1" x14ac:dyDescent="0.25">
      <c r="A17" s="2191" t="s">
        <v>744</v>
      </c>
      <c r="B17" s="2167"/>
      <c r="C17" s="2167"/>
      <c r="D17" s="2167"/>
      <c r="E17" s="2167"/>
      <c r="F17" s="2167"/>
      <c r="G17" s="2164" t="s">
        <v>1036</v>
      </c>
      <c r="H17" s="161"/>
      <c r="I17" s="161"/>
    </row>
    <row r="18" spans="1:9" ht="15.75" thickBot="1" x14ac:dyDescent="0.3">
      <c r="A18" s="289"/>
      <c r="B18" s="290"/>
      <c r="C18" s="290"/>
      <c r="D18" s="290"/>
      <c r="E18" s="290"/>
      <c r="F18" s="291"/>
      <c r="G18" s="2164"/>
      <c r="H18" s="161"/>
      <c r="I18" s="161"/>
    </row>
    <row r="19" spans="1:9" ht="15.75" hidden="1" outlineLevel="1" thickBot="1" x14ac:dyDescent="0.3">
      <c r="A19" s="289"/>
      <c r="B19" s="290"/>
      <c r="C19" s="290"/>
      <c r="D19" s="290"/>
      <c r="E19" s="290"/>
      <c r="F19" s="291"/>
      <c r="G19" s="2195" t="s">
        <v>807</v>
      </c>
      <c r="H19" s="161"/>
      <c r="I19" s="161"/>
    </row>
    <row r="20" spans="1:9" ht="15.75" hidden="1" outlineLevel="1" thickBot="1" x14ac:dyDescent="0.3">
      <c r="A20" s="310"/>
      <c r="B20" s="292"/>
      <c r="C20" s="292"/>
      <c r="D20" s="292"/>
      <c r="E20" s="292"/>
      <c r="F20" s="293"/>
      <c r="G20" s="2273"/>
      <c r="H20" s="161"/>
      <c r="I20" s="161"/>
    </row>
    <row r="21" spans="1:9" ht="15.75" hidden="1" outlineLevel="1" thickBot="1" x14ac:dyDescent="0.3">
      <c r="A21" s="310"/>
      <c r="B21" s="292"/>
      <c r="C21" s="292"/>
      <c r="D21" s="292"/>
      <c r="E21" s="292"/>
      <c r="F21" s="293"/>
      <c r="G21" s="2273"/>
      <c r="H21" s="161"/>
      <c r="I21" s="161"/>
    </row>
    <row r="22" spans="1:9" ht="15.75" hidden="1" outlineLevel="1" thickBot="1" x14ac:dyDescent="0.3">
      <c r="A22" s="310"/>
      <c r="B22" s="292"/>
      <c r="C22" s="292"/>
      <c r="D22" s="292"/>
      <c r="E22" s="292"/>
      <c r="F22" s="293"/>
      <c r="G22" s="2273"/>
      <c r="H22" s="161"/>
      <c r="I22" s="161"/>
    </row>
    <row r="23" spans="1:9" ht="15.75" hidden="1" outlineLevel="1" thickBot="1" x14ac:dyDescent="0.3">
      <c r="A23" s="310"/>
      <c r="B23" s="292"/>
      <c r="C23" s="292"/>
      <c r="D23" s="292"/>
      <c r="E23" s="292"/>
      <c r="F23" s="293"/>
      <c r="G23" s="2273"/>
      <c r="H23" s="161"/>
      <c r="I23" s="161"/>
    </row>
    <row r="24" spans="1:9" ht="15.75" hidden="1" outlineLevel="1" thickBot="1" x14ac:dyDescent="0.3">
      <c r="A24" s="310"/>
      <c r="B24" s="292"/>
      <c r="C24" s="292"/>
      <c r="D24" s="292"/>
      <c r="E24" s="292"/>
      <c r="F24" s="293"/>
      <c r="G24" s="2273"/>
      <c r="H24" s="161"/>
      <c r="I24" s="161"/>
    </row>
    <row r="25" spans="1:9" ht="15.75" hidden="1" outlineLevel="1" thickBot="1" x14ac:dyDescent="0.3">
      <c r="A25" s="310"/>
      <c r="B25" s="292"/>
      <c r="C25" s="292"/>
      <c r="D25" s="292"/>
      <c r="E25" s="292"/>
      <c r="F25" s="293"/>
      <c r="G25" s="2273"/>
      <c r="H25" s="161"/>
      <c r="I25" s="161"/>
    </row>
    <row r="26" spans="1:9" ht="15.75" hidden="1" outlineLevel="1" thickBot="1" x14ac:dyDescent="0.3">
      <c r="A26" s="310"/>
      <c r="B26" s="292"/>
      <c r="C26" s="292"/>
      <c r="D26" s="292"/>
      <c r="E26" s="292"/>
      <c r="F26" s="293"/>
      <c r="G26" s="2273"/>
      <c r="H26" s="161"/>
      <c r="I26" s="161"/>
    </row>
    <row r="27" spans="1:9" ht="15.75" hidden="1" outlineLevel="1" thickBot="1" x14ac:dyDescent="0.3">
      <c r="A27" s="310"/>
      <c r="B27" s="292"/>
      <c r="C27" s="292"/>
      <c r="D27" s="292"/>
      <c r="E27" s="292"/>
      <c r="F27" s="293"/>
      <c r="G27" s="2273"/>
      <c r="H27" s="161"/>
      <c r="I27" s="161"/>
    </row>
    <row r="28" spans="1:9" ht="15.75" hidden="1" outlineLevel="1" thickBot="1" x14ac:dyDescent="0.3">
      <c r="A28" s="310"/>
      <c r="B28" s="292"/>
      <c r="C28" s="292"/>
      <c r="D28" s="292"/>
      <c r="E28" s="292"/>
      <c r="F28" s="293"/>
      <c r="G28" s="2273"/>
      <c r="H28" s="161"/>
      <c r="I28" s="161"/>
    </row>
    <row r="29" spans="1:9" ht="15.75" hidden="1" outlineLevel="1" thickBot="1" x14ac:dyDescent="0.3">
      <c r="A29" s="310"/>
      <c r="B29" s="292"/>
      <c r="C29" s="292"/>
      <c r="D29" s="292"/>
      <c r="E29" s="292"/>
      <c r="F29" s="293"/>
      <c r="G29" s="2273"/>
      <c r="H29" s="161"/>
      <c r="I29" s="161"/>
    </row>
    <row r="30" spans="1:9" ht="15.75" hidden="1" outlineLevel="1" thickBot="1" x14ac:dyDescent="0.3">
      <c r="A30" s="310"/>
      <c r="B30" s="292"/>
      <c r="C30" s="292"/>
      <c r="D30" s="292"/>
      <c r="E30" s="292"/>
      <c r="F30" s="293"/>
      <c r="G30" s="2273"/>
      <c r="H30" s="161"/>
      <c r="I30" s="161"/>
    </row>
    <row r="31" spans="1:9" ht="15.75" hidden="1" outlineLevel="1" thickBot="1" x14ac:dyDescent="0.3">
      <c r="A31" s="310"/>
      <c r="B31" s="292"/>
      <c r="C31" s="292"/>
      <c r="D31" s="292"/>
      <c r="E31" s="292"/>
      <c r="F31" s="293"/>
      <c r="G31" s="2273"/>
      <c r="H31" s="161"/>
      <c r="I31" s="161"/>
    </row>
    <row r="32" spans="1:9" collapsed="1" x14ac:dyDescent="0.25">
      <c r="A32" s="2196" t="s">
        <v>745</v>
      </c>
      <c r="B32" s="2197"/>
      <c r="C32" s="2197"/>
      <c r="D32" s="2197"/>
      <c r="E32" s="2197"/>
      <c r="F32" s="2197"/>
      <c r="G32" s="1656" t="s">
        <v>1036</v>
      </c>
      <c r="H32" s="161"/>
      <c r="I32" s="161"/>
    </row>
    <row r="33" spans="1:9" x14ac:dyDescent="0.25">
      <c r="A33" s="2168" t="s">
        <v>746</v>
      </c>
      <c r="B33" s="2169"/>
      <c r="C33" s="2279" t="s">
        <v>747</v>
      </c>
      <c r="D33" s="2280"/>
      <c r="E33" s="2280"/>
      <c r="F33" s="2281"/>
      <c r="G33" s="1657"/>
      <c r="H33" s="161"/>
      <c r="I33" s="161"/>
    </row>
    <row r="34" spans="1:9" x14ac:dyDescent="0.25">
      <c r="A34" s="2168"/>
      <c r="B34" s="2276"/>
      <c r="C34" s="287"/>
      <c r="D34" s="273"/>
      <c r="E34" s="273"/>
      <c r="F34" s="274"/>
      <c r="G34" s="1657"/>
      <c r="H34" s="161"/>
      <c r="I34" s="161"/>
    </row>
    <row r="35" spans="1:9" x14ac:dyDescent="0.25">
      <c r="A35" s="2168"/>
      <c r="B35" s="2276"/>
      <c r="C35" s="284"/>
      <c r="D35" s="276"/>
      <c r="E35" s="276"/>
      <c r="F35" s="277"/>
      <c r="G35" s="1657"/>
      <c r="H35" s="161"/>
      <c r="I35" s="161"/>
    </row>
    <row r="36" spans="1:9" x14ac:dyDescent="0.25">
      <c r="A36" s="2168"/>
      <c r="B36" s="2276"/>
      <c r="C36" s="284"/>
      <c r="D36" s="276"/>
      <c r="E36" s="276"/>
      <c r="F36" s="277"/>
      <c r="G36" s="1657"/>
      <c r="H36" s="161"/>
      <c r="I36" s="161"/>
    </row>
    <row r="37" spans="1:9" x14ac:dyDescent="0.25">
      <c r="A37" s="2168"/>
      <c r="B37" s="2276"/>
      <c r="C37" s="284"/>
      <c r="D37" s="276"/>
      <c r="E37" s="276"/>
      <c r="F37" s="277"/>
      <c r="G37" s="1657"/>
      <c r="H37" s="161"/>
      <c r="I37" s="161"/>
    </row>
    <row r="38" spans="1:9" ht="15.75" thickBot="1" x14ac:dyDescent="0.3">
      <c r="A38" s="2200"/>
      <c r="B38" s="2277"/>
      <c r="C38" s="317"/>
      <c r="D38" s="279"/>
      <c r="E38" s="279"/>
      <c r="F38" s="280"/>
      <c r="G38" s="2160"/>
      <c r="H38" s="161"/>
      <c r="I38" s="161"/>
    </row>
    <row r="39" spans="1:9" ht="15.75" hidden="1" outlineLevel="1" thickBot="1" x14ac:dyDescent="0.3">
      <c r="A39" s="2201"/>
      <c r="B39" s="2278"/>
      <c r="C39" s="284"/>
      <c r="D39" s="276"/>
      <c r="E39" s="276"/>
      <c r="F39" s="277"/>
      <c r="G39" s="2178" t="s">
        <v>807</v>
      </c>
      <c r="H39" s="161"/>
      <c r="I39" s="161"/>
    </row>
    <row r="40" spans="1:9" ht="15.75" hidden="1" outlineLevel="1" thickBot="1" x14ac:dyDescent="0.3">
      <c r="A40" s="2168"/>
      <c r="B40" s="2276"/>
      <c r="C40" s="284"/>
      <c r="D40" s="276"/>
      <c r="E40" s="276"/>
      <c r="F40" s="277"/>
      <c r="G40" s="2179"/>
      <c r="H40" s="161"/>
      <c r="I40" s="161"/>
    </row>
    <row r="41" spans="1:9" ht="15.75" hidden="1" outlineLevel="1" thickBot="1" x14ac:dyDescent="0.3">
      <c r="A41" s="2168"/>
      <c r="B41" s="2276"/>
      <c r="C41" s="284"/>
      <c r="D41" s="276"/>
      <c r="E41" s="276"/>
      <c r="F41" s="277"/>
      <c r="G41" s="2179"/>
      <c r="H41" s="161"/>
      <c r="I41" s="161"/>
    </row>
    <row r="42" spans="1:9" ht="15.75" hidden="1" outlineLevel="1" thickBot="1" x14ac:dyDescent="0.3">
      <c r="A42" s="2168"/>
      <c r="B42" s="2276"/>
      <c r="C42" s="284"/>
      <c r="D42" s="276"/>
      <c r="E42" s="276"/>
      <c r="F42" s="277"/>
      <c r="G42" s="2179"/>
      <c r="H42" s="161"/>
      <c r="I42" s="161"/>
    </row>
    <row r="43" spans="1:9" ht="15.75" hidden="1" outlineLevel="1" thickBot="1" x14ac:dyDescent="0.3">
      <c r="A43" s="2168"/>
      <c r="B43" s="2276"/>
      <c r="C43" s="284"/>
      <c r="D43" s="276"/>
      <c r="E43" s="276"/>
      <c r="F43" s="277"/>
      <c r="G43" s="2195"/>
      <c r="H43" s="161"/>
      <c r="I43" s="161"/>
    </row>
    <row r="44" spans="1:9" ht="15.75" hidden="1" outlineLevel="1" thickBot="1" x14ac:dyDescent="0.3">
      <c r="A44" s="2282"/>
      <c r="B44" s="2280"/>
      <c r="C44" s="284"/>
      <c r="D44" s="276"/>
      <c r="E44" s="276"/>
      <c r="F44" s="277"/>
      <c r="G44" s="521"/>
      <c r="H44" s="161"/>
      <c r="I44" s="161"/>
    </row>
    <row r="45" spans="1:9" ht="21" customHeight="1" collapsed="1" x14ac:dyDescent="0.25">
      <c r="A45" s="2196" t="s">
        <v>815</v>
      </c>
      <c r="B45" s="2197"/>
      <c r="C45" s="2197"/>
      <c r="D45" s="2197"/>
      <c r="E45" s="2197"/>
      <c r="F45" s="2197"/>
      <c r="G45" s="2163" t="s">
        <v>1036</v>
      </c>
      <c r="H45" s="161"/>
      <c r="I45" s="161"/>
    </row>
    <row r="46" spans="1:9" ht="15.75" thickBot="1" x14ac:dyDescent="0.3">
      <c r="A46" s="314"/>
      <c r="B46" s="315"/>
      <c r="C46" s="315"/>
      <c r="D46" s="315"/>
      <c r="E46" s="315"/>
      <c r="F46" s="316"/>
      <c r="G46" s="2165"/>
      <c r="H46" s="161"/>
      <c r="I46" s="161"/>
    </row>
    <row r="47" spans="1:9" ht="15.75" hidden="1" outlineLevel="1" thickBot="1" x14ac:dyDescent="0.3">
      <c r="A47" s="275"/>
      <c r="B47" s="276"/>
      <c r="C47" s="276"/>
      <c r="D47" s="276"/>
      <c r="E47" s="276"/>
      <c r="F47" s="277"/>
      <c r="G47" s="2273" t="s">
        <v>807</v>
      </c>
      <c r="H47" s="161"/>
      <c r="I47" s="161"/>
    </row>
    <row r="48" spans="1:9" ht="15.75" hidden="1" outlineLevel="1" thickBot="1" x14ac:dyDescent="0.3">
      <c r="A48" s="275"/>
      <c r="B48" s="276"/>
      <c r="C48" s="276"/>
      <c r="D48" s="276"/>
      <c r="E48" s="276"/>
      <c r="F48" s="277"/>
      <c r="G48" s="2273"/>
      <c r="H48" s="161"/>
      <c r="I48" s="161"/>
    </row>
    <row r="49" spans="1:9" ht="15.75" hidden="1" outlineLevel="1" thickBot="1" x14ac:dyDescent="0.3">
      <c r="A49" s="275"/>
      <c r="B49" s="276"/>
      <c r="C49" s="276"/>
      <c r="D49" s="276"/>
      <c r="E49" s="276"/>
      <c r="F49" s="277"/>
      <c r="G49" s="2273"/>
      <c r="H49" s="161"/>
      <c r="I49" s="161"/>
    </row>
    <row r="50" spans="1:9" ht="15.75" hidden="1" outlineLevel="1" thickBot="1" x14ac:dyDescent="0.3">
      <c r="A50" s="275"/>
      <c r="B50" s="276"/>
      <c r="C50" s="276"/>
      <c r="D50" s="276"/>
      <c r="E50" s="276"/>
      <c r="F50" s="277"/>
      <c r="G50" s="2273"/>
      <c r="H50" s="161"/>
      <c r="I50" s="161"/>
    </row>
    <row r="51" spans="1:9" ht="15.75" hidden="1" outlineLevel="1" thickBot="1" x14ac:dyDescent="0.3">
      <c r="A51" s="275"/>
      <c r="B51" s="276"/>
      <c r="C51" s="276"/>
      <c r="D51" s="276"/>
      <c r="E51" s="276"/>
      <c r="F51" s="277"/>
      <c r="G51" s="2273"/>
      <c r="H51" s="161"/>
      <c r="I51" s="161"/>
    </row>
    <row r="52" spans="1:9" ht="15.75" hidden="1" outlineLevel="1" thickBot="1" x14ac:dyDescent="0.3">
      <c r="A52" s="263"/>
      <c r="B52" s="264"/>
      <c r="C52" s="264"/>
      <c r="D52" s="264"/>
      <c r="E52" s="264"/>
      <c r="F52" s="265"/>
      <c r="G52" s="2273"/>
      <c r="H52" s="161"/>
      <c r="I52" s="161"/>
    </row>
    <row r="53" spans="1:9" ht="15.75" hidden="1" outlineLevel="1" thickBot="1" x14ac:dyDescent="0.3">
      <c r="A53" s="275"/>
      <c r="B53" s="276"/>
      <c r="C53" s="276"/>
      <c r="D53" s="276"/>
      <c r="E53" s="276"/>
      <c r="F53" s="277"/>
      <c r="G53" s="2273"/>
      <c r="H53" s="161"/>
      <c r="I53" s="161"/>
    </row>
    <row r="54" spans="1:9" ht="15.75" hidden="1" outlineLevel="1" thickBot="1" x14ac:dyDescent="0.3">
      <c r="A54" s="275"/>
      <c r="B54" s="276"/>
      <c r="C54" s="276"/>
      <c r="D54" s="276"/>
      <c r="E54" s="276"/>
      <c r="F54" s="277"/>
      <c r="G54" s="2273"/>
      <c r="H54" s="161"/>
      <c r="I54" s="161"/>
    </row>
    <row r="55" spans="1:9" ht="15.75" hidden="1" outlineLevel="1" thickBot="1" x14ac:dyDescent="0.3">
      <c r="A55" s="275"/>
      <c r="B55" s="276"/>
      <c r="C55" s="276"/>
      <c r="D55" s="276"/>
      <c r="E55" s="276"/>
      <c r="F55" s="277"/>
      <c r="G55" s="2273"/>
      <c r="H55" s="161"/>
      <c r="I55" s="161"/>
    </row>
    <row r="56" spans="1:9" ht="15.75" hidden="1" outlineLevel="1" thickBot="1" x14ac:dyDescent="0.3">
      <c r="A56" s="275"/>
      <c r="B56" s="276"/>
      <c r="C56" s="276"/>
      <c r="D56" s="276"/>
      <c r="E56" s="276"/>
      <c r="F56" s="277"/>
      <c r="G56" s="2273"/>
      <c r="H56" s="161"/>
      <c r="I56" s="161"/>
    </row>
    <row r="57" spans="1:9" ht="15.75" hidden="1" outlineLevel="1" thickBot="1" x14ac:dyDescent="0.3">
      <c r="A57" s="275"/>
      <c r="B57" s="276"/>
      <c r="C57" s="276"/>
      <c r="D57" s="276"/>
      <c r="E57" s="276"/>
      <c r="F57" s="277"/>
      <c r="G57" s="2273"/>
      <c r="H57" s="161"/>
      <c r="I57" s="161"/>
    </row>
    <row r="58" spans="1:9" ht="15.75" hidden="1" outlineLevel="1" thickBot="1" x14ac:dyDescent="0.3">
      <c r="A58" s="275"/>
      <c r="B58" s="276"/>
      <c r="C58" s="276"/>
      <c r="D58" s="276"/>
      <c r="E58" s="276"/>
      <c r="F58" s="277"/>
      <c r="G58" s="2273"/>
      <c r="H58" s="161"/>
      <c r="I58" s="161"/>
    </row>
    <row r="59" spans="1:9" ht="15.75" hidden="1" outlineLevel="1" thickBot="1" x14ac:dyDescent="0.3">
      <c r="A59" s="275"/>
      <c r="B59" s="276"/>
      <c r="C59" s="276"/>
      <c r="D59" s="276"/>
      <c r="E59" s="276"/>
      <c r="F59" s="277"/>
      <c r="G59" s="2273"/>
      <c r="H59" s="161"/>
      <c r="I59" s="161"/>
    </row>
    <row r="60" spans="1:9" ht="15.75" hidden="1" outlineLevel="1" thickBot="1" x14ac:dyDescent="0.3">
      <c r="A60" s="275"/>
      <c r="B60" s="276"/>
      <c r="C60" s="276"/>
      <c r="D60" s="276"/>
      <c r="E60" s="276"/>
      <c r="F60" s="277"/>
      <c r="G60" s="2273"/>
      <c r="H60" s="161"/>
      <c r="I60" s="161"/>
    </row>
    <row r="61" spans="1:9" ht="15.75" hidden="1" outlineLevel="1" thickBot="1" x14ac:dyDescent="0.3">
      <c r="A61" s="278"/>
      <c r="B61" s="279"/>
      <c r="C61" s="279"/>
      <c r="D61" s="279"/>
      <c r="E61" s="279"/>
      <c r="F61" s="280"/>
      <c r="G61" s="2283"/>
      <c r="H61" s="161"/>
      <c r="I61" s="161"/>
    </row>
    <row r="62" spans="1:9" collapsed="1" x14ac:dyDescent="0.25">
      <c r="A62" s="2274" t="s">
        <v>748</v>
      </c>
      <c r="B62" s="2275"/>
      <c r="C62" s="2275"/>
      <c r="D62" s="2275"/>
      <c r="E62" s="2275"/>
      <c r="F62" s="2275"/>
      <c r="G62" s="2271" t="s">
        <v>1037</v>
      </c>
      <c r="H62" s="161"/>
      <c r="I62" s="161"/>
    </row>
    <row r="63" spans="1:9" ht="15.75" thickBot="1" x14ac:dyDescent="0.3">
      <c r="A63" s="311"/>
      <c r="B63" s="312"/>
      <c r="C63" s="312"/>
      <c r="D63" s="312"/>
      <c r="E63" s="312"/>
      <c r="F63" s="313"/>
      <c r="G63" s="2272"/>
      <c r="H63" s="161"/>
      <c r="I63" s="161"/>
    </row>
    <row r="64" spans="1:9" ht="15.75" hidden="1" outlineLevel="1" thickBot="1" x14ac:dyDescent="0.3">
      <c r="A64" s="302"/>
      <c r="B64" s="300"/>
      <c r="C64" s="300"/>
      <c r="D64" s="300"/>
      <c r="E64" s="300"/>
      <c r="F64" s="301"/>
      <c r="G64" s="2273" t="s">
        <v>808</v>
      </c>
      <c r="H64" s="161"/>
      <c r="I64" s="161"/>
    </row>
    <row r="65" spans="1:9" ht="15.75" hidden="1" outlineLevel="1" thickBot="1" x14ac:dyDescent="0.3">
      <c r="A65" s="302"/>
      <c r="B65" s="300"/>
      <c r="C65" s="300"/>
      <c r="D65" s="300"/>
      <c r="E65" s="300"/>
      <c r="F65" s="301"/>
      <c r="G65" s="2273"/>
      <c r="H65" s="161"/>
      <c r="I65" s="161"/>
    </row>
    <row r="66" spans="1:9" ht="15.75" hidden="1" outlineLevel="1" thickBot="1" x14ac:dyDescent="0.3">
      <c r="A66" s="302"/>
      <c r="B66" s="300"/>
      <c r="C66" s="300"/>
      <c r="D66" s="300"/>
      <c r="E66" s="300"/>
      <c r="F66" s="301"/>
      <c r="G66" s="2273"/>
      <c r="H66" s="161"/>
      <c r="I66" s="161"/>
    </row>
    <row r="67" spans="1:9" ht="15.75" hidden="1" outlineLevel="1" thickBot="1" x14ac:dyDescent="0.3">
      <c r="A67" s="302"/>
      <c r="B67" s="300"/>
      <c r="C67" s="300"/>
      <c r="D67" s="300"/>
      <c r="E67" s="300"/>
      <c r="F67" s="301"/>
      <c r="G67" s="2273"/>
      <c r="H67" s="161"/>
      <c r="I67" s="161"/>
    </row>
    <row r="68" spans="1:9" ht="15.75" hidden="1" outlineLevel="1" thickBot="1" x14ac:dyDescent="0.3">
      <c r="A68" s="302"/>
      <c r="B68" s="300"/>
      <c r="C68" s="300"/>
      <c r="D68" s="300"/>
      <c r="E68" s="300"/>
      <c r="F68" s="301"/>
      <c r="G68" s="2273"/>
      <c r="H68" s="161"/>
      <c r="I68" s="161"/>
    </row>
    <row r="69" spans="1:9" collapsed="1" x14ac:dyDescent="0.25">
      <c r="A69" s="2161" t="s">
        <v>749</v>
      </c>
      <c r="B69" s="2275"/>
      <c r="C69" s="2275"/>
      <c r="D69" s="2275"/>
      <c r="E69" s="2275"/>
      <c r="F69" s="2275"/>
      <c r="G69" s="2271" t="s">
        <v>1038</v>
      </c>
      <c r="H69" s="161"/>
      <c r="I69" s="161"/>
    </row>
    <row r="70" spans="1:9" x14ac:dyDescent="0.25">
      <c r="A70" s="294"/>
      <c r="B70" s="295"/>
      <c r="C70" s="295"/>
      <c r="D70" s="295"/>
      <c r="E70" s="295"/>
      <c r="F70" s="296"/>
      <c r="G70" s="2287"/>
      <c r="H70" s="161"/>
      <c r="I70" s="161"/>
    </row>
    <row r="71" spans="1:9" hidden="1" outlineLevel="1" x14ac:dyDescent="0.25">
      <c r="A71" s="2291"/>
      <c r="B71" s="2292"/>
      <c r="C71" s="2292"/>
      <c r="D71" s="2292"/>
      <c r="E71" s="2292"/>
      <c r="F71" s="2293"/>
      <c r="G71" s="2195" t="s">
        <v>809</v>
      </c>
      <c r="H71" s="161"/>
      <c r="I71" s="161"/>
    </row>
    <row r="72" spans="1:9" hidden="1" outlineLevel="1" x14ac:dyDescent="0.25">
      <c r="A72" s="2288"/>
      <c r="B72" s="2289"/>
      <c r="C72" s="2289"/>
      <c r="D72" s="2289"/>
      <c r="E72" s="2289"/>
      <c r="F72" s="2290"/>
      <c r="G72" s="2273"/>
      <c r="H72" s="161"/>
      <c r="I72" s="161"/>
    </row>
    <row r="73" spans="1:9" hidden="1" outlineLevel="1" x14ac:dyDescent="0.25">
      <c r="A73" s="2288"/>
      <c r="B73" s="2289"/>
      <c r="C73" s="2289"/>
      <c r="D73" s="2289"/>
      <c r="E73" s="2289"/>
      <c r="F73" s="2290"/>
      <c r="G73" s="2273"/>
      <c r="H73" s="161"/>
      <c r="I73" s="161"/>
    </row>
    <row r="74" spans="1:9" hidden="1" outlineLevel="1" x14ac:dyDescent="0.25">
      <c r="A74" s="2288"/>
      <c r="B74" s="2289"/>
      <c r="C74" s="2289"/>
      <c r="D74" s="2289"/>
      <c r="E74" s="2289"/>
      <c r="F74" s="2290"/>
      <c r="G74" s="2273"/>
      <c r="H74" s="161"/>
      <c r="I74" s="161"/>
    </row>
    <row r="75" spans="1:9" hidden="1" outlineLevel="1" x14ac:dyDescent="0.25">
      <c r="A75" s="2288"/>
      <c r="B75" s="2289"/>
      <c r="C75" s="2289"/>
      <c r="D75" s="2289"/>
      <c r="E75" s="2289"/>
      <c r="F75" s="2290"/>
      <c r="G75" s="2273"/>
      <c r="H75" s="161"/>
      <c r="I75" s="161"/>
    </row>
    <row r="76" spans="1:9" hidden="1" outlineLevel="1" x14ac:dyDescent="0.25">
      <c r="A76" s="2288"/>
      <c r="B76" s="2289"/>
      <c r="C76" s="2289"/>
      <c r="D76" s="2289"/>
      <c r="E76" s="2289"/>
      <c r="F76" s="2290"/>
      <c r="G76" s="2273"/>
      <c r="H76" s="161"/>
      <c r="I76" s="161"/>
    </row>
    <row r="77" spans="1:9" hidden="1" outlineLevel="1" x14ac:dyDescent="0.25">
      <c r="A77" s="2288"/>
      <c r="B77" s="2289"/>
      <c r="C77" s="2289"/>
      <c r="D77" s="2289"/>
      <c r="E77" s="2289"/>
      <c r="F77" s="2290"/>
      <c r="G77" s="2273"/>
      <c r="H77" s="161"/>
      <c r="I77" s="161"/>
    </row>
    <row r="78" spans="1:9" hidden="1" outlineLevel="1" x14ac:dyDescent="0.25">
      <c r="A78" s="2288"/>
      <c r="B78" s="2289"/>
      <c r="C78" s="2289"/>
      <c r="D78" s="2289"/>
      <c r="E78" s="2289"/>
      <c r="F78" s="2290"/>
      <c r="G78" s="2273"/>
      <c r="H78" s="161"/>
      <c r="I78" s="161"/>
    </row>
    <row r="79" spans="1:9" hidden="1" outlineLevel="1" x14ac:dyDescent="0.25">
      <c r="A79" s="2288"/>
      <c r="B79" s="2289"/>
      <c r="C79" s="2289"/>
      <c r="D79" s="2289"/>
      <c r="E79" s="2289"/>
      <c r="F79" s="2290"/>
      <c r="G79" s="2273"/>
      <c r="H79" s="161"/>
      <c r="I79" s="161"/>
    </row>
    <row r="80" spans="1:9" hidden="1" outlineLevel="1" x14ac:dyDescent="0.25">
      <c r="A80" s="2288"/>
      <c r="B80" s="2289"/>
      <c r="C80" s="2289"/>
      <c r="D80" s="2289"/>
      <c r="E80" s="2289"/>
      <c r="F80" s="2290"/>
      <c r="G80" s="2273"/>
      <c r="H80" s="161"/>
      <c r="I80" s="161"/>
    </row>
    <row r="81" spans="1:9" hidden="1" outlineLevel="1" x14ac:dyDescent="0.25">
      <c r="A81" s="2288"/>
      <c r="B81" s="2289"/>
      <c r="C81" s="2289"/>
      <c r="D81" s="2289"/>
      <c r="E81" s="2289"/>
      <c r="F81" s="2290"/>
      <c r="G81" s="2273"/>
      <c r="H81" s="161"/>
      <c r="I81" s="161"/>
    </row>
    <row r="82" spans="1:9" hidden="1" outlineLevel="1" x14ac:dyDescent="0.25">
      <c r="A82" s="2288"/>
      <c r="B82" s="2289"/>
      <c r="C82" s="2289"/>
      <c r="D82" s="2289"/>
      <c r="E82" s="2289"/>
      <c r="F82" s="2290"/>
      <c r="G82" s="2273"/>
      <c r="H82" s="161"/>
      <c r="I82" s="161"/>
    </row>
    <row r="83" spans="1:9" hidden="1" outlineLevel="1" x14ac:dyDescent="0.25">
      <c r="A83" s="2288"/>
      <c r="B83" s="2289"/>
      <c r="C83" s="2289"/>
      <c r="D83" s="2289"/>
      <c r="E83" s="2289"/>
      <c r="F83" s="2290"/>
      <c r="G83" s="2273"/>
      <c r="H83" s="161"/>
      <c r="I83" s="161"/>
    </row>
    <row r="84" spans="1:9" hidden="1" outlineLevel="1" x14ac:dyDescent="0.25">
      <c r="A84" s="2288"/>
      <c r="B84" s="2289"/>
      <c r="C84" s="2289"/>
      <c r="D84" s="2289"/>
      <c r="E84" s="2289"/>
      <c r="F84" s="2290"/>
      <c r="G84" s="2273"/>
      <c r="H84" s="161"/>
      <c r="I84" s="161"/>
    </row>
    <row r="85" spans="1:9" ht="15.75" hidden="1" outlineLevel="1" thickBot="1" x14ac:dyDescent="0.3">
      <c r="A85" s="2284"/>
      <c r="B85" s="2285"/>
      <c r="C85" s="2285"/>
      <c r="D85" s="2285"/>
      <c r="E85" s="2285"/>
      <c r="F85" s="2286"/>
      <c r="G85" s="2283"/>
      <c r="H85" s="161"/>
      <c r="I85" s="161"/>
    </row>
    <row r="86" spans="1:9" collapsed="1" x14ac:dyDescent="0.25">
      <c r="A86" s="2288" t="s">
        <v>750</v>
      </c>
      <c r="B86" s="2289"/>
      <c r="C86" s="2289"/>
      <c r="D86" s="2289"/>
      <c r="E86" s="2289"/>
      <c r="F86" s="2289"/>
      <c r="G86" s="1657" t="s">
        <v>1039</v>
      </c>
      <c r="H86" s="161"/>
      <c r="I86" s="161"/>
    </row>
    <row r="87" spans="1:9" x14ac:dyDescent="0.25">
      <c r="A87" s="2288" t="s">
        <v>751</v>
      </c>
      <c r="B87" s="2289"/>
      <c r="C87" s="2289" t="s">
        <v>752</v>
      </c>
      <c r="D87" s="2289"/>
      <c r="E87" s="2289" t="s">
        <v>753</v>
      </c>
      <c r="F87" s="2289"/>
      <c r="G87" s="1657"/>
      <c r="H87" s="161"/>
      <c r="I87" s="161"/>
    </row>
    <row r="88" spans="1:9" x14ac:dyDescent="0.25">
      <c r="A88" s="2288"/>
      <c r="B88" s="2289"/>
      <c r="C88" s="2289"/>
      <c r="D88" s="2289"/>
      <c r="E88" s="2289"/>
      <c r="F88" s="2289"/>
      <c r="G88" s="1657"/>
      <c r="H88" s="161"/>
      <c r="I88" s="161"/>
    </row>
    <row r="89" spans="1:9" x14ac:dyDescent="0.25">
      <c r="A89" s="2291" t="s">
        <v>754</v>
      </c>
      <c r="B89" s="2292"/>
      <c r="C89" s="2292"/>
      <c r="D89" s="2292"/>
      <c r="E89" s="2292"/>
      <c r="F89" s="2292"/>
      <c r="G89" s="1657"/>
      <c r="H89" s="161"/>
      <c r="I89" s="161"/>
    </row>
    <row r="90" spans="1:9" x14ac:dyDescent="0.25">
      <c r="A90" s="2288" t="s">
        <v>751</v>
      </c>
      <c r="B90" s="2289"/>
      <c r="C90" s="2289" t="s">
        <v>814</v>
      </c>
      <c r="D90" s="2289"/>
      <c r="E90" s="2289" t="s">
        <v>753</v>
      </c>
      <c r="F90" s="2289"/>
      <c r="G90" s="1657"/>
      <c r="H90" s="161"/>
      <c r="I90" s="161"/>
    </row>
    <row r="91" spans="1:9" x14ac:dyDescent="0.25">
      <c r="A91" s="2288"/>
      <c r="B91" s="2289"/>
      <c r="C91" s="2289"/>
      <c r="D91" s="2289"/>
      <c r="E91" s="2289"/>
      <c r="F91" s="2289"/>
      <c r="G91" s="1657"/>
      <c r="H91" s="161"/>
      <c r="I91" s="161"/>
    </row>
    <row r="92" spans="1:9" ht="24" customHeight="1" x14ac:dyDescent="0.25">
      <c r="A92" s="2296" t="s">
        <v>755</v>
      </c>
      <c r="B92" s="2297"/>
      <c r="C92" s="2297"/>
      <c r="D92" s="2297"/>
      <c r="E92" s="2297"/>
      <c r="F92" s="2298"/>
      <c r="G92" s="1657"/>
      <c r="H92" s="161"/>
      <c r="I92" s="161"/>
    </row>
    <row r="93" spans="1:9" x14ac:dyDescent="0.25">
      <c r="A93" s="2288" t="s">
        <v>751</v>
      </c>
      <c r="B93" s="2289"/>
      <c r="C93" s="2289" t="s">
        <v>752</v>
      </c>
      <c r="D93" s="2289"/>
      <c r="E93" s="2289" t="s">
        <v>753</v>
      </c>
      <c r="F93" s="2289"/>
      <c r="G93" s="1657"/>
      <c r="H93" s="161"/>
      <c r="I93" s="161"/>
    </row>
    <row r="94" spans="1:9" ht="15.75" thickBot="1" x14ac:dyDescent="0.3">
      <c r="A94" s="2288"/>
      <c r="B94" s="2289"/>
      <c r="C94" s="2289"/>
      <c r="D94" s="2289"/>
      <c r="E94" s="2289"/>
      <c r="F94" s="2289"/>
      <c r="G94" s="1657"/>
      <c r="H94" s="161"/>
      <c r="I94" s="161"/>
    </row>
    <row r="95" spans="1:9" x14ac:dyDescent="0.25">
      <c r="A95" s="2274" t="s">
        <v>756</v>
      </c>
      <c r="B95" s="2275"/>
      <c r="C95" s="2275"/>
      <c r="D95" s="2275"/>
      <c r="E95" s="2275"/>
      <c r="F95" s="2275"/>
      <c r="G95" s="2163" t="s">
        <v>810</v>
      </c>
      <c r="H95" s="161"/>
      <c r="I95" s="161"/>
    </row>
    <row r="96" spans="1:9" ht="15.75" thickBot="1" x14ac:dyDescent="0.3">
      <c r="A96" s="294"/>
      <c r="B96" s="295"/>
      <c r="C96" s="295"/>
      <c r="D96" s="295"/>
      <c r="E96" s="295"/>
      <c r="F96" s="296"/>
      <c r="G96" s="2164"/>
      <c r="H96" s="161"/>
      <c r="I96" s="161"/>
    </row>
    <row r="97" spans="1:9" ht="15.75" hidden="1" outlineLevel="2" thickBot="1" x14ac:dyDescent="0.3">
      <c r="A97" s="297"/>
      <c r="B97" s="298"/>
      <c r="C97" s="298"/>
      <c r="D97" s="298"/>
      <c r="E97" s="298"/>
      <c r="F97" s="299"/>
      <c r="G97" s="2294" t="s">
        <v>811</v>
      </c>
      <c r="H97" s="161"/>
      <c r="I97" s="161"/>
    </row>
    <row r="98" spans="1:9" ht="15.75" hidden="1" outlineLevel="2" thickBot="1" x14ac:dyDescent="0.3">
      <c r="A98" s="302"/>
      <c r="B98" s="300"/>
      <c r="C98" s="300"/>
      <c r="D98" s="300"/>
      <c r="E98" s="300"/>
      <c r="F98" s="301"/>
      <c r="G98" s="2294"/>
      <c r="H98" s="161"/>
      <c r="I98" s="161"/>
    </row>
    <row r="99" spans="1:9" ht="15.75" hidden="1" outlineLevel="2" thickBot="1" x14ac:dyDescent="0.3">
      <c r="A99" s="302"/>
      <c r="B99" s="300"/>
      <c r="C99" s="300"/>
      <c r="D99" s="300"/>
      <c r="E99" s="300"/>
      <c r="F99" s="301"/>
      <c r="G99" s="2294"/>
      <c r="H99" s="161"/>
      <c r="I99" s="161"/>
    </row>
    <row r="100" spans="1:9" ht="15.75" hidden="1" outlineLevel="2" thickBot="1" x14ac:dyDescent="0.3">
      <c r="A100" s="302"/>
      <c r="B100" s="300"/>
      <c r="C100" s="300"/>
      <c r="D100" s="300"/>
      <c r="E100" s="300"/>
      <c r="F100" s="301"/>
      <c r="G100" s="2294"/>
      <c r="H100" s="161"/>
      <c r="I100" s="161"/>
    </row>
    <row r="101" spans="1:9" ht="15.75" hidden="1" outlineLevel="2" thickBot="1" x14ac:dyDescent="0.3">
      <c r="A101" s="302"/>
      <c r="B101" s="300"/>
      <c r="C101" s="300"/>
      <c r="D101" s="300"/>
      <c r="E101" s="300"/>
      <c r="F101" s="301"/>
      <c r="G101" s="2294"/>
      <c r="H101" s="161"/>
      <c r="I101" s="161"/>
    </row>
    <row r="102" spans="1:9" ht="15.75" hidden="1" outlineLevel="2" thickBot="1" x14ac:dyDescent="0.3">
      <c r="A102" s="302"/>
      <c r="B102" s="300"/>
      <c r="C102" s="300"/>
      <c r="D102" s="300"/>
      <c r="E102" s="300"/>
      <c r="F102" s="301"/>
      <c r="G102" s="2294"/>
      <c r="H102" s="161"/>
      <c r="I102" s="161"/>
    </row>
    <row r="103" spans="1:9" ht="15.75" hidden="1" outlineLevel="2" thickBot="1" x14ac:dyDescent="0.3">
      <c r="A103" s="302"/>
      <c r="B103" s="300"/>
      <c r="C103" s="300"/>
      <c r="D103" s="300"/>
      <c r="E103" s="300"/>
      <c r="F103" s="301"/>
      <c r="G103" s="2294"/>
      <c r="H103" s="161"/>
      <c r="I103" s="161"/>
    </row>
    <row r="104" spans="1:9" ht="15.75" hidden="1" outlineLevel="2" thickBot="1" x14ac:dyDescent="0.3">
      <c r="A104" s="302"/>
      <c r="B104" s="300"/>
      <c r="C104" s="300"/>
      <c r="D104" s="300"/>
      <c r="E104" s="300"/>
      <c r="F104" s="301"/>
      <c r="G104" s="2294"/>
      <c r="H104" s="161"/>
      <c r="I104" s="161"/>
    </row>
    <row r="105" spans="1:9" ht="15.75" hidden="1" outlineLevel="2" thickBot="1" x14ac:dyDescent="0.3">
      <c r="A105" s="302"/>
      <c r="B105" s="300"/>
      <c r="C105" s="300"/>
      <c r="D105" s="300"/>
      <c r="E105" s="300"/>
      <c r="F105" s="301"/>
      <c r="G105" s="2294"/>
      <c r="H105" s="161"/>
      <c r="I105" s="161"/>
    </row>
    <row r="106" spans="1:9" ht="15.75" hidden="1" outlineLevel="2" thickBot="1" x14ac:dyDescent="0.3">
      <c r="A106" s="302"/>
      <c r="B106" s="300"/>
      <c r="C106" s="300"/>
      <c r="D106" s="300"/>
      <c r="E106" s="300"/>
      <c r="F106" s="301"/>
      <c r="G106" s="2295"/>
      <c r="H106" s="161"/>
      <c r="I106" s="161"/>
    </row>
    <row r="107" spans="1:9" collapsed="1" x14ac:dyDescent="0.25">
      <c r="A107" s="2274" t="s">
        <v>757</v>
      </c>
      <c r="B107" s="2275"/>
      <c r="C107" s="2275"/>
      <c r="D107" s="2275"/>
      <c r="E107" s="2275"/>
      <c r="F107" s="2275"/>
      <c r="G107" s="1656" t="s">
        <v>1040</v>
      </c>
      <c r="H107" s="161"/>
      <c r="I107" s="161"/>
    </row>
    <row r="108" spans="1:9" x14ac:dyDescent="0.25">
      <c r="A108" s="2299" t="s">
        <v>758</v>
      </c>
      <c r="B108" s="2166"/>
      <c r="C108" s="2166"/>
      <c r="D108" s="2166"/>
      <c r="E108" s="2166" t="s">
        <v>759</v>
      </c>
      <c r="F108" s="2166"/>
      <c r="G108" s="1805"/>
      <c r="H108" s="161"/>
      <c r="I108" s="161"/>
    </row>
    <row r="109" spans="1:9" x14ac:dyDescent="0.25">
      <c r="A109" s="2299"/>
      <c r="B109" s="2166"/>
      <c r="C109" s="2166"/>
      <c r="D109" s="2166"/>
      <c r="E109" s="2166"/>
      <c r="F109" s="2166"/>
      <c r="G109" s="1805"/>
      <c r="H109" s="161"/>
      <c r="I109" s="161"/>
    </row>
    <row r="110" spans="1:9" x14ac:dyDescent="0.25">
      <c r="A110" s="2299"/>
      <c r="B110" s="2166"/>
      <c r="C110" s="2166"/>
      <c r="D110" s="2166"/>
      <c r="E110" s="2166"/>
      <c r="F110" s="2166"/>
      <c r="G110" s="1805"/>
      <c r="H110" s="161"/>
      <c r="I110" s="161"/>
    </row>
    <row r="111" spans="1:9" x14ac:dyDescent="0.25">
      <c r="A111" s="2299"/>
      <c r="B111" s="2166"/>
      <c r="C111" s="2166"/>
      <c r="D111" s="2166"/>
      <c r="E111" s="2166"/>
      <c r="F111" s="2166"/>
      <c r="G111" s="1805"/>
      <c r="H111" s="161"/>
      <c r="I111" s="161"/>
    </row>
    <row r="112" spans="1:9" x14ac:dyDescent="0.25">
      <c r="A112" s="2299"/>
      <c r="B112" s="2166"/>
      <c r="C112" s="2166"/>
      <c r="D112" s="2166"/>
      <c r="E112" s="2166"/>
      <c r="F112" s="2166"/>
      <c r="G112" s="1805"/>
      <c r="H112" s="161"/>
      <c r="I112" s="161"/>
    </row>
    <row r="113" spans="1:9" ht="15.75" thickBot="1" x14ac:dyDescent="0.3">
      <c r="A113" s="2299"/>
      <c r="B113" s="2166"/>
      <c r="C113" s="2166"/>
      <c r="D113" s="2166"/>
      <c r="E113" s="2166"/>
      <c r="F113" s="2166"/>
      <c r="G113" s="2249"/>
      <c r="H113" s="161"/>
      <c r="I113" s="161"/>
    </row>
    <row r="114" spans="1:9" ht="15.75" hidden="1" outlineLevel="1" thickBot="1" x14ac:dyDescent="0.3">
      <c r="A114" s="2299"/>
      <c r="B114" s="2166"/>
      <c r="C114" s="2166"/>
      <c r="D114" s="2166"/>
      <c r="E114" s="2166"/>
      <c r="F114" s="2166"/>
      <c r="G114" s="2301" t="s">
        <v>812</v>
      </c>
      <c r="H114" s="161"/>
      <c r="I114" s="161"/>
    </row>
    <row r="115" spans="1:9" ht="15.75" hidden="1" outlineLevel="1" thickBot="1" x14ac:dyDescent="0.3">
      <c r="A115" s="2299"/>
      <c r="B115" s="2166"/>
      <c r="C115" s="2166"/>
      <c r="D115" s="2166"/>
      <c r="E115" s="2166"/>
      <c r="F115" s="2166"/>
      <c r="G115" s="1805"/>
      <c r="H115" s="161"/>
      <c r="I115" s="161"/>
    </row>
    <row r="116" spans="1:9" ht="15.75" hidden="1" outlineLevel="1" thickBot="1" x14ac:dyDescent="0.3">
      <c r="A116" s="2299"/>
      <c r="B116" s="2166"/>
      <c r="C116" s="2166"/>
      <c r="D116" s="2166"/>
      <c r="E116" s="2166"/>
      <c r="F116" s="2166"/>
      <c r="G116" s="1805"/>
      <c r="H116" s="161"/>
      <c r="I116" s="161"/>
    </row>
    <row r="117" spans="1:9" ht="15.75" hidden="1" outlineLevel="1" thickBot="1" x14ac:dyDescent="0.3">
      <c r="A117" s="2299"/>
      <c r="B117" s="2166"/>
      <c r="C117" s="2166"/>
      <c r="D117" s="2166"/>
      <c r="E117" s="2166"/>
      <c r="F117" s="2166"/>
      <c r="G117" s="1805"/>
      <c r="H117" s="161"/>
      <c r="I117" s="161"/>
    </row>
    <row r="118" spans="1:9" ht="15.75" hidden="1" outlineLevel="1" thickBot="1" x14ac:dyDescent="0.3">
      <c r="A118" s="2299"/>
      <c r="B118" s="2166"/>
      <c r="C118" s="2166"/>
      <c r="D118" s="2166"/>
      <c r="E118" s="2166"/>
      <c r="F118" s="2166"/>
      <c r="G118" s="1805"/>
      <c r="H118" s="161"/>
      <c r="I118" s="161"/>
    </row>
    <row r="119" spans="1:9" ht="15.75" hidden="1" outlineLevel="1" thickBot="1" x14ac:dyDescent="0.3">
      <c r="A119" s="2302"/>
      <c r="B119" s="2303"/>
      <c r="C119" s="2303"/>
      <c r="D119" s="2303"/>
      <c r="E119" s="2303"/>
      <c r="F119" s="2303"/>
      <c r="G119" s="1806"/>
      <c r="H119" s="161"/>
      <c r="I119" s="161"/>
    </row>
    <row r="120" spans="1:9" collapsed="1" x14ac:dyDescent="0.25">
      <c r="A120" s="2274" t="s">
        <v>760</v>
      </c>
      <c r="B120" s="2275"/>
      <c r="C120" s="2275"/>
      <c r="D120" s="2275"/>
      <c r="E120" s="2275"/>
      <c r="F120" s="2275"/>
      <c r="G120" s="2163" t="s">
        <v>1041</v>
      </c>
      <c r="H120" s="161"/>
      <c r="I120" s="161"/>
    </row>
    <row r="121" spans="1:9" ht="31.5" customHeight="1" x14ac:dyDescent="0.25">
      <c r="A121" s="2168" t="s">
        <v>746</v>
      </c>
      <c r="B121" s="2169"/>
      <c r="C121" s="2166" t="s">
        <v>761</v>
      </c>
      <c r="D121" s="2166"/>
      <c r="E121" s="2177" t="s">
        <v>762</v>
      </c>
      <c r="F121" s="2300"/>
      <c r="G121" s="2250"/>
      <c r="H121" s="161"/>
      <c r="I121" s="161"/>
    </row>
    <row r="122" spans="1:9" x14ac:dyDescent="0.25">
      <c r="A122" s="2299"/>
      <c r="B122" s="2166"/>
      <c r="C122" s="2166"/>
      <c r="D122" s="2166"/>
      <c r="E122" s="2166"/>
      <c r="F122" s="2166"/>
      <c r="G122" s="2250"/>
      <c r="H122" s="161"/>
      <c r="I122" s="161"/>
    </row>
    <row r="123" spans="1:9" x14ac:dyDescent="0.25">
      <c r="A123" s="2299"/>
      <c r="B123" s="2166"/>
      <c r="C123" s="2166"/>
      <c r="D123" s="2166"/>
      <c r="E123" s="2166"/>
      <c r="F123" s="2166"/>
      <c r="G123" s="2250"/>
      <c r="H123" s="161"/>
      <c r="I123" s="161"/>
    </row>
    <row r="124" spans="1:9" x14ac:dyDescent="0.25">
      <c r="A124" s="2299"/>
      <c r="B124" s="2166"/>
      <c r="C124" s="2166"/>
      <c r="D124" s="2166"/>
      <c r="E124" s="2166"/>
      <c r="F124" s="2166"/>
      <c r="G124" s="2250"/>
      <c r="H124" s="161"/>
      <c r="I124" s="161"/>
    </row>
    <row r="125" spans="1:9" x14ac:dyDescent="0.25">
      <c r="A125" s="2299"/>
      <c r="B125" s="2166"/>
      <c r="C125" s="2166"/>
      <c r="D125" s="2166"/>
      <c r="E125" s="2166"/>
      <c r="F125" s="2166"/>
      <c r="G125" s="2250"/>
      <c r="H125" s="161"/>
      <c r="I125" s="161"/>
    </row>
    <row r="126" spans="1:9" hidden="1" outlineLevel="1" x14ac:dyDescent="0.25">
      <c r="A126" s="2299"/>
      <c r="B126" s="2166"/>
      <c r="C126" s="2166"/>
      <c r="D126" s="2166"/>
      <c r="E126" s="2166"/>
      <c r="F126" s="2166"/>
      <c r="G126" s="2250" t="s">
        <v>813</v>
      </c>
      <c r="H126" s="161"/>
      <c r="I126" s="161"/>
    </row>
    <row r="127" spans="1:9" hidden="1" outlineLevel="1" x14ac:dyDescent="0.25">
      <c r="A127" s="2299"/>
      <c r="B127" s="2166"/>
      <c r="C127" s="2166"/>
      <c r="D127" s="2166"/>
      <c r="E127" s="2166"/>
      <c r="F127" s="2166"/>
      <c r="G127" s="2250"/>
      <c r="H127" s="161"/>
      <c r="I127" s="161"/>
    </row>
    <row r="128" spans="1:9" hidden="1" outlineLevel="1" x14ac:dyDescent="0.25">
      <c r="A128" s="2299"/>
      <c r="B128" s="2166"/>
      <c r="C128" s="2166"/>
      <c r="D128" s="2166"/>
      <c r="E128" s="2166"/>
      <c r="F128" s="2166"/>
      <c r="G128" s="2250"/>
      <c r="H128" s="161"/>
      <c r="I128" s="161"/>
    </row>
    <row r="129" spans="1:9" hidden="1" outlineLevel="1" x14ac:dyDescent="0.25">
      <c r="A129" s="2299"/>
      <c r="B129" s="2166"/>
      <c r="C129" s="2166"/>
      <c r="D129" s="2166"/>
      <c r="E129" s="2166"/>
      <c r="F129" s="2166"/>
      <c r="G129" s="2250"/>
      <c r="H129" s="161"/>
      <c r="I129" s="161"/>
    </row>
    <row r="130" spans="1:9" hidden="1" outlineLevel="1" x14ac:dyDescent="0.25">
      <c r="A130" s="2299"/>
      <c r="B130" s="2166"/>
      <c r="C130" s="2166"/>
      <c r="D130" s="2166"/>
      <c r="E130" s="2166"/>
      <c r="F130" s="2166"/>
      <c r="G130" s="2250"/>
      <c r="H130" s="161"/>
      <c r="I130" s="161"/>
    </row>
    <row r="131" spans="1:9" hidden="1" outlineLevel="1" x14ac:dyDescent="0.25">
      <c r="A131" s="2299"/>
      <c r="B131" s="2166"/>
      <c r="C131" s="2166"/>
      <c r="D131" s="2166"/>
      <c r="E131" s="2166"/>
      <c r="F131" s="2166"/>
      <c r="G131" s="2250"/>
      <c r="H131" s="161"/>
      <c r="I131" s="161"/>
    </row>
    <row r="132" spans="1:9" hidden="1" outlineLevel="1" x14ac:dyDescent="0.25">
      <c r="A132" s="2299"/>
      <c r="B132" s="2166"/>
      <c r="C132" s="2166"/>
      <c r="D132" s="2166"/>
      <c r="E132" s="2166"/>
      <c r="F132" s="2166"/>
      <c r="G132" s="2250"/>
      <c r="H132" s="161"/>
      <c r="I132" s="161"/>
    </row>
    <row r="133" spans="1:9" hidden="1" outlineLevel="1" x14ac:dyDescent="0.25">
      <c r="A133" s="2299"/>
      <c r="B133" s="2166"/>
      <c r="C133" s="2166"/>
      <c r="D133" s="2166"/>
      <c r="E133" s="2166"/>
      <c r="F133" s="2166"/>
      <c r="G133" s="2250"/>
      <c r="H133" s="161"/>
      <c r="I133" s="161"/>
    </row>
    <row r="134" spans="1:9" hidden="1" outlineLevel="1" x14ac:dyDescent="0.25">
      <c r="A134" s="2299"/>
      <c r="B134" s="2166"/>
      <c r="C134" s="2166"/>
      <c r="D134" s="2166"/>
      <c r="E134" s="2166"/>
      <c r="F134" s="2166"/>
      <c r="G134" s="2250"/>
      <c r="H134" s="161"/>
      <c r="I134" s="161"/>
    </row>
    <row r="135" spans="1:9" hidden="1" outlineLevel="1" x14ac:dyDescent="0.25">
      <c r="A135" s="2299"/>
      <c r="B135" s="2166"/>
      <c r="C135" s="2166"/>
      <c r="D135" s="2166"/>
      <c r="E135" s="2166"/>
      <c r="F135" s="2166"/>
      <c r="G135" s="2250"/>
      <c r="H135" s="161"/>
      <c r="I135" s="161"/>
    </row>
    <row r="136" spans="1:9" hidden="1" outlineLevel="1" x14ac:dyDescent="0.25">
      <c r="A136" s="2299"/>
      <c r="B136" s="2166"/>
      <c r="C136" s="2166"/>
      <c r="D136" s="2166"/>
      <c r="E136" s="2166"/>
      <c r="F136" s="2166"/>
      <c r="G136" s="2250"/>
      <c r="H136" s="161"/>
      <c r="I136" s="161"/>
    </row>
    <row r="137" spans="1:9" hidden="1" outlineLevel="1" x14ac:dyDescent="0.25">
      <c r="A137" s="2299"/>
      <c r="B137" s="2166"/>
      <c r="C137" s="2166"/>
      <c r="D137" s="2166"/>
      <c r="E137" s="2166"/>
      <c r="F137" s="2166"/>
      <c r="G137" s="2250"/>
      <c r="H137" s="161"/>
      <c r="I137" s="161"/>
    </row>
    <row r="138" spans="1:9" hidden="1" outlineLevel="1" x14ac:dyDescent="0.25">
      <c r="A138" s="2299"/>
      <c r="B138" s="2166"/>
      <c r="C138" s="2166"/>
      <c r="D138" s="2166"/>
      <c r="E138" s="2166"/>
      <c r="F138" s="2166"/>
      <c r="G138" s="2250"/>
      <c r="H138" s="161"/>
      <c r="I138" s="161"/>
    </row>
    <row r="139" spans="1:9" collapsed="1" x14ac:dyDescent="0.25">
      <c r="A139" s="2299" t="s">
        <v>763</v>
      </c>
      <c r="B139" s="2166"/>
      <c r="C139" s="2166"/>
      <c r="D139" s="2166"/>
      <c r="E139" s="2166"/>
      <c r="F139" s="2166"/>
      <c r="G139" s="2164" t="s">
        <v>1041</v>
      </c>
      <c r="H139" s="161"/>
      <c r="I139" s="161"/>
    </row>
    <row r="140" spans="1:9" ht="15.75" thickBot="1" x14ac:dyDescent="0.3">
      <c r="A140" s="311"/>
      <c r="B140" s="312"/>
      <c r="C140" s="312"/>
      <c r="D140" s="312"/>
      <c r="E140" s="312"/>
      <c r="F140" s="313"/>
      <c r="G140" s="2251"/>
      <c r="H140" s="161"/>
      <c r="I140" s="161"/>
    </row>
    <row r="141" spans="1:9" hidden="1" outlineLevel="1" x14ac:dyDescent="0.25">
      <c r="A141" s="302"/>
      <c r="B141" s="300"/>
      <c r="C141" s="300"/>
      <c r="D141" s="300"/>
      <c r="E141" s="300"/>
      <c r="F141" s="301"/>
      <c r="G141" s="1805" t="s">
        <v>813</v>
      </c>
      <c r="H141" s="161"/>
      <c r="I141" s="161"/>
    </row>
    <row r="142" spans="1:9" hidden="1" outlineLevel="1" x14ac:dyDescent="0.25">
      <c r="A142" s="302"/>
      <c r="B142" s="300"/>
      <c r="C142" s="300"/>
      <c r="D142" s="300"/>
      <c r="E142" s="300"/>
      <c r="F142" s="301"/>
      <c r="G142" s="1805"/>
      <c r="H142" s="161"/>
      <c r="I142" s="161"/>
    </row>
    <row r="143" spans="1:9" hidden="1" outlineLevel="1" x14ac:dyDescent="0.25">
      <c r="A143" s="302"/>
      <c r="B143" s="300"/>
      <c r="C143" s="300"/>
      <c r="D143" s="300"/>
      <c r="E143" s="300"/>
      <c r="F143" s="301"/>
      <c r="G143" s="1805"/>
      <c r="H143" s="161"/>
      <c r="I143" s="161"/>
    </row>
    <row r="144" spans="1:9" hidden="1" outlineLevel="1" x14ac:dyDescent="0.25">
      <c r="A144" s="302"/>
      <c r="B144" s="300"/>
      <c r="C144" s="300"/>
      <c r="D144" s="300"/>
      <c r="E144" s="300"/>
      <c r="F144" s="301"/>
      <c r="G144" s="1805"/>
      <c r="H144" s="161"/>
      <c r="I144" s="161"/>
    </row>
    <row r="145" spans="1:9" ht="15.75" hidden="1" outlineLevel="1" thickBot="1" x14ac:dyDescent="0.3">
      <c r="A145" s="303"/>
      <c r="B145" s="304"/>
      <c r="C145" s="304"/>
      <c r="D145" s="304"/>
      <c r="E145" s="304"/>
      <c r="F145" s="305"/>
      <c r="G145" s="1806"/>
      <c r="H145" s="161"/>
      <c r="I145" s="161"/>
    </row>
    <row r="146" spans="1:9" collapsed="1" x14ac:dyDescent="0.25">
      <c r="A146" s="170"/>
      <c r="B146" s="170"/>
      <c r="C146" s="170"/>
      <c r="D146" s="170"/>
      <c r="E146" s="170"/>
      <c r="F146" s="170"/>
      <c r="G146" s="161"/>
      <c r="H146" s="161"/>
      <c r="I146" s="161"/>
    </row>
    <row r="147" spans="1:9" x14ac:dyDescent="0.25">
      <c r="A147" s="170"/>
      <c r="B147" s="170"/>
      <c r="C147" s="170"/>
      <c r="D147" s="170"/>
      <c r="E147" s="170"/>
      <c r="F147" s="170"/>
      <c r="G147" s="161"/>
      <c r="H147" s="161"/>
      <c r="I147" s="161"/>
    </row>
    <row r="148" spans="1:9" x14ac:dyDescent="0.25">
      <c r="A148" s="170"/>
      <c r="B148" s="170"/>
      <c r="C148" s="170"/>
      <c r="D148" s="170"/>
      <c r="E148" s="170"/>
      <c r="F148" s="170"/>
      <c r="G148" s="161"/>
      <c r="H148" s="161"/>
      <c r="I148" s="161"/>
    </row>
    <row r="149" spans="1:9" x14ac:dyDescent="0.25">
      <c r="A149" s="170"/>
      <c r="B149" s="170"/>
      <c r="C149" s="170"/>
      <c r="D149" s="170"/>
      <c r="E149" s="170"/>
      <c r="F149" s="170"/>
      <c r="G149" s="161"/>
      <c r="H149" s="161"/>
      <c r="I149" s="161"/>
    </row>
    <row r="150" spans="1:9" x14ac:dyDescent="0.25">
      <c r="A150" s="170"/>
      <c r="B150" s="170"/>
      <c r="C150" s="170"/>
      <c r="D150" s="170"/>
      <c r="E150" s="170"/>
      <c r="F150" s="170"/>
      <c r="G150" s="161"/>
      <c r="H150" s="161"/>
      <c r="I150" s="161"/>
    </row>
    <row r="151" spans="1:9" x14ac:dyDescent="0.25">
      <c r="A151" s="170"/>
      <c r="B151" s="170"/>
      <c r="C151" s="170"/>
      <c r="D151" s="170"/>
      <c r="E151" s="170"/>
      <c r="F151" s="170"/>
      <c r="G151" s="161"/>
      <c r="H151" s="161"/>
      <c r="I151" s="161"/>
    </row>
    <row r="152" spans="1:9" x14ac:dyDescent="0.25">
      <c r="A152" s="170"/>
      <c r="B152" s="170"/>
      <c r="C152" s="170"/>
      <c r="D152" s="170"/>
      <c r="E152" s="170"/>
      <c r="F152" s="170"/>
      <c r="G152" s="161"/>
      <c r="H152" s="161"/>
      <c r="I152" s="161"/>
    </row>
    <row r="153" spans="1:9" x14ac:dyDescent="0.25">
      <c r="A153" s="170"/>
      <c r="B153" s="170"/>
      <c r="C153" s="170"/>
      <c r="D153" s="170"/>
      <c r="E153" s="170"/>
      <c r="F153" s="170"/>
      <c r="G153" s="161"/>
      <c r="H153" s="161"/>
      <c r="I153" s="161"/>
    </row>
    <row r="154" spans="1:9" x14ac:dyDescent="0.25">
      <c r="A154" s="170"/>
      <c r="B154" s="170"/>
      <c r="C154" s="170"/>
      <c r="D154" s="170"/>
      <c r="E154" s="170"/>
      <c r="F154" s="170"/>
      <c r="G154" s="161"/>
      <c r="H154" s="161"/>
      <c r="I154" s="161"/>
    </row>
    <row r="155" spans="1:9" x14ac:dyDescent="0.25">
      <c r="A155" s="170"/>
      <c r="B155" s="170"/>
      <c r="C155" s="170"/>
      <c r="D155" s="170"/>
      <c r="E155" s="170"/>
      <c r="F155" s="170"/>
      <c r="G155" s="161"/>
      <c r="H155" s="161"/>
      <c r="I155" s="161"/>
    </row>
    <row r="156" spans="1:9" x14ac:dyDescent="0.25">
      <c r="A156" s="170"/>
      <c r="B156" s="170"/>
      <c r="C156" s="170"/>
      <c r="D156" s="170"/>
      <c r="E156" s="170"/>
      <c r="F156" s="170"/>
      <c r="G156" s="161"/>
      <c r="H156" s="161"/>
      <c r="I156" s="161"/>
    </row>
    <row r="157" spans="1:9" x14ac:dyDescent="0.25">
      <c r="A157" s="170"/>
      <c r="B157" s="170"/>
      <c r="C157" s="170"/>
      <c r="D157" s="170"/>
      <c r="E157" s="170"/>
      <c r="F157" s="170"/>
      <c r="G157" s="161"/>
      <c r="H157" s="161"/>
      <c r="I157" s="161"/>
    </row>
    <row r="158" spans="1:9" x14ac:dyDescent="0.25">
      <c r="A158" s="170"/>
      <c r="B158" s="170"/>
      <c r="C158" s="170"/>
      <c r="D158" s="170"/>
      <c r="E158" s="170"/>
      <c r="F158" s="170"/>
      <c r="G158" s="161"/>
      <c r="H158" s="161"/>
      <c r="I158" s="161"/>
    </row>
    <row r="159" spans="1:9" x14ac:dyDescent="0.25">
      <c r="A159" s="170"/>
      <c r="B159" s="170"/>
      <c r="C159" s="170"/>
      <c r="D159" s="170"/>
      <c r="E159" s="170"/>
      <c r="F159" s="170"/>
      <c r="G159" s="161"/>
      <c r="H159" s="161"/>
      <c r="I159" s="161"/>
    </row>
    <row r="160" spans="1:9" x14ac:dyDescent="0.25">
      <c r="A160" s="170"/>
      <c r="B160" s="170"/>
      <c r="C160" s="170"/>
      <c r="D160" s="170"/>
      <c r="E160" s="170"/>
      <c r="F160" s="170"/>
      <c r="G160" s="161"/>
      <c r="H160" s="161"/>
      <c r="I160" s="161"/>
    </row>
    <row r="161" spans="1:9" x14ac:dyDescent="0.25">
      <c r="A161" s="170"/>
      <c r="B161" s="170"/>
      <c r="C161" s="170"/>
      <c r="D161" s="170"/>
      <c r="E161" s="170"/>
      <c r="F161" s="170"/>
      <c r="G161" s="161"/>
      <c r="H161" s="161"/>
      <c r="I161" s="161"/>
    </row>
    <row r="162" spans="1:9" x14ac:dyDescent="0.25">
      <c r="A162" s="170"/>
      <c r="B162" s="170"/>
      <c r="C162" s="170"/>
      <c r="D162" s="170"/>
      <c r="E162" s="170"/>
      <c r="F162" s="170"/>
      <c r="G162" s="161"/>
      <c r="H162" s="161"/>
      <c r="I162" s="161"/>
    </row>
    <row r="163" spans="1:9" x14ac:dyDescent="0.25">
      <c r="A163" s="170"/>
      <c r="B163" s="170"/>
      <c r="C163" s="170"/>
      <c r="D163" s="170"/>
      <c r="E163" s="170"/>
      <c r="F163" s="170"/>
      <c r="G163" s="161"/>
      <c r="H163" s="161"/>
      <c r="I163" s="161"/>
    </row>
    <row r="164" spans="1:9" x14ac:dyDescent="0.25">
      <c r="A164" s="170"/>
      <c r="B164" s="170"/>
      <c r="C164" s="170"/>
      <c r="D164" s="170"/>
      <c r="E164" s="170"/>
      <c r="F164" s="170"/>
      <c r="G164" s="161"/>
      <c r="H164" s="161"/>
      <c r="I164" s="161"/>
    </row>
    <row r="165" spans="1:9" x14ac:dyDescent="0.25">
      <c r="A165" s="170"/>
      <c r="B165" s="170"/>
      <c r="C165" s="170"/>
      <c r="D165" s="170"/>
      <c r="E165" s="170"/>
      <c r="F165" s="170"/>
      <c r="G165" s="161"/>
      <c r="H165" s="161"/>
      <c r="I165" s="161"/>
    </row>
    <row r="166" spans="1:9" x14ac:dyDescent="0.25">
      <c r="A166" s="170"/>
      <c r="B166" s="170"/>
      <c r="C166" s="170"/>
      <c r="D166" s="170"/>
      <c r="E166" s="170"/>
      <c r="F166" s="170"/>
      <c r="G166" s="161"/>
      <c r="H166" s="161"/>
      <c r="I166" s="161"/>
    </row>
    <row r="167" spans="1:9" x14ac:dyDescent="0.25">
      <c r="A167" s="170"/>
      <c r="B167" s="170"/>
      <c r="C167" s="170"/>
      <c r="D167" s="170"/>
      <c r="E167" s="170"/>
      <c r="F167" s="170"/>
      <c r="G167" s="161"/>
      <c r="H167" s="161"/>
      <c r="I167" s="161"/>
    </row>
    <row r="168" spans="1:9" x14ac:dyDescent="0.25">
      <c r="A168" s="170"/>
      <c r="B168" s="170"/>
      <c r="C168" s="170"/>
      <c r="D168" s="170"/>
      <c r="E168" s="170"/>
      <c r="F168" s="170"/>
      <c r="G168" s="161"/>
      <c r="H168" s="161"/>
      <c r="I168" s="161"/>
    </row>
    <row r="169" spans="1:9" x14ac:dyDescent="0.25">
      <c r="A169" s="170"/>
      <c r="B169" s="170"/>
      <c r="C169" s="170"/>
      <c r="D169" s="170"/>
      <c r="E169" s="170"/>
      <c r="F169" s="170"/>
      <c r="G169" s="161"/>
      <c r="H169" s="161"/>
      <c r="I169" s="161"/>
    </row>
    <row r="170" spans="1:9" x14ac:dyDescent="0.25">
      <c r="A170" s="170"/>
      <c r="B170" s="170"/>
      <c r="C170" s="170"/>
      <c r="D170" s="170"/>
      <c r="E170" s="170"/>
      <c r="F170" s="170"/>
      <c r="G170" s="161"/>
      <c r="H170" s="161"/>
      <c r="I170" s="161"/>
    </row>
    <row r="171" spans="1:9" x14ac:dyDescent="0.25">
      <c r="A171" s="170"/>
      <c r="B171" s="170"/>
      <c r="C171" s="170"/>
      <c r="D171" s="170"/>
      <c r="E171" s="170"/>
      <c r="F171" s="170"/>
      <c r="G171" s="161"/>
      <c r="H171" s="161"/>
      <c r="I171" s="161"/>
    </row>
    <row r="172" spans="1:9" x14ac:dyDescent="0.25">
      <c r="A172" s="170"/>
      <c r="B172" s="170"/>
      <c r="C172" s="170"/>
      <c r="D172" s="170"/>
      <c r="E172" s="170"/>
      <c r="F172" s="170"/>
      <c r="G172" s="161"/>
      <c r="H172" s="161"/>
      <c r="I172" s="161"/>
    </row>
    <row r="173" spans="1:9" x14ac:dyDescent="0.25">
      <c r="A173" s="170"/>
      <c r="B173" s="170"/>
      <c r="C173" s="170"/>
      <c r="D173" s="170"/>
      <c r="E173" s="170"/>
      <c r="F173" s="170"/>
      <c r="G173" s="161"/>
      <c r="H173" s="161"/>
      <c r="I173" s="161"/>
    </row>
    <row r="174" spans="1:9" x14ac:dyDescent="0.25">
      <c r="A174" s="170"/>
      <c r="B174" s="170"/>
      <c r="C174" s="170"/>
      <c r="D174" s="170"/>
      <c r="E174" s="170"/>
      <c r="F174" s="170"/>
      <c r="G174" s="161"/>
      <c r="H174" s="161"/>
      <c r="I174" s="161"/>
    </row>
    <row r="175" spans="1:9" x14ac:dyDescent="0.25">
      <c r="A175" s="170"/>
      <c r="B175" s="170"/>
      <c r="C175" s="170"/>
      <c r="D175" s="170"/>
      <c r="E175" s="170"/>
      <c r="F175" s="170"/>
      <c r="G175" s="161"/>
      <c r="H175" s="161"/>
      <c r="I175" s="161"/>
    </row>
    <row r="176" spans="1:9" x14ac:dyDescent="0.25">
      <c r="A176" s="170"/>
      <c r="B176" s="170"/>
      <c r="C176" s="170"/>
      <c r="D176" s="170"/>
      <c r="E176" s="170"/>
      <c r="F176" s="170"/>
      <c r="G176" s="161"/>
      <c r="H176" s="161"/>
      <c r="I176" s="161"/>
    </row>
    <row r="177" spans="1:9" x14ac:dyDescent="0.25">
      <c r="A177" s="170"/>
      <c r="B177" s="170"/>
      <c r="C177" s="170"/>
      <c r="D177" s="170"/>
      <c r="E177" s="170"/>
      <c r="F177" s="170"/>
      <c r="G177" s="161"/>
      <c r="H177" s="161"/>
      <c r="I177" s="161"/>
    </row>
    <row r="178" spans="1:9" x14ac:dyDescent="0.25">
      <c r="A178" s="170"/>
      <c r="B178" s="170"/>
      <c r="C178" s="170"/>
      <c r="D178" s="170"/>
      <c r="E178" s="170"/>
      <c r="F178" s="170"/>
      <c r="G178" s="161"/>
      <c r="H178" s="161"/>
      <c r="I178" s="161"/>
    </row>
    <row r="179" spans="1:9" x14ac:dyDescent="0.25">
      <c r="A179" s="170"/>
      <c r="B179" s="170"/>
      <c r="C179" s="170"/>
      <c r="D179" s="170"/>
      <c r="E179" s="170"/>
      <c r="F179" s="170"/>
      <c r="G179" s="161"/>
      <c r="H179" s="161"/>
      <c r="I179" s="161"/>
    </row>
    <row r="180" spans="1:9" x14ac:dyDescent="0.25">
      <c r="A180" s="170"/>
      <c r="B180" s="170"/>
      <c r="C180" s="170"/>
      <c r="D180" s="170"/>
      <c r="E180" s="170"/>
      <c r="F180" s="170"/>
      <c r="G180" s="161"/>
      <c r="H180" s="161"/>
      <c r="I180" s="161"/>
    </row>
    <row r="181" spans="1:9" x14ac:dyDescent="0.25">
      <c r="A181" s="170"/>
      <c r="B181" s="170"/>
      <c r="C181" s="170"/>
      <c r="D181" s="170"/>
      <c r="E181" s="170"/>
      <c r="F181" s="170"/>
      <c r="G181" s="161"/>
      <c r="H181" s="161"/>
      <c r="I181" s="161"/>
    </row>
    <row r="182" spans="1:9" x14ac:dyDescent="0.25">
      <c r="A182" s="170"/>
      <c r="B182" s="170"/>
      <c r="C182" s="170"/>
      <c r="D182" s="170"/>
      <c r="E182" s="170"/>
      <c r="F182" s="170"/>
      <c r="G182" s="161"/>
      <c r="H182" s="161"/>
      <c r="I182" s="161"/>
    </row>
    <row r="183" spans="1:9" x14ac:dyDescent="0.25">
      <c r="A183" s="170"/>
      <c r="B183" s="170"/>
      <c r="C183" s="170"/>
      <c r="D183" s="170"/>
      <c r="E183" s="170"/>
      <c r="F183" s="170"/>
      <c r="G183" s="161"/>
      <c r="H183" s="161"/>
      <c r="I183" s="161"/>
    </row>
    <row r="184" spans="1:9" x14ac:dyDescent="0.25">
      <c r="A184" s="170"/>
      <c r="B184" s="170"/>
      <c r="C184" s="170"/>
      <c r="D184" s="170"/>
      <c r="E184" s="170"/>
      <c r="F184" s="170"/>
      <c r="G184" s="161"/>
      <c r="H184" s="161"/>
      <c r="I184" s="161"/>
    </row>
    <row r="185" spans="1:9" x14ac:dyDescent="0.25">
      <c r="A185" s="170"/>
      <c r="B185" s="170"/>
      <c r="C185" s="170"/>
      <c r="D185" s="170"/>
      <c r="E185" s="170"/>
      <c r="F185" s="170"/>
      <c r="G185" s="161"/>
      <c r="H185" s="161"/>
      <c r="I185" s="161"/>
    </row>
    <row r="186" spans="1:9" x14ac:dyDescent="0.25">
      <c r="A186" s="170"/>
      <c r="B186" s="170"/>
      <c r="C186" s="170"/>
      <c r="D186" s="170"/>
      <c r="E186" s="170"/>
      <c r="F186" s="170"/>
      <c r="G186" s="161"/>
      <c r="H186" s="161"/>
      <c r="I186" s="161"/>
    </row>
    <row r="187" spans="1:9" x14ac:dyDescent="0.25">
      <c r="A187" s="170"/>
      <c r="B187" s="170"/>
      <c r="C187" s="170"/>
      <c r="D187" s="170"/>
      <c r="E187" s="170"/>
      <c r="F187" s="170"/>
      <c r="G187" s="161"/>
      <c r="H187" s="161"/>
      <c r="I187" s="161"/>
    </row>
    <row r="188" spans="1:9" x14ac:dyDescent="0.25">
      <c r="A188" s="170"/>
      <c r="B188" s="170"/>
      <c r="C188" s="170"/>
      <c r="D188" s="170"/>
      <c r="E188" s="170"/>
      <c r="F188" s="170"/>
      <c r="G188" s="161"/>
      <c r="H188" s="161"/>
      <c r="I188" s="161"/>
    </row>
    <row r="189" spans="1:9" x14ac:dyDescent="0.25">
      <c r="A189" s="170"/>
      <c r="B189" s="170"/>
      <c r="C189" s="170"/>
      <c r="D189" s="170"/>
      <c r="E189" s="170"/>
      <c r="F189" s="170"/>
      <c r="G189" s="161"/>
      <c r="H189" s="161"/>
      <c r="I189" s="161"/>
    </row>
    <row r="190" spans="1:9" x14ac:dyDescent="0.25">
      <c r="A190" s="170"/>
      <c r="B190" s="170"/>
      <c r="C190" s="170"/>
      <c r="D190" s="170"/>
      <c r="E190" s="170"/>
      <c r="F190" s="170"/>
      <c r="G190" s="161"/>
      <c r="H190" s="161"/>
      <c r="I190" s="161"/>
    </row>
    <row r="191" spans="1:9" x14ac:dyDescent="0.25">
      <c r="A191" s="170"/>
      <c r="B191" s="170"/>
      <c r="C191" s="170"/>
      <c r="D191" s="170"/>
      <c r="E191" s="170"/>
      <c r="F191" s="170"/>
      <c r="G191" s="161"/>
      <c r="H191" s="161"/>
      <c r="I191" s="161"/>
    </row>
    <row r="192" spans="1:9" x14ac:dyDescent="0.25">
      <c r="A192" s="170"/>
      <c r="B192" s="170"/>
      <c r="C192" s="170"/>
      <c r="D192" s="170"/>
      <c r="E192" s="170"/>
      <c r="F192" s="170"/>
      <c r="G192" s="161"/>
      <c r="H192" s="161"/>
      <c r="I192" s="161"/>
    </row>
    <row r="193" spans="1:9" x14ac:dyDescent="0.25">
      <c r="A193" s="170"/>
      <c r="B193" s="170"/>
      <c r="C193" s="170"/>
      <c r="D193" s="170"/>
      <c r="E193" s="170"/>
      <c r="F193" s="170"/>
      <c r="G193" s="161"/>
      <c r="H193" s="161"/>
      <c r="I193" s="161"/>
    </row>
    <row r="194" spans="1:9" x14ac:dyDescent="0.25">
      <c r="A194" s="161"/>
      <c r="B194" s="161"/>
      <c r="C194" s="161"/>
      <c r="D194" s="161"/>
      <c r="E194" s="161"/>
      <c r="F194" s="161"/>
      <c r="G194" s="161"/>
      <c r="H194" s="161"/>
      <c r="I194" s="161"/>
    </row>
    <row r="195" spans="1:9" x14ac:dyDescent="0.25">
      <c r="A195" s="161"/>
      <c r="B195" s="161"/>
      <c r="C195" s="161"/>
      <c r="D195" s="161"/>
      <c r="E195" s="161"/>
      <c r="F195" s="161"/>
      <c r="G195" s="161"/>
      <c r="H195" s="161"/>
      <c r="I195" s="161"/>
    </row>
    <row r="196" spans="1:9" x14ac:dyDescent="0.25">
      <c r="A196" s="161"/>
      <c r="B196" s="161"/>
      <c r="C196" s="161"/>
      <c r="D196" s="161"/>
      <c r="E196" s="161"/>
      <c r="F196" s="161"/>
      <c r="G196" s="161"/>
      <c r="H196" s="161"/>
      <c r="I196" s="161"/>
    </row>
    <row r="197" spans="1:9" x14ac:dyDescent="0.25">
      <c r="A197" s="161"/>
      <c r="B197" s="161"/>
      <c r="C197" s="161"/>
      <c r="D197" s="161"/>
      <c r="E197" s="161"/>
      <c r="F197" s="161"/>
      <c r="G197" s="161"/>
      <c r="H197" s="161"/>
      <c r="I197" s="161"/>
    </row>
    <row r="198" spans="1:9" x14ac:dyDescent="0.25">
      <c r="A198" s="161"/>
      <c r="B198" s="161"/>
      <c r="C198" s="161"/>
      <c r="D198" s="161"/>
      <c r="E198" s="161"/>
      <c r="F198" s="161"/>
      <c r="G198" s="161"/>
      <c r="H198" s="161"/>
      <c r="I198" s="161"/>
    </row>
    <row r="199" spans="1:9" x14ac:dyDescent="0.25">
      <c r="A199" s="161"/>
      <c r="B199" s="161"/>
      <c r="C199" s="161"/>
      <c r="D199" s="161"/>
      <c r="E199" s="161"/>
      <c r="F199" s="161"/>
      <c r="G199" s="161"/>
      <c r="H199" s="161"/>
      <c r="I199" s="161"/>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N104"/>
  <sheetViews>
    <sheetView showGridLines="0" zoomScale="85" zoomScaleNormal="85" zoomScaleSheetLayoutView="100" workbookViewId="0">
      <selection activeCell="D16" sqref="D7:XFD28"/>
    </sheetView>
  </sheetViews>
  <sheetFormatPr defaultRowHeight="15" x14ac:dyDescent="0.25"/>
  <cols>
    <col min="1" max="1" width="7.42578125" customWidth="1"/>
    <col min="2" max="2" width="29.28515625" bestFit="1" customWidth="1"/>
    <col min="3" max="14" width="8.7109375" customWidth="1"/>
  </cols>
  <sheetData>
    <row r="1" spans="1:14" ht="42" customHeight="1" x14ac:dyDescent="0.25">
      <c r="A1" s="566" t="s">
        <v>1020</v>
      </c>
      <c r="B1" s="2337" t="s">
        <v>913</v>
      </c>
      <c r="C1" s="2337"/>
      <c r="D1" s="2337"/>
      <c r="E1" s="2337"/>
      <c r="F1" s="2337"/>
      <c r="G1" s="2337"/>
      <c r="H1" s="2337"/>
      <c r="I1" s="2337"/>
      <c r="J1" s="2337"/>
      <c r="K1" s="2337"/>
      <c r="L1" s="2337"/>
      <c r="M1" s="2337"/>
      <c r="N1" s="2338"/>
    </row>
    <row r="2" spans="1:14" x14ac:dyDescent="0.25">
      <c r="A2" s="2341" t="s">
        <v>934</v>
      </c>
      <c r="B2" s="2342"/>
      <c r="C2" s="2342"/>
      <c r="D2" s="2342"/>
      <c r="E2" s="2342"/>
      <c r="F2" s="2342"/>
      <c r="G2" s="2342"/>
      <c r="H2" s="2342"/>
      <c r="I2" s="2342"/>
      <c r="J2" s="2342"/>
      <c r="K2" s="2342"/>
      <c r="L2" s="2342"/>
      <c r="M2" s="2342"/>
      <c r="N2" s="2343"/>
    </row>
    <row r="3" spans="1:14" ht="15.75" thickBot="1" x14ac:dyDescent="0.3">
      <c r="A3" s="2306"/>
      <c r="B3" s="2307"/>
      <c r="C3" s="2307"/>
      <c r="D3" s="2307"/>
      <c r="E3" s="2307"/>
      <c r="F3" s="2307"/>
      <c r="G3" s="2307"/>
      <c r="H3" s="2307"/>
      <c r="I3" s="2307"/>
      <c r="J3" s="2307"/>
      <c r="K3" s="2307"/>
      <c r="L3" s="2307"/>
      <c r="M3" s="2307"/>
      <c r="N3" s="2308"/>
    </row>
    <row r="4" spans="1:14" s="161" customFormat="1" ht="12.75" customHeight="1" x14ac:dyDescent="0.2">
      <c r="A4" s="1228" t="s">
        <v>1215</v>
      </c>
      <c r="B4" s="1229"/>
      <c r="C4" s="1229"/>
      <c r="D4" s="1229"/>
      <c r="E4" s="1229"/>
      <c r="F4" s="1229"/>
      <c r="G4" s="1229"/>
      <c r="H4" s="1229"/>
      <c r="I4" s="1229"/>
      <c r="J4" s="1229"/>
      <c r="K4" s="1229"/>
      <c r="L4" s="1229"/>
      <c r="M4" s="1229"/>
      <c r="N4" s="2304"/>
    </row>
    <row r="5" spans="1:14" s="161" customFormat="1" ht="13.5" customHeight="1" thickBot="1" x14ac:dyDescent="0.25">
      <c r="A5" s="1231"/>
      <c r="B5" s="1232"/>
      <c r="C5" s="1232"/>
      <c r="D5" s="1232"/>
      <c r="E5" s="1232"/>
      <c r="F5" s="1232"/>
      <c r="G5" s="1232"/>
      <c r="H5" s="1232"/>
      <c r="I5" s="1232"/>
      <c r="J5" s="1232"/>
      <c r="K5" s="1232"/>
      <c r="L5" s="1232"/>
      <c r="M5" s="1232"/>
      <c r="N5" s="2305"/>
    </row>
    <row r="6" spans="1:14" s="161" customFormat="1" ht="13.5" customHeight="1" thickBot="1" x14ac:dyDescent="0.25">
      <c r="A6" s="438" t="s">
        <v>1019</v>
      </c>
      <c r="B6" s="536"/>
      <c r="C6" s="650" t="e">
        <f>#REF!</f>
        <v>#REF!</v>
      </c>
      <c r="D6" s="432"/>
      <c r="E6" s="432"/>
      <c r="F6" s="432"/>
      <c r="G6" s="432"/>
      <c r="H6" s="432"/>
      <c r="I6" s="432"/>
      <c r="J6" s="432"/>
      <c r="K6" s="432"/>
      <c r="L6" s="432"/>
      <c r="M6" s="432"/>
      <c r="N6" s="207"/>
    </row>
    <row r="7" spans="1:14" s="161" customFormat="1" ht="13.5" customHeight="1" x14ac:dyDescent="0.2">
      <c r="A7" s="598"/>
      <c r="B7" s="413"/>
      <c r="C7" s="413"/>
      <c r="D7" s="599"/>
      <c r="E7" s="176"/>
      <c r="F7" s="176"/>
      <c r="G7" s="176"/>
      <c r="H7" s="176"/>
      <c r="I7" s="176"/>
      <c r="J7" s="176"/>
      <c r="K7" s="176"/>
      <c r="L7" s="176"/>
      <c r="M7" s="176"/>
      <c r="N7" s="557"/>
    </row>
    <row r="8" spans="1:14" s="161" customFormat="1" ht="19.5" customHeight="1" x14ac:dyDescent="0.2">
      <c r="A8" s="302"/>
      <c r="B8" s="176" t="s">
        <v>914</v>
      </c>
      <c r="C8" s="176" t="s">
        <v>1576</v>
      </c>
      <c r="D8" s="176"/>
      <c r="E8" s="176"/>
      <c r="F8" s="176"/>
      <c r="G8" s="176"/>
      <c r="H8" s="176"/>
      <c r="I8" s="176"/>
      <c r="J8" s="176"/>
      <c r="K8" s="176"/>
      <c r="L8" s="176"/>
      <c r="M8" s="176"/>
      <c r="N8" s="557"/>
    </row>
    <row r="9" spans="1:14" s="161" customFormat="1" ht="13.5" thickBot="1" x14ac:dyDescent="0.25">
      <c r="A9" s="302"/>
      <c r="B9" s="176"/>
      <c r="C9" s="176"/>
      <c r="D9" s="176"/>
      <c r="E9" s="176"/>
      <c r="F9" s="176"/>
      <c r="G9" s="176"/>
      <c r="H9" s="176"/>
      <c r="I9" s="176"/>
      <c r="J9" s="176"/>
      <c r="K9" s="176"/>
      <c r="L9" s="176"/>
      <c r="M9" s="176"/>
      <c r="N9" s="557"/>
    </row>
    <row r="10" spans="1:14" s="168" customFormat="1" ht="12.75" x14ac:dyDescent="0.2">
      <c r="A10" s="618" t="s">
        <v>915</v>
      </c>
      <c r="B10" s="616"/>
      <c r="C10" s="616"/>
      <c r="D10" s="616"/>
      <c r="E10" s="616"/>
      <c r="F10" s="616"/>
      <c r="G10" s="616"/>
      <c r="H10" s="616"/>
      <c r="I10" s="616"/>
      <c r="J10" s="616"/>
      <c r="K10" s="616"/>
      <c r="L10" s="616"/>
      <c r="M10" s="616"/>
      <c r="N10" s="619"/>
    </row>
    <row r="11" spans="1:14" s="161" customFormat="1" ht="13.5" thickBot="1" x14ac:dyDescent="0.25">
      <c r="A11" s="620"/>
      <c r="B11" s="617"/>
      <c r="C11" s="617">
        <v>1</v>
      </c>
      <c r="D11" s="617">
        <v>2</v>
      </c>
      <c r="E11" s="617">
        <v>3</v>
      </c>
      <c r="F11" s="617">
        <v>4</v>
      </c>
      <c r="G11" s="617">
        <v>5</v>
      </c>
      <c r="H11" s="617">
        <v>6</v>
      </c>
      <c r="I11" s="617">
        <v>8</v>
      </c>
      <c r="J11" s="617">
        <v>9</v>
      </c>
      <c r="K11" s="617">
        <v>10</v>
      </c>
      <c r="L11" s="617">
        <v>7</v>
      </c>
      <c r="M11" s="617">
        <v>11</v>
      </c>
      <c r="N11" s="621">
        <v>12</v>
      </c>
    </row>
    <row r="12" spans="1:14" s="161" customFormat="1" ht="39" customHeight="1" thickBot="1" x14ac:dyDescent="0.25">
      <c r="A12" s="601"/>
      <c r="B12" s="411"/>
      <c r="C12" s="2346" t="s">
        <v>917</v>
      </c>
      <c r="D12" s="2347"/>
      <c r="E12" s="2346" t="s">
        <v>918</v>
      </c>
      <c r="F12" s="2347"/>
      <c r="G12" s="2346" t="s">
        <v>145</v>
      </c>
      <c r="H12" s="2347"/>
      <c r="I12" s="2348" t="s">
        <v>919</v>
      </c>
      <c r="J12" s="2349"/>
      <c r="K12" s="2349"/>
      <c r="L12" s="2350"/>
      <c r="M12" s="2322" t="s">
        <v>928</v>
      </c>
      <c r="N12" s="2329" t="s">
        <v>929</v>
      </c>
    </row>
    <row r="13" spans="1:14" s="161" customFormat="1" ht="15" customHeight="1" x14ac:dyDescent="0.2">
      <c r="A13" s="2344" t="s">
        <v>916</v>
      </c>
      <c r="B13" s="2345" t="s">
        <v>2050</v>
      </c>
      <c r="C13" s="2322" t="s">
        <v>920</v>
      </c>
      <c r="D13" s="2322" t="s">
        <v>921</v>
      </c>
      <c r="E13" s="2322" t="s">
        <v>922</v>
      </c>
      <c r="F13" s="2322" t="s">
        <v>923</v>
      </c>
      <c r="G13" s="2322" t="s">
        <v>920</v>
      </c>
      <c r="H13" s="2322" t="s">
        <v>921</v>
      </c>
      <c r="I13" s="2331" t="s">
        <v>924</v>
      </c>
      <c r="J13" s="2331" t="s">
        <v>925</v>
      </c>
      <c r="K13" s="2331" t="s">
        <v>926</v>
      </c>
      <c r="L13" s="2322" t="s">
        <v>927</v>
      </c>
      <c r="M13" s="2323"/>
      <c r="N13" s="2330"/>
    </row>
    <row r="14" spans="1:14" s="161" customFormat="1" ht="15" customHeight="1" x14ac:dyDescent="0.2">
      <c r="A14" s="2344"/>
      <c r="B14" s="2345"/>
      <c r="C14" s="2323"/>
      <c r="D14" s="2323"/>
      <c r="E14" s="2323"/>
      <c r="F14" s="2323"/>
      <c r="G14" s="2323"/>
      <c r="H14" s="2323"/>
      <c r="I14" s="2332"/>
      <c r="J14" s="2332"/>
      <c r="K14" s="2332"/>
      <c r="L14" s="2323"/>
      <c r="M14" s="2323"/>
      <c r="N14" s="2330"/>
    </row>
    <row r="15" spans="1:14" s="161" customFormat="1" ht="77.25" customHeight="1" thickBot="1" x14ac:dyDescent="0.25">
      <c r="A15" s="2344"/>
      <c r="B15" s="2345"/>
      <c r="C15" s="2323"/>
      <c r="D15" s="2323"/>
      <c r="E15" s="2323"/>
      <c r="F15" s="2323"/>
      <c r="G15" s="2323"/>
      <c r="H15" s="2323"/>
      <c r="I15" s="2332"/>
      <c r="J15" s="2332"/>
      <c r="K15" s="2332"/>
      <c r="L15" s="2323"/>
      <c r="M15" s="2323"/>
      <c r="N15" s="2330"/>
    </row>
    <row r="16" spans="1:14" s="161" customFormat="1" ht="7.5" customHeight="1" x14ac:dyDescent="0.2">
      <c r="A16" s="2316"/>
      <c r="B16" s="2318"/>
      <c r="C16" s="2320" t="s">
        <v>854</v>
      </c>
      <c r="D16" s="2320" t="s">
        <v>892</v>
      </c>
      <c r="E16" s="2320" t="s">
        <v>858</v>
      </c>
      <c r="F16" s="2320" t="s">
        <v>855</v>
      </c>
      <c r="G16" s="2320" t="s">
        <v>893</v>
      </c>
      <c r="H16" s="2320" t="s">
        <v>856</v>
      </c>
      <c r="I16" s="2320" t="s">
        <v>894</v>
      </c>
      <c r="J16" s="2320" t="s">
        <v>895</v>
      </c>
      <c r="K16" s="2320" t="s">
        <v>857</v>
      </c>
      <c r="L16" s="2320">
        <v>100</v>
      </c>
      <c r="M16" s="2320">
        <v>110</v>
      </c>
      <c r="N16" s="2339">
        <v>120</v>
      </c>
    </row>
    <row r="17" spans="1:14" s="161" customFormat="1" ht="12.75" x14ac:dyDescent="0.2">
      <c r="A17" s="2317"/>
      <c r="B17" s="2319"/>
      <c r="C17" s="2321"/>
      <c r="D17" s="2321"/>
      <c r="E17" s="2321"/>
      <c r="F17" s="2321"/>
      <c r="G17" s="2321"/>
      <c r="H17" s="2321"/>
      <c r="I17" s="2321"/>
      <c r="J17" s="2321"/>
      <c r="K17" s="2321"/>
      <c r="L17" s="2321"/>
      <c r="M17" s="2321"/>
      <c r="N17" s="2340"/>
    </row>
    <row r="18" spans="1:14" s="161" customFormat="1" ht="4.5" customHeight="1" x14ac:dyDescent="0.2">
      <c r="A18" s="2317"/>
      <c r="B18" s="2319"/>
      <c r="C18" s="2321"/>
      <c r="D18" s="2321"/>
      <c r="E18" s="2321"/>
      <c r="F18" s="2321"/>
      <c r="G18" s="2321"/>
      <c r="H18" s="2321"/>
      <c r="I18" s="2321"/>
      <c r="J18" s="2321"/>
      <c r="K18" s="2321"/>
      <c r="L18" s="2321"/>
      <c r="M18" s="2321"/>
      <c r="N18" s="2340"/>
    </row>
    <row r="19" spans="1:14" s="161" customFormat="1" ht="12.75" x14ac:dyDescent="0.2">
      <c r="A19" s="485" t="s">
        <v>854</v>
      </c>
      <c r="B19" s="487" t="s">
        <v>930</v>
      </c>
      <c r="C19" s="531"/>
      <c r="D19" s="531"/>
      <c r="E19" s="531"/>
      <c r="F19" s="531"/>
      <c r="G19" s="531"/>
      <c r="H19" s="531"/>
      <c r="I19" s="531"/>
      <c r="J19" s="531"/>
      <c r="K19" s="531"/>
      <c r="L19" s="531"/>
      <c r="M19" s="531"/>
      <c r="N19" s="532"/>
    </row>
    <row r="20" spans="1:14" s="161" customFormat="1" ht="12.75" x14ac:dyDescent="0.2">
      <c r="A20" s="485"/>
      <c r="B20" s="487" t="str">
        <f>'COKIFE30-36'!J2</f>
        <v>AE (Spojené arabské emiráty)</v>
      </c>
      <c r="C20" s="791">
        <f>SUMIFS('COKIFE30-36'!$D:$D,'COKIFE30-36'!$A:$A,'Část 21'!$B20,'COKIFE30-36'!$C:$C,C$11)</f>
        <v>677.53</v>
      </c>
      <c r="D20" s="791">
        <f>SUMIFS('COKIFE30-36'!$D:$D,'COKIFE30-36'!$A:$A,'Část 21'!$B20,'COKIFE30-36'!$C:$C,D$11)</f>
        <v>0</v>
      </c>
      <c r="E20" s="791">
        <f>SUMIFS('COKIFE30-36'!$D:$D,'COKIFE30-36'!$A:$A,'Část 21'!$B20,'COKIFE30-36'!$C:$C,E$11)</f>
        <v>0</v>
      </c>
      <c r="F20" s="791">
        <f>SUMIFS('COKIFE30-36'!$D:$D,'COKIFE30-36'!$A:$A,'Část 21'!$B20,'COKIFE30-36'!$C:$C,F$11)</f>
        <v>0</v>
      </c>
      <c r="G20" s="791">
        <f>SUMIFS('COKIFE30-36'!$D:$D,'COKIFE30-36'!$A:$A,'Část 21'!$B20,'COKIFE30-36'!$C:$C,G$11)</f>
        <v>0</v>
      </c>
      <c r="H20" s="791">
        <f>SUMIFS('COKIFE30-36'!$D:$D,'COKIFE30-36'!$A:$A,'Část 21'!$B20,'COKIFE30-36'!$C:$C,H$11)</f>
        <v>0</v>
      </c>
      <c r="I20" s="791">
        <f>SUMIFS('COKIFE30-36'!$D:$D,'COKIFE30-36'!$A:$A,'Část 21'!$B20,'COKIFE30-36'!$C:$C,I$11)</f>
        <v>54.202399999999997</v>
      </c>
      <c r="J20" s="791">
        <f>SUMIFS('COKIFE30-36'!$D:$D,'COKIFE30-36'!$A:$A,'Část 21'!$B20,'COKIFE30-36'!$C:$C,J$11)</f>
        <v>0</v>
      </c>
      <c r="K20" s="791">
        <f>SUMIFS('COKIFE30-36'!$D:$D,'COKIFE30-36'!$A:$A,'Část 21'!$B20,'COKIFE30-36'!$C:$C,K$11)</f>
        <v>0</v>
      </c>
      <c r="L20" s="791">
        <f>SUMIFS('COKIFE30-36'!$D:$D,'COKIFE30-36'!$A:$A,'Část 21'!$B20,'COKIFE30-36'!$C:$C,L$11)</f>
        <v>54.202399999999997</v>
      </c>
      <c r="M20" s="795">
        <f>SUMIFS('COKIFE30-36'!$E:$E,'COKIFE30-36'!$A:$A,'Část 21'!$B20,'COKIFE30-36'!$C:$C,M$11)</f>
        <v>1.6709240094309936E-9</v>
      </c>
      <c r="N20" s="795">
        <f>SUMIFS('COKIFE30-36'!$E:$E,'COKIFE30-36'!$A:$A,'Část 21'!$B20,'COKIFE30-36'!$C:$C,N$11)</f>
        <v>0</v>
      </c>
    </row>
    <row r="21" spans="1:14" s="161" customFormat="1" ht="12.75" x14ac:dyDescent="0.2">
      <c r="A21" s="485"/>
      <c r="B21" s="487" t="str">
        <f>'COKIFE30-36'!J3</f>
        <v>AI (Anguilla)</v>
      </c>
      <c r="C21" s="791">
        <f>SUMIFS('COKIFE30-36'!$D:$D,'COKIFE30-36'!$A:$A,'Část 21'!$B21,'COKIFE30-36'!$C:$C,C$11)</f>
        <v>3032.01</v>
      </c>
      <c r="D21" s="791">
        <f>SUMIFS('COKIFE30-36'!$D:$D,'COKIFE30-36'!$A:$A,'Část 21'!$B21,'COKIFE30-36'!$C:$C,D$11)</f>
        <v>0</v>
      </c>
      <c r="E21" s="791">
        <f>SUMIFS('COKIFE30-36'!$D:$D,'COKIFE30-36'!$A:$A,'Část 21'!$B21,'COKIFE30-36'!$C:$C,E$11)</f>
        <v>0</v>
      </c>
      <c r="F21" s="791">
        <f>SUMIFS('COKIFE30-36'!$D:$D,'COKIFE30-36'!$A:$A,'Část 21'!$B21,'COKIFE30-36'!$C:$C,F$11)</f>
        <v>0</v>
      </c>
      <c r="G21" s="791">
        <f>SUMIFS('COKIFE30-36'!$D:$D,'COKIFE30-36'!$A:$A,'Část 21'!$B21,'COKIFE30-36'!$C:$C,G$11)</f>
        <v>0</v>
      </c>
      <c r="H21" s="791">
        <f>SUMIFS('COKIFE30-36'!$D:$D,'COKIFE30-36'!$A:$A,'Část 21'!$B21,'COKIFE30-36'!$C:$C,H$11)</f>
        <v>0</v>
      </c>
      <c r="I21" s="791">
        <f>SUMIFS('COKIFE30-36'!$D:$D,'COKIFE30-36'!$A:$A,'Část 21'!$B21,'COKIFE30-36'!$C:$C,I$11)</f>
        <v>242.56080000000003</v>
      </c>
      <c r="J21" s="791">
        <f>SUMIFS('COKIFE30-36'!$D:$D,'COKIFE30-36'!$A:$A,'Část 21'!$B21,'COKIFE30-36'!$C:$C,J$11)</f>
        <v>0</v>
      </c>
      <c r="K21" s="791">
        <f>SUMIFS('COKIFE30-36'!$D:$D,'COKIFE30-36'!$A:$A,'Část 21'!$B21,'COKIFE30-36'!$C:$C,K$11)</f>
        <v>0</v>
      </c>
      <c r="L21" s="791">
        <f>SUMIFS('COKIFE30-36'!$D:$D,'COKIFE30-36'!$A:$A,'Část 21'!$B21,'COKIFE30-36'!$C:$C,L$11)</f>
        <v>242.56080000000003</v>
      </c>
      <c r="M21" s="795">
        <f>SUMIFS('COKIFE30-36'!$E:$E,'COKIFE30-36'!$A:$A,'Část 21'!$B21,'COKIFE30-36'!$C:$C,M$11)</f>
        <v>7.4775409293092078E-9</v>
      </c>
      <c r="N21" s="795">
        <f>SUMIFS('COKIFE30-36'!$E:$E,'COKIFE30-36'!$A:$A,'Část 21'!$B21,'COKIFE30-36'!$C:$C,N$11)</f>
        <v>0</v>
      </c>
    </row>
    <row r="22" spans="1:14" s="161" customFormat="1" ht="12.75" x14ac:dyDescent="0.2">
      <c r="A22" s="485"/>
      <c r="B22" s="487" t="str">
        <f>'COKIFE30-36'!J4</f>
        <v>AT (Rakouská republika)</v>
      </c>
      <c r="C22" s="791">
        <f>SUMIFS('COKIFE30-36'!$D:$D,'COKIFE30-36'!$A:$A,'Část 21'!$B22,'COKIFE30-36'!$C:$C,C$11)</f>
        <v>0</v>
      </c>
      <c r="D22" s="791">
        <f>SUMIFS('COKIFE30-36'!$D:$D,'COKIFE30-36'!$A:$A,'Část 21'!$B22,'COKIFE30-36'!$C:$C,D$11)</f>
        <v>0</v>
      </c>
      <c r="E22" s="791">
        <f>SUMIFS('COKIFE30-36'!$D:$D,'COKIFE30-36'!$A:$A,'Část 21'!$B22,'COKIFE30-36'!$C:$C,E$11)</f>
        <v>0</v>
      </c>
      <c r="F22" s="791">
        <f>SUMIFS('COKIFE30-36'!$D:$D,'COKIFE30-36'!$A:$A,'Část 21'!$B22,'COKIFE30-36'!$C:$C,F$11)</f>
        <v>0</v>
      </c>
      <c r="G22" s="791">
        <f>SUMIFS('COKIFE30-36'!$D:$D,'COKIFE30-36'!$A:$A,'Část 21'!$B22,'COKIFE30-36'!$C:$C,G$11)</f>
        <v>0</v>
      </c>
      <c r="H22" s="791">
        <f>SUMIFS('COKIFE30-36'!$D:$D,'COKIFE30-36'!$A:$A,'Část 21'!$B22,'COKIFE30-36'!$C:$C,H$11)</f>
        <v>0</v>
      </c>
      <c r="I22" s="791">
        <f>SUMIFS('COKIFE30-36'!$D:$D,'COKIFE30-36'!$A:$A,'Část 21'!$B22,'COKIFE30-36'!$C:$C,I$11)</f>
        <v>0</v>
      </c>
      <c r="J22" s="791">
        <f>SUMIFS('COKIFE30-36'!$D:$D,'COKIFE30-36'!$A:$A,'Část 21'!$B22,'COKIFE30-36'!$C:$C,J$11)</f>
        <v>0</v>
      </c>
      <c r="K22" s="791">
        <f>SUMIFS('COKIFE30-36'!$D:$D,'COKIFE30-36'!$A:$A,'Část 21'!$B22,'COKIFE30-36'!$C:$C,K$11)</f>
        <v>0</v>
      </c>
      <c r="L22" s="791">
        <f>SUMIFS('COKIFE30-36'!$D:$D,'COKIFE30-36'!$A:$A,'Část 21'!$B22,'COKIFE30-36'!$C:$C,L$11)</f>
        <v>0</v>
      </c>
      <c r="M22" s="795">
        <f>SUMIFS('COKIFE30-36'!$E:$E,'COKIFE30-36'!$A:$A,'Část 21'!$B22,'COKIFE30-36'!$C:$C,M$11)</f>
        <v>0</v>
      </c>
      <c r="N22" s="795">
        <f>SUMIFS('COKIFE30-36'!$E:$E,'COKIFE30-36'!$A:$A,'Část 21'!$B22,'COKIFE30-36'!$C:$C,N$11)</f>
        <v>0</v>
      </c>
    </row>
    <row r="23" spans="1:14" s="161" customFormat="1" ht="12.75" x14ac:dyDescent="0.2">
      <c r="A23" s="485"/>
      <c r="B23" s="487" t="str">
        <f>'COKIFE30-36'!J5</f>
        <v>AU (Austrálie)</v>
      </c>
      <c r="C23" s="791">
        <f>SUMIFS('COKIFE30-36'!$D:$D,'COKIFE30-36'!$A:$A,'Část 21'!$B23,'COKIFE30-36'!$C:$C,C$11)</f>
        <v>0</v>
      </c>
      <c r="D23" s="791">
        <f>SUMIFS('COKIFE30-36'!$D:$D,'COKIFE30-36'!$A:$A,'Část 21'!$B23,'COKIFE30-36'!$C:$C,D$11)</f>
        <v>0</v>
      </c>
      <c r="E23" s="791">
        <f>SUMIFS('COKIFE30-36'!$D:$D,'COKIFE30-36'!$A:$A,'Část 21'!$B23,'COKIFE30-36'!$C:$C,E$11)</f>
        <v>0</v>
      </c>
      <c r="F23" s="791">
        <f>SUMIFS('COKIFE30-36'!$D:$D,'COKIFE30-36'!$A:$A,'Část 21'!$B23,'COKIFE30-36'!$C:$C,F$11)</f>
        <v>0</v>
      </c>
      <c r="G23" s="791">
        <f>SUMIFS('COKIFE30-36'!$D:$D,'COKIFE30-36'!$A:$A,'Část 21'!$B23,'COKIFE30-36'!$C:$C,G$11)</f>
        <v>0</v>
      </c>
      <c r="H23" s="791">
        <f>SUMIFS('COKIFE30-36'!$D:$D,'COKIFE30-36'!$A:$A,'Část 21'!$B23,'COKIFE30-36'!$C:$C,H$11)</f>
        <v>0</v>
      </c>
      <c r="I23" s="791">
        <f>SUMIFS('COKIFE30-36'!$D:$D,'COKIFE30-36'!$A:$A,'Část 21'!$B23,'COKIFE30-36'!$C:$C,I$11)</f>
        <v>0</v>
      </c>
      <c r="J23" s="791">
        <f>SUMIFS('COKIFE30-36'!$D:$D,'COKIFE30-36'!$A:$A,'Část 21'!$B23,'COKIFE30-36'!$C:$C,J$11)</f>
        <v>0</v>
      </c>
      <c r="K23" s="791">
        <f>SUMIFS('COKIFE30-36'!$D:$D,'COKIFE30-36'!$A:$A,'Část 21'!$B23,'COKIFE30-36'!$C:$C,K$11)</f>
        <v>0</v>
      </c>
      <c r="L23" s="791">
        <f>SUMIFS('COKIFE30-36'!$D:$D,'COKIFE30-36'!$A:$A,'Část 21'!$B23,'COKIFE30-36'!$C:$C,L$11)</f>
        <v>0</v>
      </c>
      <c r="M23" s="795">
        <f>SUMIFS('COKIFE30-36'!$E:$E,'COKIFE30-36'!$A:$A,'Část 21'!$B23,'COKIFE30-36'!$C:$C,M$11)</f>
        <v>0</v>
      </c>
      <c r="N23" s="795">
        <f>SUMIFS('COKIFE30-36'!$E:$E,'COKIFE30-36'!$A:$A,'Část 21'!$B23,'COKIFE30-36'!$C:$C,N$11)</f>
        <v>0</v>
      </c>
    </row>
    <row r="24" spans="1:14" s="161" customFormat="1" ht="12.75" x14ac:dyDescent="0.2">
      <c r="A24" s="485"/>
      <c r="B24" s="487" t="str">
        <f>'COKIFE30-36'!J6</f>
        <v>BE (Belgické království)</v>
      </c>
      <c r="C24" s="791">
        <f>SUMIFS('COKIFE30-36'!$D:$D,'COKIFE30-36'!$A:$A,'Část 21'!$B24,'COKIFE30-36'!$C:$C,C$11)</f>
        <v>1099816524.3164058</v>
      </c>
      <c r="D24" s="791">
        <f>SUMIFS('COKIFE30-36'!$D:$D,'COKIFE30-36'!$A:$A,'Část 21'!$B24,'COKIFE30-36'!$C:$C,D$11)</f>
        <v>0</v>
      </c>
      <c r="E24" s="791">
        <f>SUMIFS('COKIFE30-36'!$D:$D,'COKIFE30-36'!$A:$A,'Část 21'!$B24,'COKIFE30-36'!$C:$C,E$11)</f>
        <v>0</v>
      </c>
      <c r="F24" s="791">
        <f>SUMIFS('COKIFE30-36'!$D:$D,'COKIFE30-36'!$A:$A,'Část 21'!$B24,'COKIFE30-36'!$C:$C,F$11)</f>
        <v>0</v>
      </c>
      <c r="G24" s="791">
        <f>SUMIFS('COKIFE30-36'!$D:$D,'COKIFE30-36'!$A:$A,'Část 21'!$B24,'COKIFE30-36'!$C:$C,G$11)</f>
        <v>0</v>
      </c>
      <c r="H24" s="791">
        <f>SUMIFS('COKIFE30-36'!$D:$D,'COKIFE30-36'!$A:$A,'Část 21'!$B24,'COKIFE30-36'!$C:$C,H$11)</f>
        <v>0</v>
      </c>
      <c r="I24" s="791">
        <f>SUMIFS('COKIFE30-36'!$D:$D,'COKIFE30-36'!$A:$A,'Část 21'!$B24,'COKIFE30-36'!$C:$C,I$11)</f>
        <v>87985321.94531247</v>
      </c>
      <c r="J24" s="791">
        <f>SUMIFS('COKIFE30-36'!$D:$D,'COKIFE30-36'!$A:$A,'Část 21'!$B24,'COKIFE30-36'!$C:$C,J$11)</f>
        <v>0</v>
      </c>
      <c r="K24" s="791">
        <f>SUMIFS('COKIFE30-36'!$D:$D,'COKIFE30-36'!$A:$A,'Část 21'!$B24,'COKIFE30-36'!$C:$C,K$11)</f>
        <v>0</v>
      </c>
      <c r="L24" s="791">
        <f>SUMIFS('COKIFE30-36'!$D:$D,'COKIFE30-36'!$A:$A,'Část 21'!$B24,'COKIFE30-36'!$C:$C,L$11)</f>
        <v>87985321.94531247</v>
      </c>
      <c r="M24" s="795">
        <f>SUMIFS('COKIFE30-36'!$E:$E,'COKIFE30-36'!$A:$A,'Část 21'!$B24,'COKIFE30-36'!$C:$C,M$11)</f>
        <v>2.7123667386672601E-3</v>
      </c>
      <c r="N24" s="795">
        <f>SUMIFS('COKIFE30-36'!$E:$E,'COKIFE30-36'!$A:$A,'Část 21'!$B24,'COKIFE30-36'!$C:$C,N$11)</f>
        <v>0</v>
      </c>
    </row>
    <row r="25" spans="1:14" s="161" customFormat="1" ht="12.75" x14ac:dyDescent="0.2">
      <c r="A25" s="485"/>
      <c r="B25" s="487" t="str">
        <f>'COKIFE30-36'!J7</f>
        <v>BG (Bulharská republika)</v>
      </c>
      <c r="C25" s="791">
        <f>SUMIFS('COKIFE30-36'!$D:$D,'COKIFE30-36'!$A:$A,'Část 21'!$B25,'COKIFE30-36'!$C:$C,C$11)</f>
        <v>162002486.72</v>
      </c>
      <c r="D25" s="791">
        <f>SUMIFS('COKIFE30-36'!$D:$D,'COKIFE30-36'!$A:$A,'Část 21'!$B25,'COKIFE30-36'!$C:$C,D$11)</f>
        <v>0</v>
      </c>
      <c r="E25" s="791">
        <f>SUMIFS('COKIFE30-36'!$D:$D,'COKIFE30-36'!$A:$A,'Část 21'!$B25,'COKIFE30-36'!$C:$C,E$11)</f>
        <v>0</v>
      </c>
      <c r="F25" s="791">
        <f>SUMIFS('COKIFE30-36'!$D:$D,'COKIFE30-36'!$A:$A,'Část 21'!$B25,'COKIFE30-36'!$C:$C,F$11)</f>
        <v>0</v>
      </c>
      <c r="G25" s="791">
        <f>SUMIFS('COKIFE30-36'!$D:$D,'COKIFE30-36'!$A:$A,'Část 21'!$B25,'COKIFE30-36'!$C:$C,G$11)</f>
        <v>0</v>
      </c>
      <c r="H25" s="791">
        <f>SUMIFS('COKIFE30-36'!$D:$D,'COKIFE30-36'!$A:$A,'Část 21'!$B25,'COKIFE30-36'!$C:$C,H$11)</f>
        <v>0</v>
      </c>
      <c r="I25" s="791">
        <f>SUMIFS('COKIFE30-36'!$D:$D,'COKIFE30-36'!$A:$A,'Část 21'!$B25,'COKIFE30-36'!$C:$C,I$11)</f>
        <v>12960198.9376</v>
      </c>
      <c r="J25" s="791">
        <f>SUMIFS('COKIFE30-36'!$D:$D,'COKIFE30-36'!$A:$A,'Část 21'!$B25,'COKIFE30-36'!$C:$C,J$11)</f>
        <v>0</v>
      </c>
      <c r="K25" s="791">
        <f>SUMIFS('COKIFE30-36'!$D:$D,'COKIFE30-36'!$A:$A,'Část 21'!$B25,'COKIFE30-36'!$C:$C,K$11)</f>
        <v>0</v>
      </c>
      <c r="L25" s="791">
        <f>SUMIFS('COKIFE30-36'!$D:$D,'COKIFE30-36'!$A:$A,'Část 21'!$B25,'COKIFE30-36'!$C:$C,L$11)</f>
        <v>12960198.9376</v>
      </c>
      <c r="M25" s="795">
        <f>SUMIFS('COKIFE30-36'!$E:$E,'COKIFE30-36'!$A:$A,'Část 21'!$B25,'COKIFE30-36'!$C:$C,M$11)</f>
        <v>3.995304187976528E-4</v>
      </c>
      <c r="N25" s="795">
        <f>SUMIFS('COKIFE30-36'!$E:$E,'COKIFE30-36'!$A:$A,'Část 21'!$B25,'COKIFE30-36'!$C:$C,N$11)</f>
        <v>0</v>
      </c>
    </row>
    <row r="26" spans="1:14" s="161" customFormat="1" ht="25.5" x14ac:dyDescent="0.2">
      <c r="A26" s="485"/>
      <c r="B26" s="487" t="str">
        <f>'COKIFE30-36'!J8</f>
        <v>BR (Brazilská federativní republika)</v>
      </c>
      <c r="C26" s="791">
        <f>SUMIFS('COKIFE30-36'!$D:$D,'COKIFE30-36'!$A:$A,'Část 21'!$B26,'COKIFE30-36'!$C:$C,C$11)</f>
        <v>145621754.44</v>
      </c>
      <c r="D26" s="791">
        <f>SUMIFS('COKIFE30-36'!$D:$D,'COKIFE30-36'!$A:$A,'Část 21'!$B26,'COKIFE30-36'!$C:$C,D$11)</f>
        <v>0</v>
      </c>
      <c r="E26" s="791">
        <f>SUMIFS('COKIFE30-36'!$D:$D,'COKIFE30-36'!$A:$A,'Část 21'!$B26,'COKIFE30-36'!$C:$C,E$11)</f>
        <v>0</v>
      </c>
      <c r="F26" s="791">
        <f>SUMIFS('COKIFE30-36'!$D:$D,'COKIFE30-36'!$A:$A,'Část 21'!$B26,'COKIFE30-36'!$C:$C,F$11)</f>
        <v>0</v>
      </c>
      <c r="G26" s="791">
        <f>SUMIFS('COKIFE30-36'!$D:$D,'COKIFE30-36'!$A:$A,'Část 21'!$B26,'COKIFE30-36'!$C:$C,G$11)</f>
        <v>0</v>
      </c>
      <c r="H26" s="791">
        <f>SUMIFS('COKIFE30-36'!$D:$D,'COKIFE30-36'!$A:$A,'Část 21'!$B26,'COKIFE30-36'!$C:$C,H$11)</f>
        <v>0</v>
      </c>
      <c r="I26" s="791">
        <f>SUMIFS('COKIFE30-36'!$D:$D,'COKIFE30-36'!$A:$A,'Část 21'!$B26,'COKIFE30-36'!$C:$C,I$11)</f>
        <v>11649740.3552</v>
      </c>
      <c r="J26" s="791">
        <f>SUMIFS('COKIFE30-36'!$D:$D,'COKIFE30-36'!$A:$A,'Část 21'!$B26,'COKIFE30-36'!$C:$C,J$11)</f>
        <v>0</v>
      </c>
      <c r="K26" s="791">
        <f>SUMIFS('COKIFE30-36'!$D:$D,'COKIFE30-36'!$A:$A,'Část 21'!$B26,'COKIFE30-36'!$C:$C,K$11)</f>
        <v>0</v>
      </c>
      <c r="L26" s="791">
        <f>SUMIFS('COKIFE30-36'!$D:$D,'COKIFE30-36'!$A:$A,'Část 21'!$B26,'COKIFE30-36'!$C:$C,L$11)</f>
        <v>11649740.3552</v>
      </c>
      <c r="M26" s="795">
        <f>SUMIFS('COKIFE30-36'!$E:$E,'COKIFE30-36'!$A:$A,'Část 21'!$B26,'COKIFE30-36'!$C:$C,M$11)</f>
        <v>3.5913226837078861E-4</v>
      </c>
      <c r="N26" s="795">
        <f>SUMIFS('COKIFE30-36'!$E:$E,'COKIFE30-36'!$A:$A,'Část 21'!$B26,'COKIFE30-36'!$C:$C,N$11)</f>
        <v>0</v>
      </c>
    </row>
    <row r="27" spans="1:14" s="161" customFormat="1" ht="12.75" x14ac:dyDescent="0.2">
      <c r="A27" s="485"/>
      <c r="B27" s="487" t="str">
        <f>'COKIFE30-36'!J9</f>
        <v>BY (Běloruská republika)</v>
      </c>
      <c r="C27" s="791">
        <f>SUMIFS('COKIFE30-36'!$D:$D,'COKIFE30-36'!$A:$A,'Část 21'!$B27,'COKIFE30-36'!$C:$C,C$11)</f>
        <v>678670924.61562347</v>
      </c>
      <c r="D27" s="791">
        <f>SUMIFS('COKIFE30-36'!$D:$D,'COKIFE30-36'!$A:$A,'Část 21'!$B27,'COKIFE30-36'!$C:$C,D$11)</f>
        <v>0</v>
      </c>
      <c r="E27" s="791">
        <f>SUMIFS('COKIFE30-36'!$D:$D,'COKIFE30-36'!$A:$A,'Část 21'!$B27,'COKIFE30-36'!$C:$C,E$11)</f>
        <v>0</v>
      </c>
      <c r="F27" s="791">
        <f>SUMIFS('COKIFE30-36'!$D:$D,'COKIFE30-36'!$A:$A,'Část 21'!$B27,'COKIFE30-36'!$C:$C,F$11)</f>
        <v>0</v>
      </c>
      <c r="G27" s="791">
        <f>SUMIFS('COKIFE30-36'!$D:$D,'COKIFE30-36'!$A:$A,'Část 21'!$B27,'COKIFE30-36'!$C:$C,G$11)</f>
        <v>0</v>
      </c>
      <c r="H27" s="791">
        <f>SUMIFS('COKIFE30-36'!$D:$D,'COKIFE30-36'!$A:$A,'Část 21'!$B27,'COKIFE30-36'!$C:$C,H$11)</f>
        <v>0</v>
      </c>
      <c r="I27" s="791">
        <f>SUMIFS('COKIFE30-36'!$D:$D,'COKIFE30-36'!$A:$A,'Část 21'!$B27,'COKIFE30-36'!$C:$C,I$11)</f>
        <v>54293673.969249882</v>
      </c>
      <c r="J27" s="791">
        <f>SUMIFS('COKIFE30-36'!$D:$D,'COKIFE30-36'!$A:$A,'Část 21'!$B27,'COKIFE30-36'!$C:$C,J$11)</f>
        <v>0</v>
      </c>
      <c r="K27" s="791">
        <f>SUMIFS('COKIFE30-36'!$D:$D,'COKIFE30-36'!$A:$A,'Část 21'!$B27,'COKIFE30-36'!$C:$C,K$11)</f>
        <v>0</v>
      </c>
      <c r="L27" s="791">
        <f>SUMIFS('COKIFE30-36'!$D:$D,'COKIFE30-36'!$A:$A,'Část 21'!$B27,'COKIFE30-36'!$C:$C,L$11)</f>
        <v>54293673.969249882</v>
      </c>
      <c r="M27" s="795">
        <f>SUMIFS('COKIFE30-36'!$E:$E,'COKIFE30-36'!$A:$A,'Část 21'!$B27,'COKIFE30-36'!$C:$C,M$11)</f>
        <v>1.6737377569155274E-3</v>
      </c>
      <c r="N27" s="795">
        <f>SUMIFS('COKIFE30-36'!$E:$E,'COKIFE30-36'!$A:$A,'Část 21'!$B27,'COKIFE30-36'!$C:$C,N$11)</f>
        <v>0</v>
      </c>
    </row>
    <row r="28" spans="1:14" s="161" customFormat="1" ht="12.75" x14ac:dyDescent="0.2">
      <c r="A28" s="485"/>
      <c r="B28" s="487" t="str">
        <f>'COKIFE30-36'!J10</f>
        <v>BZ (Belize)</v>
      </c>
      <c r="C28" s="791">
        <f>SUMIFS('COKIFE30-36'!$D:$D,'COKIFE30-36'!$A:$A,'Část 21'!$B28,'COKIFE30-36'!$C:$C,C$11)</f>
        <v>4371.3999999999996</v>
      </c>
      <c r="D28" s="791">
        <f>SUMIFS('COKIFE30-36'!$D:$D,'COKIFE30-36'!$A:$A,'Část 21'!$B28,'COKIFE30-36'!$C:$C,D$11)</f>
        <v>0</v>
      </c>
      <c r="E28" s="791">
        <f>SUMIFS('COKIFE30-36'!$D:$D,'COKIFE30-36'!$A:$A,'Část 21'!$B28,'COKIFE30-36'!$C:$C,E$11)</f>
        <v>0</v>
      </c>
      <c r="F28" s="791">
        <f>SUMIFS('COKIFE30-36'!$D:$D,'COKIFE30-36'!$A:$A,'Část 21'!$B28,'COKIFE30-36'!$C:$C,F$11)</f>
        <v>0</v>
      </c>
      <c r="G28" s="791">
        <f>SUMIFS('COKIFE30-36'!$D:$D,'COKIFE30-36'!$A:$A,'Část 21'!$B28,'COKIFE30-36'!$C:$C,G$11)</f>
        <v>0</v>
      </c>
      <c r="H28" s="791">
        <f>SUMIFS('COKIFE30-36'!$D:$D,'COKIFE30-36'!$A:$A,'Část 21'!$B28,'COKIFE30-36'!$C:$C,H$11)</f>
        <v>0</v>
      </c>
      <c r="I28" s="791">
        <f>SUMIFS('COKIFE30-36'!$D:$D,'COKIFE30-36'!$A:$A,'Část 21'!$B28,'COKIFE30-36'!$C:$C,I$11)</f>
        <v>349.71199999999999</v>
      </c>
      <c r="J28" s="791">
        <f>SUMIFS('COKIFE30-36'!$D:$D,'COKIFE30-36'!$A:$A,'Část 21'!$B28,'COKIFE30-36'!$C:$C,J$11)</f>
        <v>0</v>
      </c>
      <c r="K28" s="791">
        <f>SUMIFS('COKIFE30-36'!$D:$D,'COKIFE30-36'!$A:$A,'Část 21'!$B28,'COKIFE30-36'!$C:$C,K$11)</f>
        <v>0</v>
      </c>
      <c r="L28" s="791">
        <f>SUMIFS('COKIFE30-36'!$D:$D,'COKIFE30-36'!$A:$A,'Část 21'!$B28,'COKIFE30-36'!$C:$C,L$11)</f>
        <v>349.71199999999999</v>
      </c>
      <c r="M28" s="795">
        <f>SUMIFS('COKIFE30-36'!$E:$E,'COKIFE30-36'!$A:$A,'Část 21'!$B28,'COKIFE30-36'!$C:$C,M$11)</f>
        <v>1.0780743605193343E-8</v>
      </c>
      <c r="N28" s="795">
        <f>SUMIFS('COKIFE30-36'!$E:$E,'COKIFE30-36'!$A:$A,'Část 21'!$B28,'COKIFE30-36'!$C:$C,N$11)</f>
        <v>0</v>
      </c>
    </row>
    <row r="29" spans="1:14" s="161" customFormat="1" ht="12.75" x14ac:dyDescent="0.2">
      <c r="A29" s="485"/>
      <c r="B29" s="487" t="str">
        <f>'COKIFE30-36'!J11</f>
        <v>CA (Kanada)</v>
      </c>
      <c r="C29" s="791">
        <f>SUMIFS('COKIFE30-36'!$D:$D,'COKIFE30-36'!$A:$A,'Část 21'!$B29,'COKIFE30-36'!$C:$C,C$11)</f>
        <v>407123176.51999998</v>
      </c>
      <c r="D29" s="791">
        <f>SUMIFS('COKIFE30-36'!$D:$D,'COKIFE30-36'!$A:$A,'Část 21'!$B29,'COKIFE30-36'!$C:$C,D$11)</f>
        <v>0</v>
      </c>
      <c r="E29" s="791">
        <f>SUMIFS('COKIFE30-36'!$D:$D,'COKIFE30-36'!$A:$A,'Část 21'!$B29,'COKIFE30-36'!$C:$C,E$11)</f>
        <v>0</v>
      </c>
      <c r="F29" s="791">
        <f>SUMIFS('COKIFE30-36'!$D:$D,'COKIFE30-36'!$A:$A,'Část 21'!$B29,'COKIFE30-36'!$C:$C,F$11)</f>
        <v>0</v>
      </c>
      <c r="G29" s="791">
        <f>SUMIFS('COKIFE30-36'!$D:$D,'COKIFE30-36'!$A:$A,'Část 21'!$B29,'COKIFE30-36'!$C:$C,G$11)</f>
        <v>0</v>
      </c>
      <c r="H29" s="791">
        <f>SUMIFS('COKIFE30-36'!$D:$D,'COKIFE30-36'!$A:$A,'Část 21'!$B29,'COKIFE30-36'!$C:$C,H$11)</f>
        <v>0</v>
      </c>
      <c r="I29" s="791">
        <f>SUMIFS('COKIFE30-36'!$D:$D,'COKIFE30-36'!$A:$A,'Část 21'!$B29,'COKIFE30-36'!$C:$C,I$11)</f>
        <v>32569854.121599998</v>
      </c>
      <c r="J29" s="791">
        <f>SUMIFS('COKIFE30-36'!$D:$D,'COKIFE30-36'!$A:$A,'Část 21'!$B29,'COKIFE30-36'!$C:$C,J$11)</f>
        <v>0</v>
      </c>
      <c r="K29" s="791">
        <f>SUMIFS('COKIFE30-36'!$D:$D,'COKIFE30-36'!$A:$A,'Část 21'!$B29,'COKIFE30-36'!$C:$C,K$11)</f>
        <v>0</v>
      </c>
      <c r="L29" s="791">
        <f>SUMIFS('COKIFE30-36'!$D:$D,'COKIFE30-36'!$A:$A,'Část 21'!$B29,'COKIFE30-36'!$C:$C,L$11)</f>
        <v>32569854.121599998</v>
      </c>
      <c r="M29" s="795">
        <f>SUMIFS('COKIFE30-36'!$E:$E,'COKIFE30-36'!$A:$A,'Část 21'!$B29,'COKIFE30-36'!$C:$C,M$11)</f>
        <v>1.0040468915665439E-3</v>
      </c>
      <c r="N29" s="795">
        <f>SUMIFS('COKIFE30-36'!$E:$E,'COKIFE30-36'!$A:$A,'Část 21'!$B29,'COKIFE30-36'!$C:$C,N$11)</f>
        <v>0</v>
      </c>
    </row>
    <row r="30" spans="1:14" s="161" customFormat="1" ht="12.75" x14ac:dyDescent="0.2">
      <c r="A30" s="485"/>
      <c r="B30" s="487" t="str">
        <f>'COKIFE30-36'!J12</f>
        <v>CN (Čínská lidová republika)</v>
      </c>
      <c r="C30" s="791">
        <f>SUMIFS('COKIFE30-36'!$D:$D,'COKIFE30-36'!$A:$A,'Část 21'!$B30,'COKIFE30-36'!$C:$C,C$11)</f>
        <v>183242376999.38544</v>
      </c>
      <c r="D30" s="791">
        <f>SUMIFS('COKIFE30-36'!$D:$D,'COKIFE30-36'!$A:$A,'Část 21'!$B30,'COKIFE30-36'!$C:$C,D$11)</f>
        <v>0</v>
      </c>
      <c r="E30" s="791">
        <f>SUMIFS('COKIFE30-36'!$D:$D,'COKIFE30-36'!$A:$A,'Část 21'!$B30,'COKIFE30-36'!$C:$C,E$11)</f>
        <v>0</v>
      </c>
      <c r="F30" s="791">
        <f>SUMIFS('COKIFE30-36'!$D:$D,'COKIFE30-36'!$A:$A,'Část 21'!$B30,'COKIFE30-36'!$C:$C,F$11)</f>
        <v>0</v>
      </c>
      <c r="G30" s="791">
        <f>SUMIFS('COKIFE30-36'!$D:$D,'COKIFE30-36'!$A:$A,'Část 21'!$B30,'COKIFE30-36'!$C:$C,G$11)</f>
        <v>0</v>
      </c>
      <c r="H30" s="791">
        <f>SUMIFS('COKIFE30-36'!$D:$D,'COKIFE30-36'!$A:$A,'Část 21'!$B30,'COKIFE30-36'!$C:$C,H$11)</f>
        <v>0</v>
      </c>
      <c r="I30" s="791">
        <f>SUMIFS('COKIFE30-36'!$D:$D,'COKIFE30-36'!$A:$A,'Část 21'!$B30,'COKIFE30-36'!$C:$C,I$11)</f>
        <v>14659390159.950836</v>
      </c>
      <c r="J30" s="791">
        <f>SUMIFS('COKIFE30-36'!$D:$D,'COKIFE30-36'!$A:$A,'Část 21'!$B30,'COKIFE30-36'!$C:$C,J$11)</f>
        <v>0</v>
      </c>
      <c r="K30" s="791">
        <f>SUMIFS('COKIFE30-36'!$D:$D,'COKIFE30-36'!$A:$A,'Část 21'!$B30,'COKIFE30-36'!$C:$C,K$11)</f>
        <v>0</v>
      </c>
      <c r="L30" s="791">
        <f>SUMIFS('COKIFE30-36'!$D:$D,'COKIFE30-36'!$A:$A,'Část 21'!$B30,'COKIFE30-36'!$C:$C,L$11)</f>
        <v>14659390159.950836</v>
      </c>
      <c r="M30" s="795">
        <f>SUMIFS('COKIFE30-36'!$E:$E,'COKIFE30-36'!$A:$A,'Část 21'!$B30,'COKIFE30-36'!$C:$C,M$11)</f>
        <v>0.45191222126470981</v>
      </c>
      <c r="N30" s="795">
        <f>SUMIFS('COKIFE30-36'!$E:$E,'COKIFE30-36'!$A:$A,'Část 21'!$B30,'COKIFE30-36'!$C:$C,N$11)</f>
        <v>0</v>
      </c>
    </row>
    <row r="31" spans="1:14" s="161" customFormat="1" ht="12.75" x14ac:dyDescent="0.2">
      <c r="A31" s="485"/>
      <c r="B31" s="487" t="str">
        <f>'COKIFE30-36'!J13</f>
        <v>CY (Kyperská republika)</v>
      </c>
      <c r="C31" s="791">
        <f>SUMIFS('COKIFE30-36'!$D:$D,'COKIFE30-36'!$A:$A,'Část 21'!$B31,'COKIFE30-36'!$C:$C,C$11)</f>
        <v>9151102891.0890007</v>
      </c>
      <c r="D31" s="791">
        <f>SUMIFS('COKIFE30-36'!$D:$D,'COKIFE30-36'!$A:$A,'Část 21'!$B31,'COKIFE30-36'!$C:$C,D$11)</f>
        <v>0</v>
      </c>
      <c r="E31" s="791">
        <f>SUMIFS('COKIFE30-36'!$D:$D,'COKIFE30-36'!$A:$A,'Část 21'!$B31,'COKIFE30-36'!$C:$C,E$11)</f>
        <v>0</v>
      </c>
      <c r="F31" s="791">
        <f>SUMIFS('COKIFE30-36'!$D:$D,'COKIFE30-36'!$A:$A,'Část 21'!$B31,'COKIFE30-36'!$C:$C,F$11)</f>
        <v>0</v>
      </c>
      <c r="G31" s="791">
        <f>SUMIFS('COKIFE30-36'!$D:$D,'COKIFE30-36'!$A:$A,'Část 21'!$B31,'COKIFE30-36'!$C:$C,G$11)</f>
        <v>0</v>
      </c>
      <c r="H31" s="791">
        <f>SUMIFS('COKIFE30-36'!$D:$D,'COKIFE30-36'!$A:$A,'Část 21'!$B31,'COKIFE30-36'!$C:$C,H$11)</f>
        <v>0</v>
      </c>
      <c r="I31" s="791">
        <f>SUMIFS('COKIFE30-36'!$D:$D,'COKIFE30-36'!$A:$A,'Část 21'!$B31,'COKIFE30-36'!$C:$C,I$11)</f>
        <v>732088231.2871201</v>
      </c>
      <c r="J31" s="791">
        <f>SUMIFS('COKIFE30-36'!$D:$D,'COKIFE30-36'!$A:$A,'Část 21'!$B31,'COKIFE30-36'!$C:$C,J$11)</f>
        <v>0</v>
      </c>
      <c r="K31" s="791">
        <f>SUMIFS('COKIFE30-36'!$D:$D,'COKIFE30-36'!$A:$A,'Část 21'!$B31,'COKIFE30-36'!$C:$C,K$11)</f>
        <v>0</v>
      </c>
      <c r="L31" s="791">
        <f>SUMIFS('COKIFE30-36'!$D:$D,'COKIFE30-36'!$A:$A,'Část 21'!$B31,'COKIFE30-36'!$C:$C,L$11)</f>
        <v>732088231.2871201</v>
      </c>
      <c r="M31" s="795">
        <f>SUMIFS('COKIFE30-36'!$E:$E,'COKIFE30-36'!$A:$A,'Část 21'!$B31,'COKIFE30-36'!$C:$C,M$11)</f>
        <v>2.2568443513193499E-2</v>
      </c>
      <c r="N31" s="795">
        <f>SUMIFS('COKIFE30-36'!$E:$E,'COKIFE30-36'!$A:$A,'Část 21'!$B31,'COKIFE30-36'!$C:$C,N$11)</f>
        <v>0</v>
      </c>
    </row>
    <row r="32" spans="1:14" s="161" customFormat="1" ht="12.75" x14ac:dyDescent="0.2">
      <c r="A32" s="485"/>
      <c r="B32" s="487" t="str">
        <f>'COKIFE30-36'!J14</f>
        <v>CZ (Česká republika)</v>
      </c>
      <c r="C32" s="791">
        <f>SUMIFS('COKIFE30-36'!$D:$D,'COKIFE30-36'!$A:$A,'Část 21'!$B32,'COKIFE30-36'!$C:$C,C$11)</f>
        <v>52768818424.351311</v>
      </c>
      <c r="D32" s="791">
        <f>SUMIFS('COKIFE30-36'!$D:$D,'COKIFE30-36'!$A:$A,'Část 21'!$B32,'COKIFE30-36'!$C:$C,D$11)</f>
        <v>0</v>
      </c>
      <c r="E32" s="791">
        <f>SUMIFS('COKIFE30-36'!$D:$D,'COKIFE30-36'!$A:$A,'Část 21'!$B32,'COKIFE30-36'!$C:$C,E$11)</f>
        <v>0</v>
      </c>
      <c r="F32" s="791">
        <f>SUMIFS('COKIFE30-36'!$D:$D,'COKIFE30-36'!$A:$A,'Část 21'!$B32,'COKIFE30-36'!$C:$C,F$11)</f>
        <v>0</v>
      </c>
      <c r="G32" s="791">
        <f>SUMIFS('COKIFE30-36'!$D:$D,'COKIFE30-36'!$A:$A,'Část 21'!$B32,'COKIFE30-36'!$C:$C,G$11)</f>
        <v>0</v>
      </c>
      <c r="H32" s="791">
        <f>SUMIFS('COKIFE30-36'!$D:$D,'COKIFE30-36'!$A:$A,'Část 21'!$B32,'COKIFE30-36'!$C:$C,H$11)</f>
        <v>0</v>
      </c>
      <c r="I32" s="791">
        <f>SUMIFS('COKIFE30-36'!$D:$D,'COKIFE30-36'!$A:$A,'Část 21'!$B32,'COKIFE30-36'!$C:$C,I$11)</f>
        <v>4221505473.9481049</v>
      </c>
      <c r="J32" s="791">
        <f>SUMIFS('COKIFE30-36'!$D:$D,'COKIFE30-36'!$A:$A,'Část 21'!$B32,'COKIFE30-36'!$C:$C,J$11)</f>
        <v>0</v>
      </c>
      <c r="K32" s="791">
        <f>SUMIFS('COKIFE30-36'!$D:$D,'COKIFE30-36'!$A:$A,'Část 21'!$B32,'COKIFE30-36'!$C:$C,K$11)</f>
        <v>0</v>
      </c>
      <c r="L32" s="791">
        <f>SUMIFS('COKIFE30-36'!$D:$D,'COKIFE30-36'!$A:$A,'Část 21'!$B32,'COKIFE30-36'!$C:$C,L$11)</f>
        <v>4221505473.9481049</v>
      </c>
      <c r="M32" s="795">
        <f>SUMIFS('COKIFE30-36'!$E:$E,'COKIFE30-36'!$A:$A,'Část 21'!$B32,'COKIFE30-36'!$C:$C,M$11)</f>
        <v>0.13013842288098412</v>
      </c>
      <c r="N32" s="795">
        <f>SUMIFS('COKIFE30-36'!$E:$E,'COKIFE30-36'!$A:$A,'Část 21'!$B32,'COKIFE30-36'!$C:$C,N$11)</f>
        <v>0</v>
      </c>
    </row>
    <row r="33" spans="1:14" s="161" customFormat="1" ht="25.5" x14ac:dyDescent="0.2">
      <c r="A33" s="485"/>
      <c r="B33" s="487" t="str">
        <f>'COKIFE30-36'!J15</f>
        <v>DE (Spolková republika Německo)</v>
      </c>
      <c r="C33" s="791">
        <f>SUMIFS('COKIFE30-36'!$D:$D,'COKIFE30-36'!$A:$A,'Část 21'!$B33,'COKIFE30-36'!$C:$C,C$11)</f>
        <v>344490792.84911621</v>
      </c>
      <c r="D33" s="791">
        <f>SUMIFS('COKIFE30-36'!$D:$D,'COKIFE30-36'!$A:$A,'Část 21'!$B33,'COKIFE30-36'!$C:$C,D$11)</f>
        <v>0</v>
      </c>
      <c r="E33" s="791">
        <f>SUMIFS('COKIFE30-36'!$D:$D,'COKIFE30-36'!$A:$A,'Část 21'!$B33,'COKIFE30-36'!$C:$C,E$11)</f>
        <v>0</v>
      </c>
      <c r="F33" s="791">
        <f>SUMIFS('COKIFE30-36'!$D:$D,'COKIFE30-36'!$A:$A,'Část 21'!$B33,'COKIFE30-36'!$C:$C,F$11)</f>
        <v>0</v>
      </c>
      <c r="G33" s="791">
        <f>SUMIFS('COKIFE30-36'!$D:$D,'COKIFE30-36'!$A:$A,'Část 21'!$B33,'COKIFE30-36'!$C:$C,G$11)</f>
        <v>0</v>
      </c>
      <c r="H33" s="791">
        <f>SUMIFS('COKIFE30-36'!$D:$D,'COKIFE30-36'!$A:$A,'Část 21'!$B33,'COKIFE30-36'!$C:$C,H$11)</f>
        <v>0</v>
      </c>
      <c r="I33" s="791">
        <f>SUMIFS('COKIFE30-36'!$D:$D,'COKIFE30-36'!$A:$A,'Část 21'!$B33,'COKIFE30-36'!$C:$C,I$11)</f>
        <v>27559263.427929297</v>
      </c>
      <c r="J33" s="791">
        <f>SUMIFS('COKIFE30-36'!$D:$D,'COKIFE30-36'!$A:$A,'Část 21'!$B33,'COKIFE30-36'!$C:$C,J$11)</f>
        <v>0</v>
      </c>
      <c r="K33" s="791">
        <f>SUMIFS('COKIFE30-36'!$D:$D,'COKIFE30-36'!$A:$A,'Část 21'!$B33,'COKIFE30-36'!$C:$C,K$11)</f>
        <v>0</v>
      </c>
      <c r="L33" s="791">
        <f>SUMIFS('COKIFE30-36'!$D:$D,'COKIFE30-36'!$A:$A,'Část 21'!$B33,'COKIFE30-36'!$C:$C,L$11)</f>
        <v>27559263.427929297</v>
      </c>
      <c r="M33" s="795">
        <f>SUMIFS('COKIFE30-36'!$E:$E,'COKIFE30-36'!$A:$A,'Část 21'!$B33,'COKIFE30-36'!$C:$C,M$11)</f>
        <v>8.4958295101251178E-4</v>
      </c>
      <c r="N33" s="795">
        <f>SUMIFS('COKIFE30-36'!$E:$E,'COKIFE30-36'!$A:$A,'Část 21'!$B33,'COKIFE30-36'!$C:$C,N$11)</f>
        <v>0</v>
      </c>
    </row>
    <row r="34" spans="1:14" s="161" customFormat="1" ht="12.75" x14ac:dyDescent="0.2">
      <c r="A34" s="485"/>
      <c r="B34" s="487" t="str">
        <f>'COKIFE30-36'!J16</f>
        <v>DK (Dánské království)</v>
      </c>
      <c r="C34" s="791">
        <f>SUMIFS('COKIFE30-36'!$D:$D,'COKIFE30-36'!$A:$A,'Část 21'!$B34,'COKIFE30-36'!$C:$C,C$11)</f>
        <v>0</v>
      </c>
      <c r="D34" s="791">
        <f>SUMIFS('COKIFE30-36'!$D:$D,'COKIFE30-36'!$A:$A,'Část 21'!$B34,'COKIFE30-36'!$C:$C,D$11)</f>
        <v>0</v>
      </c>
      <c r="E34" s="791">
        <f>SUMIFS('COKIFE30-36'!$D:$D,'COKIFE30-36'!$A:$A,'Část 21'!$B34,'COKIFE30-36'!$C:$C,E$11)</f>
        <v>0</v>
      </c>
      <c r="F34" s="791">
        <f>SUMIFS('COKIFE30-36'!$D:$D,'COKIFE30-36'!$A:$A,'Část 21'!$B34,'COKIFE30-36'!$C:$C,F$11)</f>
        <v>0</v>
      </c>
      <c r="G34" s="791">
        <f>SUMIFS('COKIFE30-36'!$D:$D,'COKIFE30-36'!$A:$A,'Část 21'!$B34,'COKIFE30-36'!$C:$C,G$11)</f>
        <v>0</v>
      </c>
      <c r="H34" s="791">
        <f>SUMIFS('COKIFE30-36'!$D:$D,'COKIFE30-36'!$A:$A,'Část 21'!$B34,'COKIFE30-36'!$C:$C,H$11)</f>
        <v>0</v>
      </c>
      <c r="I34" s="791">
        <f>SUMIFS('COKIFE30-36'!$D:$D,'COKIFE30-36'!$A:$A,'Část 21'!$B34,'COKIFE30-36'!$C:$C,I$11)</f>
        <v>0</v>
      </c>
      <c r="J34" s="791">
        <f>SUMIFS('COKIFE30-36'!$D:$D,'COKIFE30-36'!$A:$A,'Část 21'!$B34,'COKIFE30-36'!$C:$C,J$11)</f>
        <v>0</v>
      </c>
      <c r="K34" s="791">
        <f>SUMIFS('COKIFE30-36'!$D:$D,'COKIFE30-36'!$A:$A,'Část 21'!$B34,'COKIFE30-36'!$C:$C,K$11)</f>
        <v>0</v>
      </c>
      <c r="L34" s="791">
        <f>SUMIFS('COKIFE30-36'!$D:$D,'COKIFE30-36'!$A:$A,'Část 21'!$B34,'COKIFE30-36'!$C:$C,L$11)</f>
        <v>0</v>
      </c>
      <c r="M34" s="795">
        <f>SUMIFS('COKIFE30-36'!$E:$E,'COKIFE30-36'!$A:$A,'Část 21'!$B34,'COKIFE30-36'!$C:$C,M$11)</f>
        <v>0</v>
      </c>
      <c r="N34" s="795">
        <f>SUMIFS('COKIFE30-36'!$E:$E,'COKIFE30-36'!$A:$A,'Část 21'!$B34,'COKIFE30-36'!$C:$C,N$11)</f>
        <v>0</v>
      </c>
    </row>
    <row r="35" spans="1:14" s="161" customFormat="1" ht="12.75" x14ac:dyDescent="0.2">
      <c r="A35" s="485"/>
      <c r="B35" s="487" t="str">
        <f>'COKIFE30-36'!J17</f>
        <v>DM (Dominické společenství)</v>
      </c>
      <c r="C35" s="791">
        <f>SUMIFS('COKIFE30-36'!$D:$D,'COKIFE30-36'!$A:$A,'Část 21'!$B35,'COKIFE30-36'!$C:$C,C$11)</f>
        <v>3811.39</v>
      </c>
      <c r="D35" s="791">
        <f>SUMIFS('COKIFE30-36'!$D:$D,'COKIFE30-36'!$A:$A,'Část 21'!$B35,'COKIFE30-36'!$C:$C,D$11)</f>
        <v>0</v>
      </c>
      <c r="E35" s="791">
        <f>SUMIFS('COKIFE30-36'!$D:$D,'COKIFE30-36'!$A:$A,'Část 21'!$B35,'COKIFE30-36'!$C:$C,E$11)</f>
        <v>0</v>
      </c>
      <c r="F35" s="791">
        <f>SUMIFS('COKIFE30-36'!$D:$D,'COKIFE30-36'!$A:$A,'Část 21'!$B35,'COKIFE30-36'!$C:$C,F$11)</f>
        <v>0</v>
      </c>
      <c r="G35" s="791">
        <f>SUMIFS('COKIFE30-36'!$D:$D,'COKIFE30-36'!$A:$A,'Část 21'!$B35,'COKIFE30-36'!$C:$C,G$11)</f>
        <v>0</v>
      </c>
      <c r="H35" s="791">
        <f>SUMIFS('COKIFE30-36'!$D:$D,'COKIFE30-36'!$A:$A,'Část 21'!$B35,'COKIFE30-36'!$C:$C,H$11)</f>
        <v>0</v>
      </c>
      <c r="I35" s="791">
        <f>SUMIFS('COKIFE30-36'!$D:$D,'COKIFE30-36'!$A:$A,'Část 21'!$B35,'COKIFE30-36'!$C:$C,I$11)</f>
        <v>304.91120000000001</v>
      </c>
      <c r="J35" s="791">
        <f>SUMIFS('COKIFE30-36'!$D:$D,'COKIFE30-36'!$A:$A,'Část 21'!$B35,'COKIFE30-36'!$C:$C,J$11)</f>
        <v>0</v>
      </c>
      <c r="K35" s="791">
        <f>SUMIFS('COKIFE30-36'!$D:$D,'COKIFE30-36'!$A:$A,'Část 21'!$B35,'COKIFE30-36'!$C:$C,K$11)</f>
        <v>0</v>
      </c>
      <c r="L35" s="791">
        <f>SUMIFS('COKIFE30-36'!$D:$D,'COKIFE30-36'!$A:$A,'Část 21'!$B35,'COKIFE30-36'!$C:$C,L$11)</f>
        <v>304.91120000000001</v>
      </c>
      <c r="M35" s="795">
        <f>SUMIFS('COKIFE30-36'!$E:$E,'COKIFE30-36'!$A:$A,'Část 21'!$B35,'COKIFE30-36'!$C:$C,M$11)</f>
        <v>9.3996473370997518E-9</v>
      </c>
      <c r="N35" s="795">
        <f>SUMIFS('COKIFE30-36'!$E:$E,'COKIFE30-36'!$A:$A,'Část 21'!$B35,'COKIFE30-36'!$C:$C,N$11)</f>
        <v>0</v>
      </c>
    </row>
    <row r="36" spans="1:14" s="161" customFormat="1" ht="12.75" x14ac:dyDescent="0.2">
      <c r="A36" s="485"/>
      <c r="B36" s="487" t="str">
        <f>'COKIFE30-36'!J18</f>
        <v>EE (Estonská republika)</v>
      </c>
      <c r="C36" s="791">
        <f>SUMIFS('COKIFE30-36'!$D:$D,'COKIFE30-36'!$A:$A,'Část 21'!$B36,'COKIFE30-36'!$C:$C,C$11)</f>
        <v>0</v>
      </c>
      <c r="D36" s="791">
        <f>SUMIFS('COKIFE30-36'!$D:$D,'COKIFE30-36'!$A:$A,'Část 21'!$B36,'COKIFE30-36'!$C:$C,D$11)</f>
        <v>0</v>
      </c>
      <c r="E36" s="791">
        <f>SUMIFS('COKIFE30-36'!$D:$D,'COKIFE30-36'!$A:$A,'Část 21'!$B36,'COKIFE30-36'!$C:$C,E$11)</f>
        <v>0</v>
      </c>
      <c r="F36" s="791">
        <f>SUMIFS('COKIFE30-36'!$D:$D,'COKIFE30-36'!$A:$A,'Část 21'!$B36,'COKIFE30-36'!$C:$C,F$11)</f>
        <v>0</v>
      </c>
      <c r="G36" s="791">
        <f>SUMIFS('COKIFE30-36'!$D:$D,'COKIFE30-36'!$A:$A,'Část 21'!$B36,'COKIFE30-36'!$C:$C,G$11)</f>
        <v>0</v>
      </c>
      <c r="H36" s="791">
        <f>SUMIFS('COKIFE30-36'!$D:$D,'COKIFE30-36'!$A:$A,'Část 21'!$B36,'COKIFE30-36'!$C:$C,H$11)</f>
        <v>0</v>
      </c>
      <c r="I36" s="791">
        <f>SUMIFS('COKIFE30-36'!$D:$D,'COKIFE30-36'!$A:$A,'Část 21'!$B36,'COKIFE30-36'!$C:$C,I$11)</f>
        <v>0</v>
      </c>
      <c r="J36" s="791">
        <f>SUMIFS('COKIFE30-36'!$D:$D,'COKIFE30-36'!$A:$A,'Část 21'!$B36,'COKIFE30-36'!$C:$C,J$11)</f>
        <v>0</v>
      </c>
      <c r="K36" s="791">
        <f>SUMIFS('COKIFE30-36'!$D:$D,'COKIFE30-36'!$A:$A,'Část 21'!$B36,'COKIFE30-36'!$C:$C,K$11)</f>
        <v>0</v>
      </c>
      <c r="L36" s="791">
        <f>SUMIFS('COKIFE30-36'!$D:$D,'COKIFE30-36'!$A:$A,'Část 21'!$B36,'COKIFE30-36'!$C:$C,L$11)</f>
        <v>0</v>
      </c>
      <c r="M36" s="795">
        <f>SUMIFS('COKIFE30-36'!$E:$E,'COKIFE30-36'!$A:$A,'Část 21'!$B36,'COKIFE30-36'!$C:$C,M$11)</f>
        <v>0</v>
      </c>
      <c r="N36" s="795">
        <f>SUMIFS('COKIFE30-36'!$E:$E,'COKIFE30-36'!$A:$A,'Část 21'!$B36,'COKIFE30-36'!$C:$C,N$11)</f>
        <v>0</v>
      </c>
    </row>
    <row r="37" spans="1:14" s="161" customFormat="1" ht="25.5" x14ac:dyDescent="0.2">
      <c r="A37" s="485"/>
      <c r="B37" s="487" t="str">
        <f>'COKIFE30-36'!J19</f>
        <v>EG (Egyptská arabská republika)</v>
      </c>
      <c r="C37" s="791">
        <f>SUMIFS('COKIFE30-36'!$D:$D,'COKIFE30-36'!$A:$A,'Část 21'!$B37,'COKIFE30-36'!$C:$C,C$11)</f>
        <v>1000</v>
      </c>
      <c r="D37" s="791">
        <f>SUMIFS('COKIFE30-36'!$D:$D,'COKIFE30-36'!$A:$A,'Část 21'!$B37,'COKIFE30-36'!$C:$C,D$11)</f>
        <v>0</v>
      </c>
      <c r="E37" s="791">
        <f>SUMIFS('COKIFE30-36'!$D:$D,'COKIFE30-36'!$A:$A,'Část 21'!$B37,'COKIFE30-36'!$C:$C,E$11)</f>
        <v>0</v>
      </c>
      <c r="F37" s="791">
        <f>SUMIFS('COKIFE30-36'!$D:$D,'COKIFE30-36'!$A:$A,'Část 21'!$B37,'COKIFE30-36'!$C:$C,F$11)</f>
        <v>0</v>
      </c>
      <c r="G37" s="791">
        <f>SUMIFS('COKIFE30-36'!$D:$D,'COKIFE30-36'!$A:$A,'Část 21'!$B37,'COKIFE30-36'!$C:$C,G$11)</f>
        <v>0</v>
      </c>
      <c r="H37" s="791">
        <f>SUMIFS('COKIFE30-36'!$D:$D,'COKIFE30-36'!$A:$A,'Část 21'!$B37,'COKIFE30-36'!$C:$C,H$11)</f>
        <v>0</v>
      </c>
      <c r="I37" s="791">
        <f>SUMIFS('COKIFE30-36'!$D:$D,'COKIFE30-36'!$A:$A,'Část 21'!$B37,'COKIFE30-36'!$C:$C,I$11)</f>
        <v>80</v>
      </c>
      <c r="J37" s="791">
        <f>SUMIFS('COKIFE30-36'!$D:$D,'COKIFE30-36'!$A:$A,'Část 21'!$B37,'COKIFE30-36'!$C:$C,J$11)</f>
        <v>0</v>
      </c>
      <c r="K37" s="791">
        <f>SUMIFS('COKIFE30-36'!$D:$D,'COKIFE30-36'!$A:$A,'Část 21'!$B37,'COKIFE30-36'!$C:$C,K$11)</f>
        <v>0</v>
      </c>
      <c r="L37" s="791">
        <f>SUMIFS('COKIFE30-36'!$D:$D,'COKIFE30-36'!$A:$A,'Část 21'!$B37,'COKIFE30-36'!$C:$C,L$11)</f>
        <v>80</v>
      </c>
      <c r="M37" s="795">
        <f>SUMIFS('COKIFE30-36'!$E:$E,'COKIFE30-36'!$A:$A,'Část 21'!$B37,'COKIFE30-36'!$C:$C,M$11)</f>
        <v>2.466199296608259E-9</v>
      </c>
      <c r="N37" s="795">
        <f>SUMIFS('COKIFE30-36'!$E:$E,'COKIFE30-36'!$A:$A,'Část 21'!$B37,'COKIFE30-36'!$C:$C,N$11)</f>
        <v>0</v>
      </c>
    </row>
    <row r="38" spans="1:14" s="161" customFormat="1" ht="12.75" x14ac:dyDescent="0.2">
      <c r="A38" s="485"/>
      <c r="B38" s="487" t="str">
        <f>'COKIFE30-36'!J20</f>
        <v>ES (Španělské království)</v>
      </c>
      <c r="C38" s="791">
        <f>SUMIFS('COKIFE30-36'!$D:$D,'COKIFE30-36'!$A:$A,'Část 21'!$B38,'COKIFE30-36'!$C:$C,C$11)</f>
        <v>132331602.95999999</v>
      </c>
      <c r="D38" s="791">
        <f>SUMIFS('COKIFE30-36'!$D:$D,'COKIFE30-36'!$A:$A,'Část 21'!$B38,'COKIFE30-36'!$C:$C,D$11)</f>
        <v>0</v>
      </c>
      <c r="E38" s="791">
        <f>SUMIFS('COKIFE30-36'!$D:$D,'COKIFE30-36'!$A:$A,'Část 21'!$B38,'COKIFE30-36'!$C:$C,E$11)</f>
        <v>0</v>
      </c>
      <c r="F38" s="791">
        <f>SUMIFS('COKIFE30-36'!$D:$D,'COKIFE30-36'!$A:$A,'Část 21'!$B38,'COKIFE30-36'!$C:$C,F$11)</f>
        <v>0</v>
      </c>
      <c r="G38" s="791">
        <f>SUMIFS('COKIFE30-36'!$D:$D,'COKIFE30-36'!$A:$A,'Část 21'!$B38,'COKIFE30-36'!$C:$C,G$11)</f>
        <v>0</v>
      </c>
      <c r="H38" s="791">
        <f>SUMIFS('COKIFE30-36'!$D:$D,'COKIFE30-36'!$A:$A,'Část 21'!$B38,'COKIFE30-36'!$C:$C,H$11)</f>
        <v>0</v>
      </c>
      <c r="I38" s="791">
        <f>SUMIFS('COKIFE30-36'!$D:$D,'COKIFE30-36'!$A:$A,'Část 21'!$B38,'COKIFE30-36'!$C:$C,I$11)</f>
        <v>10586528.2368</v>
      </c>
      <c r="J38" s="791">
        <f>SUMIFS('COKIFE30-36'!$D:$D,'COKIFE30-36'!$A:$A,'Část 21'!$B38,'COKIFE30-36'!$C:$C,J$11)</f>
        <v>0</v>
      </c>
      <c r="K38" s="791">
        <f>SUMIFS('COKIFE30-36'!$D:$D,'COKIFE30-36'!$A:$A,'Část 21'!$B38,'COKIFE30-36'!$C:$C,K$11)</f>
        <v>0</v>
      </c>
      <c r="L38" s="791">
        <f>SUMIFS('COKIFE30-36'!$D:$D,'COKIFE30-36'!$A:$A,'Část 21'!$B38,'COKIFE30-36'!$C:$C,L$11)</f>
        <v>10586528.2368</v>
      </c>
      <c r="M38" s="795">
        <f>SUMIFS('COKIFE30-36'!$E:$E,'COKIFE30-36'!$A:$A,'Část 21'!$B38,'COKIFE30-36'!$C:$C,M$11)</f>
        <v>3.2635610613899541E-4</v>
      </c>
      <c r="N38" s="795">
        <f>SUMIFS('COKIFE30-36'!$E:$E,'COKIFE30-36'!$A:$A,'Část 21'!$B38,'COKIFE30-36'!$C:$C,N$11)</f>
        <v>0</v>
      </c>
    </row>
    <row r="39" spans="1:14" s="161" customFormat="1" ht="12.75" x14ac:dyDescent="0.2">
      <c r="A39" s="485"/>
      <c r="B39" s="487" t="str">
        <f>'COKIFE30-36'!J21</f>
        <v>FR (Francouzská republika)</v>
      </c>
      <c r="C39" s="791">
        <f>SUMIFS('COKIFE30-36'!$D:$D,'COKIFE30-36'!$A:$A,'Část 21'!$B39,'COKIFE30-36'!$C:$C,C$11)</f>
        <v>723842057.09067976</v>
      </c>
      <c r="D39" s="791">
        <f>SUMIFS('COKIFE30-36'!$D:$D,'COKIFE30-36'!$A:$A,'Část 21'!$B39,'COKIFE30-36'!$C:$C,D$11)</f>
        <v>0</v>
      </c>
      <c r="E39" s="791">
        <f>SUMIFS('COKIFE30-36'!$D:$D,'COKIFE30-36'!$A:$A,'Část 21'!$B39,'COKIFE30-36'!$C:$C,E$11)</f>
        <v>0</v>
      </c>
      <c r="F39" s="791">
        <f>SUMIFS('COKIFE30-36'!$D:$D,'COKIFE30-36'!$A:$A,'Část 21'!$B39,'COKIFE30-36'!$C:$C,F$11)</f>
        <v>0</v>
      </c>
      <c r="G39" s="791">
        <f>SUMIFS('COKIFE30-36'!$D:$D,'COKIFE30-36'!$A:$A,'Část 21'!$B39,'COKIFE30-36'!$C:$C,G$11)</f>
        <v>0</v>
      </c>
      <c r="H39" s="791">
        <f>SUMIFS('COKIFE30-36'!$D:$D,'COKIFE30-36'!$A:$A,'Část 21'!$B39,'COKIFE30-36'!$C:$C,H$11)</f>
        <v>0</v>
      </c>
      <c r="I39" s="791">
        <f>SUMIFS('COKIFE30-36'!$D:$D,'COKIFE30-36'!$A:$A,'Část 21'!$B39,'COKIFE30-36'!$C:$C,I$11)</f>
        <v>57907364.567254379</v>
      </c>
      <c r="J39" s="791">
        <f>SUMIFS('COKIFE30-36'!$D:$D,'COKIFE30-36'!$A:$A,'Část 21'!$B39,'COKIFE30-36'!$C:$C,J$11)</f>
        <v>0</v>
      </c>
      <c r="K39" s="791">
        <f>SUMIFS('COKIFE30-36'!$D:$D,'COKIFE30-36'!$A:$A,'Část 21'!$B39,'COKIFE30-36'!$C:$C,K$11)</f>
        <v>0</v>
      </c>
      <c r="L39" s="791">
        <f>SUMIFS('COKIFE30-36'!$D:$D,'COKIFE30-36'!$A:$A,'Část 21'!$B39,'COKIFE30-36'!$C:$C,L$11)</f>
        <v>57907364.567254379</v>
      </c>
      <c r="M39" s="795">
        <f>SUMIFS('COKIFE30-36'!$E:$E,'COKIFE30-36'!$A:$A,'Část 21'!$B39,'COKIFE30-36'!$C:$C,M$11)</f>
        <v>1.7851387720525095E-3</v>
      </c>
      <c r="N39" s="795">
        <f>SUMIFS('COKIFE30-36'!$E:$E,'COKIFE30-36'!$A:$A,'Část 21'!$B39,'COKIFE30-36'!$C:$C,N$11)</f>
        <v>0</v>
      </c>
    </row>
    <row r="40" spans="1:14" s="161" customFormat="1" ht="25.5" x14ac:dyDescent="0.2">
      <c r="A40" s="485"/>
      <c r="B40" s="487" t="str">
        <f>'COKIFE30-36'!J22</f>
        <v>GB (Spojené království Velké Británie a Severního Irska)</v>
      </c>
      <c r="C40" s="791">
        <f>SUMIFS('COKIFE30-36'!$D:$D,'COKIFE30-36'!$A:$A,'Část 21'!$B40,'COKIFE30-36'!$C:$C,C$11)</f>
        <v>1309856708.5042796</v>
      </c>
      <c r="D40" s="791">
        <f>SUMIFS('COKIFE30-36'!$D:$D,'COKIFE30-36'!$A:$A,'Část 21'!$B40,'COKIFE30-36'!$C:$C,D$11)</f>
        <v>0</v>
      </c>
      <c r="E40" s="791">
        <f>SUMIFS('COKIFE30-36'!$D:$D,'COKIFE30-36'!$A:$A,'Část 21'!$B40,'COKIFE30-36'!$C:$C,E$11)</f>
        <v>0</v>
      </c>
      <c r="F40" s="791">
        <f>SUMIFS('COKIFE30-36'!$D:$D,'COKIFE30-36'!$A:$A,'Část 21'!$B40,'COKIFE30-36'!$C:$C,F$11)</f>
        <v>0</v>
      </c>
      <c r="G40" s="791">
        <f>SUMIFS('COKIFE30-36'!$D:$D,'COKIFE30-36'!$A:$A,'Část 21'!$B40,'COKIFE30-36'!$C:$C,G$11)</f>
        <v>0</v>
      </c>
      <c r="H40" s="791">
        <f>SUMIFS('COKIFE30-36'!$D:$D,'COKIFE30-36'!$A:$A,'Část 21'!$B40,'COKIFE30-36'!$C:$C,H$11)</f>
        <v>0</v>
      </c>
      <c r="I40" s="791">
        <f>SUMIFS('COKIFE30-36'!$D:$D,'COKIFE30-36'!$A:$A,'Část 21'!$B40,'COKIFE30-36'!$C:$C,I$11)</f>
        <v>104788536.68034238</v>
      </c>
      <c r="J40" s="791">
        <f>SUMIFS('COKIFE30-36'!$D:$D,'COKIFE30-36'!$A:$A,'Část 21'!$B40,'COKIFE30-36'!$C:$C,J$11)</f>
        <v>0</v>
      </c>
      <c r="K40" s="791">
        <f>SUMIFS('COKIFE30-36'!$D:$D,'COKIFE30-36'!$A:$A,'Část 21'!$B40,'COKIFE30-36'!$C:$C,K$11)</f>
        <v>0</v>
      </c>
      <c r="L40" s="791">
        <f>SUMIFS('COKIFE30-36'!$D:$D,'COKIFE30-36'!$A:$A,'Část 21'!$B40,'COKIFE30-36'!$C:$C,L$11)</f>
        <v>104788536.68034238</v>
      </c>
      <c r="M40" s="795">
        <f>SUMIFS('COKIFE30-36'!$E:$E,'COKIFE30-36'!$A:$A,'Část 21'!$B40,'COKIFE30-36'!$C:$C,M$11)</f>
        <v>3.2303676931708636E-3</v>
      </c>
      <c r="N40" s="795">
        <f>SUMIFS('COKIFE30-36'!$E:$E,'COKIFE30-36'!$A:$A,'Část 21'!$B40,'COKIFE30-36'!$C:$C,N$11)</f>
        <v>0</v>
      </c>
    </row>
    <row r="41" spans="1:14" s="161" customFormat="1" ht="12.75" x14ac:dyDescent="0.2">
      <c r="A41" s="485"/>
      <c r="B41" s="487" t="str">
        <f>'COKIFE30-36'!J23</f>
        <v>GE (Gruzie)</v>
      </c>
      <c r="C41" s="791">
        <f>SUMIFS('COKIFE30-36'!$D:$D,'COKIFE30-36'!$A:$A,'Část 21'!$B41,'COKIFE30-36'!$C:$C,C$11)</f>
        <v>429012452.44</v>
      </c>
      <c r="D41" s="791">
        <f>SUMIFS('COKIFE30-36'!$D:$D,'COKIFE30-36'!$A:$A,'Část 21'!$B41,'COKIFE30-36'!$C:$C,D$11)</f>
        <v>0</v>
      </c>
      <c r="E41" s="791">
        <f>SUMIFS('COKIFE30-36'!$D:$D,'COKIFE30-36'!$A:$A,'Část 21'!$B41,'COKIFE30-36'!$C:$C,E$11)</f>
        <v>0</v>
      </c>
      <c r="F41" s="791">
        <f>SUMIFS('COKIFE30-36'!$D:$D,'COKIFE30-36'!$A:$A,'Část 21'!$B41,'COKIFE30-36'!$C:$C,F$11)</f>
        <v>0</v>
      </c>
      <c r="G41" s="791">
        <f>SUMIFS('COKIFE30-36'!$D:$D,'COKIFE30-36'!$A:$A,'Část 21'!$B41,'COKIFE30-36'!$C:$C,G$11)</f>
        <v>0</v>
      </c>
      <c r="H41" s="791">
        <f>SUMIFS('COKIFE30-36'!$D:$D,'COKIFE30-36'!$A:$A,'Část 21'!$B41,'COKIFE30-36'!$C:$C,H$11)</f>
        <v>0</v>
      </c>
      <c r="I41" s="791">
        <f>SUMIFS('COKIFE30-36'!$D:$D,'COKIFE30-36'!$A:$A,'Část 21'!$B41,'COKIFE30-36'!$C:$C,I$11)</f>
        <v>34320996.195200004</v>
      </c>
      <c r="J41" s="791">
        <f>SUMIFS('COKIFE30-36'!$D:$D,'COKIFE30-36'!$A:$A,'Část 21'!$B41,'COKIFE30-36'!$C:$C,J$11)</f>
        <v>0</v>
      </c>
      <c r="K41" s="791">
        <f>SUMIFS('COKIFE30-36'!$D:$D,'COKIFE30-36'!$A:$A,'Část 21'!$B41,'COKIFE30-36'!$C:$C,K$11)</f>
        <v>0</v>
      </c>
      <c r="L41" s="791">
        <f>SUMIFS('COKIFE30-36'!$D:$D,'COKIFE30-36'!$A:$A,'Část 21'!$B41,'COKIFE30-36'!$C:$C,L$11)</f>
        <v>34320996.195200004</v>
      </c>
      <c r="M41" s="795">
        <f>SUMIFS('COKIFE30-36'!$E:$E,'COKIFE30-36'!$A:$A,'Část 21'!$B41,'COKIFE30-36'!$C:$C,M$11)</f>
        <v>1.0580302084437123E-3</v>
      </c>
      <c r="N41" s="795">
        <f>SUMIFS('COKIFE30-36'!$E:$E,'COKIFE30-36'!$A:$A,'Část 21'!$B41,'COKIFE30-36'!$C:$C,N$11)</f>
        <v>0</v>
      </c>
    </row>
    <row r="42" spans="1:14" s="161" customFormat="1" ht="12.75" x14ac:dyDescent="0.2">
      <c r="A42" s="485"/>
      <c r="B42" s="487" t="str">
        <f>'COKIFE30-36'!J24</f>
        <v>GR (Řecká republika)</v>
      </c>
      <c r="C42" s="791">
        <f>SUMIFS('COKIFE30-36'!$D:$D,'COKIFE30-36'!$A:$A,'Část 21'!$B42,'COKIFE30-36'!$C:$C,C$11)</f>
        <v>3158727.29</v>
      </c>
      <c r="D42" s="791">
        <f>SUMIFS('COKIFE30-36'!$D:$D,'COKIFE30-36'!$A:$A,'Část 21'!$B42,'COKIFE30-36'!$C:$C,D$11)</f>
        <v>0</v>
      </c>
      <c r="E42" s="791">
        <f>SUMIFS('COKIFE30-36'!$D:$D,'COKIFE30-36'!$A:$A,'Část 21'!$B42,'COKIFE30-36'!$C:$C,E$11)</f>
        <v>0</v>
      </c>
      <c r="F42" s="791">
        <f>SUMIFS('COKIFE30-36'!$D:$D,'COKIFE30-36'!$A:$A,'Část 21'!$B42,'COKIFE30-36'!$C:$C,F$11)</f>
        <v>0</v>
      </c>
      <c r="G42" s="791">
        <f>SUMIFS('COKIFE30-36'!$D:$D,'COKIFE30-36'!$A:$A,'Část 21'!$B42,'COKIFE30-36'!$C:$C,G$11)</f>
        <v>0</v>
      </c>
      <c r="H42" s="791">
        <f>SUMIFS('COKIFE30-36'!$D:$D,'COKIFE30-36'!$A:$A,'Část 21'!$B42,'COKIFE30-36'!$C:$C,H$11)</f>
        <v>0</v>
      </c>
      <c r="I42" s="791">
        <f>SUMIFS('COKIFE30-36'!$D:$D,'COKIFE30-36'!$A:$A,'Část 21'!$B42,'COKIFE30-36'!$C:$C,I$11)</f>
        <v>252698.1832</v>
      </c>
      <c r="J42" s="791">
        <f>SUMIFS('COKIFE30-36'!$D:$D,'COKIFE30-36'!$A:$A,'Část 21'!$B42,'COKIFE30-36'!$C:$C,J$11)</f>
        <v>0</v>
      </c>
      <c r="K42" s="791">
        <f>SUMIFS('COKIFE30-36'!$D:$D,'COKIFE30-36'!$A:$A,'Část 21'!$B42,'COKIFE30-36'!$C:$C,K$11)</f>
        <v>0</v>
      </c>
      <c r="L42" s="791">
        <f>SUMIFS('COKIFE30-36'!$D:$D,'COKIFE30-36'!$A:$A,'Část 21'!$B42,'COKIFE30-36'!$C:$C,L$11)</f>
        <v>252698.1832</v>
      </c>
      <c r="M42" s="795">
        <f>SUMIFS('COKIFE30-36'!$E:$E,'COKIFE30-36'!$A:$A,'Část 21'!$B42,'COKIFE30-36'!$C:$C,M$11)</f>
        <v>7.7900510207753121E-6</v>
      </c>
      <c r="N42" s="795">
        <f>SUMIFS('COKIFE30-36'!$E:$E,'COKIFE30-36'!$A:$A,'Část 21'!$B42,'COKIFE30-36'!$C:$C,N$11)</f>
        <v>0</v>
      </c>
    </row>
    <row r="43" spans="1:14" s="161" customFormat="1" ht="38.25" x14ac:dyDescent="0.2">
      <c r="A43" s="485"/>
      <c r="B43" s="487" t="str">
        <f>'COKIFE30-36'!J25</f>
        <v>HK (Zvláštní administr. oblast Čínské lidové republiky Hongkong)</v>
      </c>
      <c r="C43" s="791">
        <f>SUMIFS('COKIFE30-36'!$D:$D,'COKIFE30-36'!$A:$A,'Část 21'!$B43,'COKIFE30-36'!$C:$C,C$11)</f>
        <v>590953641.14999998</v>
      </c>
      <c r="D43" s="791">
        <f>SUMIFS('COKIFE30-36'!$D:$D,'COKIFE30-36'!$A:$A,'Část 21'!$B43,'COKIFE30-36'!$C:$C,D$11)</f>
        <v>0</v>
      </c>
      <c r="E43" s="791">
        <f>SUMIFS('COKIFE30-36'!$D:$D,'COKIFE30-36'!$A:$A,'Část 21'!$B43,'COKIFE30-36'!$C:$C,E$11)</f>
        <v>0</v>
      </c>
      <c r="F43" s="791">
        <f>SUMIFS('COKIFE30-36'!$D:$D,'COKIFE30-36'!$A:$A,'Část 21'!$B43,'COKIFE30-36'!$C:$C,F$11)</f>
        <v>0</v>
      </c>
      <c r="G43" s="791">
        <f>SUMIFS('COKIFE30-36'!$D:$D,'COKIFE30-36'!$A:$A,'Část 21'!$B43,'COKIFE30-36'!$C:$C,G$11)</f>
        <v>0</v>
      </c>
      <c r="H43" s="791">
        <f>SUMIFS('COKIFE30-36'!$D:$D,'COKIFE30-36'!$A:$A,'Část 21'!$B43,'COKIFE30-36'!$C:$C,H$11)</f>
        <v>0</v>
      </c>
      <c r="I43" s="791">
        <f>SUMIFS('COKIFE30-36'!$D:$D,'COKIFE30-36'!$A:$A,'Část 21'!$B43,'COKIFE30-36'!$C:$C,I$11)</f>
        <v>47276291.291999996</v>
      </c>
      <c r="J43" s="791">
        <f>SUMIFS('COKIFE30-36'!$D:$D,'COKIFE30-36'!$A:$A,'Část 21'!$B43,'COKIFE30-36'!$C:$C,J$11)</f>
        <v>0</v>
      </c>
      <c r="K43" s="791">
        <f>SUMIFS('COKIFE30-36'!$D:$D,'COKIFE30-36'!$A:$A,'Část 21'!$B43,'COKIFE30-36'!$C:$C,K$11)</f>
        <v>0</v>
      </c>
      <c r="L43" s="791">
        <f>SUMIFS('COKIFE30-36'!$D:$D,'COKIFE30-36'!$A:$A,'Část 21'!$B43,'COKIFE30-36'!$C:$C,L$11)</f>
        <v>47276291.291999996</v>
      </c>
      <c r="M43" s="795">
        <f>SUMIFS('COKIFE30-36'!$E:$E,'COKIFE30-36'!$A:$A,'Část 21'!$B43,'COKIFE30-36'!$C:$C,M$11)</f>
        <v>1.4574094541322192E-3</v>
      </c>
      <c r="N43" s="795">
        <f>SUMIFS('COKIFE30-36'!$E:$E,'COKIFE30-36'!$A:$A,'Část 21'!$B43,'COKIFE30-36'!$C:$C,N$11)</f>
        <v>0</v>
      </c>
    </row>
    <row r="44" spans="1:14" s="161" customFormat="1" ht="12.75" x14ac:dyDescent="0.2">
      <c r="A44" s="485"/>
      <c r="B44" s="487" t="str">
        <f>'COKIFE30-36'!J26</f>
        <v>HR (Chorvatská republika)</v>
      </c>
      <c r="C44" s="791">
        <f>SUMIFS('COKIFE30-36'!$D:$D,'COKIFE30-36'!$A:$A,'Část 21'!$B44,'COKIFE30-36'!$C:$C,C$11)</f>
        <v>81799477.590000004</v>
      </c>
      <c r="D44" s="791">
        <f>SUMIFS('COKIFE30-36'!$D:$D,'COKIFE30-36'!$A:$A,'Část 21'!$B44,'COKIFE30-36'!$C:$C,D$11)</f>
        <v>0</v>
      </c>
      <c r="E44" s="791">
        <f>SUMIFS('COKIFE30-36'!$D:$D,'COKIFE30-36'!$A:$A,'Část 21'!$B44,'COKIFE30-36'!$C:$C,E$11)</f>
        <v>0</v>
      </c>
      <c r="F44" s="791">
        <f>SUMIFS('COKIFE30-36'!$D:$D,'COKIFE30-36'!$A:$A,'Část 21'!$B44,'COKIFE30-36'!$C:$C,F$11)</f>
        <v>0</v>
      </c>
      <c r="G44" s="791">
        <f>SUMIFS('COKIFE30-36'!$D:$D,'COKIFE30-36'!$A:$A,'Část 21'!$B44,'COKIFE30-36'!$C:$C,G$11)</f>
        <v>0</v>
      </c>
      <c r="H44" s="791">
        <f>SUMIFS('COKIFE30-36'!$D:$D,'COKIFE30-36'!$A:$A,'Část 21'!$B44,'COKIFE30-36'!$C:$C,H$11)</f>
        <v>0</v>
      </c>
      <c r="I44" s="791">
        <f>SUMIFS('COKIFE30-36'!$D:$D,'COKIFE30-36'!$A:$A,'Část 21'!$B44,'COKIFE30-36'!$C:$C,I$11)</f>
        <v>6543958.2072000001</v>
      </c>
      <c r="J44" s="791">
        <f>SUMIFS('COKIFE30-36'!$D:$D,'COKIFE30-36'!$A:$A,'Část 21'!$B44,'COKIFE30-36'!$C:$C,J$11)</f>
        <v>0</v>
      </c>
      <c r="K44" s="791">
        <f>SUMIFS('COKIFE30-36'!$D:$D,'COKIFE30-36'!$A:$A,'Část 21'!$B44,'COKIFE30-36'!$C:$C,K$11)</f>
        <v>0</v>
      </c>
      <c r="L44" s="791">
        <f>SUMIFS('COKIFE30-36'!$D:$D,'COKIFE30-36'!$A:$A,'Část 21'!$B44,'COKIFE30-36'!$C:$C,L$11)</f>
        <v>6543958.2072000001</v>
      </c>
      <c r="M44" s="795">
        <f>SUMIFS('COKIFE30-36'!$E:$E,'COKIFE30-36'!$A:$A,'Část 21'!$B44,'COKIFE30-36'!$C:$C,M$11)</f>
        <v>2.0173381409538103E-4</v>
      </c>
      <c r="N44" s="795">
        <f>SUMIFS('COKIFE30-36'!$E:$E,'COKIFE30-36'!$A:$A,'Část 21'!$B44,'COKIFE30-36'!$C:$C,N$11)</f>
        <v>0</v>
      </c>
    </row>
    <row r="45" spans="1:14" s="161" customFormat="1" ht="12.75" x14ac:dyDescent="0.2">
      <c r="A45" s="485"/>
      <c r="B45" s="487" t="str">
        <f>'COKIFE30-36'!J27</f>
        <v>HU (Maďarská republika)</v>
      </c>
      <c r="C45" s="791">
        <f>SUMIFS('COKIFE30-36'!$D:$D,'COKIFE30-36'!$A:$A,'Část 21'!$B45,'COKIFE30-36'!$C:$C,C$11)</f>
        <v>748586731.70000005</v>
      </c>
      <c r="D45" s="791">
        <f>SUMIFS('COKIFE30-36'!$D:$D,'COKIFE30-36'!$A:$A,'Část 21'!$B45,'COKIFE30-36'!$C:$C,D$11)</f>
        <v>0</v>
      </c>
      <c r="E45" s="791">
        <f>SUMIFS('COKIFE30-36'!$D:$D,'COKIFE30-36'!$A:$A,'Část 21'!$B45,'COKIFE30-36'!$C:$C,E$11)</f>
        <v>0</v>
      </c>
      <c r="F45" s="791">
        <f>SUMIFS('COKIFE30-36'!$D:$D,'COKIFE30-36'!$A:$A,'Část 21'!$B45,'COKIFE30-36'!$C:$C,F$11)</f>
        <v>0</v>
      </c>
      <c r="G45" s="791">
        <f>SUMIFS('COKIFE30-36'!$D:$D,'COKIFE30-36'!$A:$A,'Část 21'!$B45,'COKIFE30-36'!$C:$C,G$11)</f>
        <v>0</v>
      </c>
      <c r="H45" s="791">
        <f>SUMIFS('COKIFE30-36'!$D:$D,'COKIFE30-36'!$A:$A,'Část 21'!$B45,'COKIFE30-36'!$C:$C,H$11)</f>
        <v>0</v>
      </c>
      <c r="I45" s="791">
        <f>SUMIFS('COKIFE30-36'!$D:$D,'COKIFE30-36'!$A:$A,'Část 21'!$B45,'COKIFE30-36'!$C:$C,I$11)</f>
        <v>59886938.536000006</v>
      </c>
      <c r="J45" s="791">
        <f>SUMIFS('COKIFE30-36'!$D:$D,'COKIFE30-36'!$A:$A,'Část 21'!$B45,'COKIFE30-36'!$C:$C,J$11)</f>
        <v>0</v>
      </c>
      <c r="K45" s="791">
        <f>SUMIFS('COKIFE30-36'!$D:$D,'COKIFE30-36'!$A:$A,'Část 21'!$B45,'COKIFE30-36'!$C:$C,K$11)</f>
        <v>0</v>
      </c>
      <c r="L45" s="791">
        <f>SUMIFS('COKIFE30-36'!$D:$D,'COKIFE30-36'!$A:$A,'Část 21'!$B45,'COKIFE30-36'!$C:$C,L$11)</f>
        <v>59886938.536000006</v>
      </c>
      <c r="M45" s="795">
        <f>SUMIFS('COKIFE30-36'!$E:$E,'COKIFE30-36'!$A:$A,'Část 21'!$B45,'COKIFE30-36'!$C:$C,M$11)</f>
        <v>1.8461640711688156E-3</v>
      </c>
      <c r="N45" s="795">
        <f>SUMIFS('COKIFE30-36'!$E:$E,'COKIFE30-36'!$A:$A,'Část 21'!$B45,'COKIFE30-36'!$C:$C,N$11)</f>
        <v>0</v>
      </c>
    </row>
    <row r="46" spans="1:14" s="161" customFormat="1" ht="12.75" x14ac:dyDescent="0.2">
      <c r="A46" s="485"/>
      <c r="B46" s="487" t="str">
        <f>'COKIFE30-36'!J28</f>
        <v>CH (Švýcarská konfederace)</v>
      </c>
      <c r="C46" s="791">
        <f>SUMIFS('COKIFE30-36'!$D:$D,'COKIFE30-36'!$A:$A,'Část 21'!$B46,'COKIFE30-36'!$C:$C,C$11)</f>
        <v>304.3</v>
      </c>
      <c r="D46" s="791">
        <f>SUMIFS('COKIFE30-36'!$D:$D,'COKIFE30-36'!$A:$A,'Část 21'!$B46,'COKIFE30-36'!$C:$C,D$11)</f>
        <v>0</v>
      </c>
      <c r="E46" s="791">
        <f>SUMIFS('COKIFE30-36'!$D:$D,'COKIFE30-36'!$A:$A,'Část 21'!$B46,'COKIFE30-36'!$C:$C,E$11)</f>
        <v>0</v>
      </c>
      <c r="F46" s="791">
        <f>SUMIFS('COKIFE30-36'!$D:$D,'COKIFE30-36'!$A:$A,'Část 21'!$B46,'COKIFE30-36'!$C:$C,F$11)</f>
        <v>0</v>
      </c>
      <c r="G46" s="791">
        <f>SUMIFS('COKIFE30-36'!$D:$D,'COKIFE30-36'!$A:$A,'Část 21'!$B46,'COKIFE30-36'!$C:$C,G$11)</f>
        <v>0</v>
      </c>
      <c r="H46" s="791">
        <f>SUMIFS('COKIFE30-36'!$D:$D,'COKIFE30-36'!$A:$A,'Část 21'!$B46,'COKIFE30-36'!$C:$C,H$11)</f>
        <v>0</v>
      </c>
      <c r="I46" s="791">
        <f>SUMIFS('COKIFE30-36'!$D:$D,'COKIFE30-36'!$A:$A,'Část 21'!$B46,'COKIFE30-36'!$C:$C,I$11)</f>
        <v>24.344000000000001</v>
      </c>
      <c r="J46" s="791">
        <f>SUMIFS('COKIFE30-36'!$D:$D,'COKIFE30-36'!$A:$A,'Část 21'!$B46,'COKIFE30-36'!$C:$C,J$11)</f>
        <v>0</v>
      </c>
      <c r="K46" s="791">
        <f>SUMIFS('COKIFE30-36'!$D:$D,'COKIFE30-36'!$A:$A,'Část 21'!$B46,'COKIFE30-36'!$C:$C,K$11)</f>
        <v>0</v>
      </c>
      <c r="L46" s="791">
        <f>SUMIFS('COKIFE30-36'!$D:$D,'COKIFE30-36'!$A:$A,'Část 21'!$B46,'COKIFE30-36'!$C:$C,L$11)</f>
        <v>24.344000000000001</v>
      </c>
      <c r="M46" s="795">
        <f>SUMIFS('COKIFE30-36'!$E:$E,'COKIFE30-36'!$A:$A,'Část 21'!$B46,'COKIFE30-36'!$C:$C,M$11)</f>
        <v>7.504644459578932E-10</v>
      </c>
      <c r="N46" s="795">
        <f>SUMIFS('COKIFE30-36'!$E:$E,'COKIFE30-36'!$A:$A,'Část 21'!$B46,'COKIFE30-36'!$C:$C,N$11)</f>
        <v>0</v>
      </c>
    </row>
    <row r="47" spans="1:14" s="161" customFormat="1" ht="12.75" x14ac:dyDescent="0.2">
      <c r="A47" s="485"/>
      <c r="B47" s="487" t="str">
        <f>'COKIFE30-36'!J29</f>
        <v>ID (Indonéská republika)</v>
      </c>
      <c r="C47" s="791">
        <f>SUMIFS('COKIFE30-36'!$D:$D,'COKIFE30-36'!$A:$A,'Část 21'!$B47,'COKIFE30-36'!$C:$C,C$11)</f>
        <v>1354424234.314604</v>
      </c>
      <c r="D47" s="791">
        <f>SUMIFS('COKIFE30-36'!$D:$D,'COKIFE30-36'!$A:$A,'Část 21'!$B47,'COKIFE30-36'!$C:$C,D$11)</f>
        <v>0</v>
      </c>
      <c r="E47" s="791">
        <f>SUMIFS('COKIFE30-36'!$D:$D,'COKIFE30-36'!$A:$A,'Část 21'!$B47,'COKIFE30-36'!$C:$C,E$11)</f>
        <v>0</v>
      </c>
      <c r="F47" s="791">
        <f>SUMIFS('COKIFE30-36'!$D:$D,'COKIFE30-36'!$A:$A,'Část 21'!$B47,'COKIFE30-36'!$C:$C,F$11)</f>
        <v>0</v>
      </c>
      <c r="G47" s="791">
        <f>SUMIFS('COKIFE30-36'!$D:$D,'COKIFE30-36'!$A:$A,'Část 21'!$B47,'COKIFE30-36'!$C:$C,G$11)</f>
        <v>0</v>
      </c>
      <c r="H47" s="791">
        <f>SUMIFS('COKIFE30-36'!$D:$D,'COKIFE30-36'!$A:$A,'Část 21'!$B47,'COKIFE30-36'!$C:$C,H$11)</f>
        <v>0</v>
      </c>
      <c r="I47" s="791">
        <f>SUMIFS('COKIFE30-36'!$D:$D,'COKIFE30-36'!$A:$A,'Část 21'!$B47,'COKIFE30-36'!$C:$C,I$11)</f>
        <v>108353938.74516833</v>
      </c>
      <c r="J47" s="791">
        <f>SUMIFS('COKIFE30-36'!$D:$D,'COKIFE30-36'!$A:$A,'Část 21'!$B47,'COKIFE30-36'!$C:$C,J$11)</f>
        <v>0</v>
      </c>
      <c r="K47" s="791">
        <f>SUMIFS('COKIFE30-36'!$D:$D,'COKIFE30-36'!$A:$A,'Část 21'!$B47,'COKIFE30-36'!$C:$C,K$11)</f>
        <v>0</v>
      </c>
      <c r="L47" s="791">
        <f>SUMIFS('COKIFE30-36'!$D:$D,'COKIFE30-36'!$A:$A,'Část 21'!$B47,'COKIFE30-36'!$C:$C,L$11)</f>
        <v>108353938.74516833</v>
      </c>
      <c r="M47" s="795">
        <f>SUMIFS('COKIFE30-36'!$E:$E,'COKIFE30-36'!$A:$A,'Část 21'!$B47,'COKIFE30-36'!$C:$C,M$11)</f>
        <v>3.3402800939758563E-3</v>
      </c>
      <c r="N47" s="795">
        <f>SUMIFS('COKIFE30-36'!$E:$E,'COKIFE30-36'!$A:$A,'Část 21'!$B47,'COKIFE30-36'!$C:$C,N$11)</f>
        <v>0</v>
      </c>
    </row>
    <row r="48" spans="1:14" s="161" customFormat="1" ht="12.75" x14ac:dyDescent="0.2">
      <c r="A48" s="485"/>
      <c r="B48" s="487" t="str">
        <f>'COKIFE30-36'!J30</f>
        <v>IE (Irsko)</v>
      </c>
      <c r="C48" s="791">
        <f>SUMIFS('COKIFE30-36'!$D:$D,'COKIFE30-36'!$A:$A,'Část 21'!$B48,'COKIFE30-36'!$C:$C,C$11)</f>
        <v>564901362.99000001</v>
      </c>
      <c r="D48" s="791">
        <f>SUMIFS('COKIFE30-36'!$D:$D,'COKIFE30-36'!$A:$A,'Část 21'!$B48,'COKIFE30-36'!$C:$C,D$11)</f>
        <v>0</v>
      </c>
      <c r="E48" s="791">
        <f>SUMIFS('COKIFE30-36'!$D:$D,'COKIFE30-36'!$A:$A,'Část 21'!$B48,'COKIFE30-36'!$C:$C,E$11)</f>
        <v>0</v>
      </c>
      <c r="F48" s="791">
        <f>SUMIFS('COKIFE30-36'!$D:$D,'COKIFE30-36'!$A:$A,'Část 21'!$B48,'COKIFE30-36'!$C:$C,F$11)</f>
        <v>0</v>
      </c>
      <c r="G48" s="791">
        <f>SUMIFS('COKIFE30-36'!$D:$D,'COKIFE30-36'!$A:$A,'Část 21'!$B48,'COKIFE30-36'!$C:$C,G$11)</f>
        <v>0</v>
      </c>
      <c r="H48" s="791">
        <f>SUMIFS('COKIFE30-36'!$D:$D,'COKIFE30-36'!$A:$A,'Část 21'!$B48,'COKIFE30-36'!$C:$C,H$11)</f>
        <v>0</v>
      </c>
      <c r="I48" s="791">
        <f>SUMIFS('COKIFE30-36'!$D:$D,'COKIFE30-36'!$A:$A,'Část 21'!$B48,'COKIFE30-36'!$C:$C,I$11)</f>
        <v>45192109.0392</v>
      </c>
      <c r="J48" s="791">
        <f>SUMIFS('COKIFE30-36'!$D:$D,'COKIFE30-36'!$A:$A,'Část 21'!$B48,'COKIFE30-36'!$C:$C,J$11)</f>
        <v>0</v>
      </c>
      <c r="K48" s="791">
        <f>SUMIFS('COKIFE30-36'!$D:$D,'COKIFE30-36'!$A:$A,'Část 21'!$B48,'COKIFE30-36'!$C:$C,K$11)</f>
        <v>0</v>
      </c>
      <c r="L48" s="791">
        <f>SUMIFS('COKIFE30-36'!$D:$D,'COKIFE30-36'!$A:$A,'Část 21'!$B48,'COKIFE30-36'!$C:$C,L$11)</f>
        <v>45192109.0392</v>
      </c>
      <c r="M48" s="795">
        <f>SUMIFS('COKIFE30-36'!$E:$E,'COKIFE30-36'!$A:$A,'Část 21'!$B48,'COKIFE30-36'!$C:$C,M$11)</f>
        <v>1.3931593440589848E-3</v>
      </c>
      <c r="N48" s="795">
        <f>SUMIFS('COKIFE30-36'!$E:$E,'COKIFE30-36'!$A:$A,'Část 21'!$B48,'COKIFE30-36'!$C:$C,N$11)</f>
        <v>0</v>
      </c>
    </row>
    <row r="49" spans="1:14" s="161" customFormat="1" ht="12.75" x14ac:dyDescent="0.2">
      <c r="A49" s="485"/>
      <c r="B49" s="487" t="str">
        <f>'COKIFE30-36'!J31</f>
        <v>IL (Izraelský stát)</v>
      </c>
      <c r="C49" s="791">
        <f>SUMIFS('COKIFE30-36'!$D:$D,'COKIFE30-36'!$A:$A,'Část 21'!$B49,'COKIFE30-36'!$C:$C,C$11)</f>
        <v>48.1</v>
      </c>
      <c r="D49" s="791">
        <f>SUMIFS('COKIFE30-36'!$D:$D,'COKIFE30-36'!$A:$A,'Část 21'!$B49,'COKIFE30-36'!$C:$C,D$11)</f>
        <v>0</v>
      </c>
      <c r="E49" s="791">
        <f>SUMIFS('COKIFE30-36'!$D:$D,'COKIFE30-36'!$A:$A,'Část 21'!$B49,'COKIFE30-36'!$C:$C,E$11)</f>
        <v>0</v>
      </c>
      <c r="F49" s="791">
        <f>SUMIFS('COKIFE30-36'!$D:$D,'COKIFE30-36'!$A:$A,'Část 21'!$B49,'COKIFE30-36'!$C:$C,F$11)</f>
        <v>0</v>
      </c>
      <c r="G49" s="791">
        <f>SUMIFS('COKIFE30-36'!$D:$D,'COKIFE30-36'!$A:$A,'Část 21'!$B49,'COKIFE30-36'!$C:$C,G$11)</f>
        <v>0</v>
      </c>
      <c r="H49" s="791">
        <f>SUMIFS('COKIFE30-36'!$D:$D,'COKIFE30-36'!$A:$A,'Část 21'!$B49,'COKIFE30-36'!$C:$C,H$11)</f>
        <v>0</v>
      </c>
      <c r="I49" s="791">
        <f>SUMIFS('COKIFE30-36'!$D:$D,'COKIFE30-36'!$A:$A,'Část 21'!$B49,'COKIFE30-36'!$C:$C,I$11)</f>
        <v>3.8480000000000003</v>
      </c>
      <c r="J49" s="791">
        <f>SUMIFS('COKIFE30-36'!$D:$D,'COKIFE30-36'!$A:$A,'Část 21'!$B49,'COKIFE30-36'!$C:$C,J$11)</f>
        <v>0</v>
      </c>
      <c r="K49" s="791">
        <f>SUMIFS('COKIFE30-36'!$D:$D,'COKIFE30-36'!$A:$A,'Část 21'!$B49,'COKIFE30-36'!$C:$C,K$11)</f>
        <v>0</v>
      </c>
      <c r="L49" s="791">
        <f>SUMIFS('COKIFE30-36'!$D:$D,'COKIFE30-36'!$A:$A,'Část 21'!$B49,'COKIFE30-36'!$C:$C,L$11)</f>
        <v>3.8480000000000003</v>
      </c>
      <c r="M49" s="795">
        <f>SUMIFS('COKIFE30-36'!$E:$E,'COKIFE30-36'!$A:$A,'Část 21'!$B49,'COKIFE30-36'!$C:$C,M$11)</f>
        <v>1.1862418616685727E-10</v>
      </c>
      <c r="N49" s="795">
        <f>SUMIFS('COKIFE30-36'!$E:$E,'COKIFE30-36'!$A:$A,'Část 21'!$B49,'COKIFE30-36'!$C:$C,N$11)</f>
        <v>0</v>
      </c>
    </row>
    <row r="50" spans="1:14" s="161" customFormat="1" ht="12.75" x14ac:dyDescent="0.2">
      <c r="A50" s="485"/>
      <c r="B50" s="487" t="str">
        <f>'COKIFE30-36'!J32</f>
        <v>IN (Indická republika)</v>
      </c>
      <c r="C50" s="791">
        <f>SUMIFS('COKIFE30-36'!$D:$D,'COKIFE30-36'!$A:$A,'Část 21'!$B50,'COKIFE30-36'!$C:$C,C$11)</f>
        <v>6542186428.5654421</v>
      </c>
      <c r="D50" s="791">
        <f>SUMIFS('COKIFE30-36'!$D:$D,'COKIFE30-36'!$A:$A,'Část 21'!$B50,'COKIFE30-36'!$C:$C,D$11)</f>
        <v>0</v>
      </c>
      <c r="E50" s="791">
        <f>SUMIFS('COKIFE30-36'!$D:$D,'COKIFE30-36'!$A:$A,'Část 21'!$B50,'COKIFE30-36'!$C:$C,E$11)</f>
        <v>0</v>
      </c>
      <c r="F50" s="791">
        <f>SUMIFS('COKIFE30-36'!$D:$D,'COKIFE30-36'!$A:$A,'Část 21'!$B50,'COKIFE30-36'!$C:$C,F$11)</f>
        <v>0</v>
      </c>
      <c r="G50" s="791">
        <f>SUMIFS('COKIFE30-36'!$D:$D,'COKIFE30-36'!$A:$A,'Část 21'!$B50,'COKIFE30-36'!$C:$C,G$11)</f>
        <v>0</v>
      </c>
      <c r="H50" s="791">
        <f>SUMIFS('COKIFE30-36'!$D:$D,'COKIFE30-36'!$A:$A,'Část 21'!$B50,'COKIFE30-36'!$C:$C,H$11)</f>
        <v>0</v>
      </c>
      <c r="I50" s="791">
        <f>SUMIFS('COKIFE30-36'!$D:$D,'COKIFE30-36'!$A:$A,'Část 21'!$B50,'COKIFE30-36'!$C:$C,I$11)</f>
        <v>523374914.2852354</v>
      </c>
      <c r="J50" s="791">
        <f>SUMIFS('COKIFE30-36'!$D:$D,'COKIFE30-36'!$A:$A,'Část 21'!$B50,'COKIFE30-36'!$C:$C,J$11)</f>
        <v>0</v>
      </c>
      <c r="K50" s="791">
        <f>SUMIFS('COKIFE30-36'!$D:$D,'COKIFE30-36'!$A:$A,'Část 21'!$B50,'COKIFE30-36'!$C:$C,K$11)</f>
        <v>0</v>
      </c>
      <c r="L50" s="791">
        <f>SUMIFS('COKIFE30-36'!$D:$D,'COKIFE30-36'!$A:$A,'Část 21'!$B50,'COKIFE30-36'!$C:$C,L$11)</f>
        <v>523374914.2852354</v>
      </c>
      <c r="M50" s="795">
        <f>SUMIFS('COKIFE30-36'!$E:$E,'COKIFE30-36'!$A:$A,'Část 21'!$B50,'COKIFE30-36'!$C:$C,M$11)</f>
        <v>1.6134335568408192E-2</v>
      </c>
      <c r="N50" s="795">
        <f>SUMIFS('COKIFE30-36'!$E:$E,'COKIFE30-36'!$A:$A,'Část 21'!$B50,'COKIFE30-36'!$C:$C,N$11)</f>
        <v>0</v>
      </c>
    </row>
    <row r="51" spans="1:14" s="161" customFormat="1" ht="12.75" x14ac:dyDescent="0.2">
      <c r="A51" s="485"/>
      <c r="B51" s="487" t="str">
        <f>'COKIFE30-36'!J33</f>
        <v>IT (Italská republika)</v>
      </c>
      <c r="C51" s="791">
        <f>SUMIFS('COKIFE30-36'!$D:$D,'COKIFE30-36'!$A:$A,'Část 21'!$B51,'COKIFE30-36'!$C:$C,C$11)</f>
        <v>5321.16</v>
      </c>
      <c r="D51" s="791">
        <f>SUMIFS('COKIFE30-36'!$D:$D,'COKIFE30-36'!$A:$A,'Část 21'!$B51,'COKIFE30-36'!$C:$C,D$11)</f>
        <v>0</v>
      </c>
      <c r="E51" s="791">
        <f>SUMIFS('COKIFE30-36'!$D:$D,'COKIFE30-36'!$A:$A,'Část 21'!$B51,'COKIFE30-36'!$C:$C,E$11)</f>
        <v>0</v>
      </c>
      <c r="F51" s="791">
        <f>SUMIFS('COKIFE30-36'!$D:$D,'COKIFE30-36'!$A:$A,'Část 21'!$B51,'COKIFE30-36'!$C:$C,F$11)</f>
        <v>0</v>
      </c>
      <c r="G51" s="791">
        <f>SUMIFS('COKIFE30-36'!$D:$D,'COKIFE30-36'!$A:$A,'Část 21'!$B51,'COKIFE30-36'!$C:$C,G$11)</f>
        <v>0</v>
      </c>
      <c r="H51" s="791">
        <f>SUMIFS('COKIFE30-36'!$D:$D,'COKIFE30-36'!$A:$A,'Část 21'!$B51,'COKIFE30-36'!$C:$C,H$11)</f>
        <v>0</v>
      </c>
      <c r="I51" s="791">
        <f>SUMIFS('COKIFE30-36'!$D:$D,'COKIFE30-36'!$A:$A,'Část 21'!$B51,'COKIFE30-36'!$C:$C,I$11)</f>
        <v>425.69279999999998</v>
      </c>
      <c r="J51" s="791">
        <f>SUMIFS('COKIFE30-36'!$D:$D,'COKIFE30-36'!$A:$A,'Část 21'!$B51,'COKIFE30-36'!$C:$C,J$11)</f>
        <v>0</v>
      </c>
      <c r="K51" s="791">
        <f>SUMIFS('COKIFE30-36'!$D:$D,'COKIFE30-36'!$A:$A,'Část 21'!$B51,'COKIFE30-36'!$C:$C,K$11)</f>
        <v>0</v>
      </c>
      <c r="L51" s="791">
        <f>SUMIFS('COKIFE30-36'!$D:$D,'COKIFE30-36'!$A:$A,'Část 21'!$B51,'COKIFE30-36'!$C:$C,L$11)</f>
        <v>425.69279999999998</v>
      </c>
      <c r="M51" s="795">
        <f>SUMIFS('COKIFE30-36'!$E:$E,'COKIFE30-36'!$A:$A,'Část 21'!$B51,'COKIFE30-36'!$C:$C,M$11)</f>
        <v>1.3123041049140002E-8</v>
      </c>
      <c r="N51" s="795">
        <f>SUMIFS('COKIFE30-36'!$E:$E,'COKIFE30-36'!$A:$A,'Část 21'!$B51,'COKIFE30-36'!$C:$C,N$11)</f>
        <v>0</v>
      </c>
    </row>
    <row r="52" spans="1:14" s="161" customFormat="1" ht="12.75" x14ac:dyDescent="0.2">
      <c r="A52" s="485"/>
      <c r="B52" s="487" t="str">
        <f>'COKIFE30-36'!J34</f>
        <v>JE (Jersey)</v>
      </c>
      <c r="C52" s="791">
        <f>SUMIFS('COKIFE30-36'!$D:$D,'COKIFE30-36'!$A:$A,'Část 21'!$B52,'COKIFE30-36'!$C:$C,C$11)</f>
        <v>71503495.906000003</v>
      </c>
      <c r="D52" s="791">
        <f>SUMIFS('COKIFE30-36'!$D:$D,'COKIFE30-36'!$A:$A,'Část 21'!$B52,'COKIFE30-36'!$C:$C,D$11)</f>
        <v>0</v>
      </c>
      <c r="E52" s="791">
        <f>SUMIFS('COKIFE30-36'!$D:$D,'COKIFE30-36'!$A:$A,'Část 21'!$B52,'COKIFE30-36'!$C:$C,E$11)</f>
        <v>0</v>
      </c>
      <c r="F52" s="791">
        <f>SUMIFS('COKIFE30-36'!$D:$D,'COKIFE30-36'!$A:$A,'Část 21'!$B52,'COKIFE30-36'!$C:$C,F$11)</f>
        <v>0</v>
      </c>
      <c r="G52" s="791">
        <f>SUMIFS('COKIFE30-36'!$D:$D,'COKIFE30-36'!$A:$A,'Část 21'!$B52,'COKIFE30-36'!$C:$C,G$11)</f>
        <v>0</v>
      </c>
      <c r="H52" s="791">
        <f>SUMIFS('COKIFE30-36'!$D:$D,'COKIFE30-36'!$A:$A,'Část 21'!$B52,'COKIFE30-36'!$C:$C,H$11)</f>
        <v>0</v>
      </c>
      <c r="I52" s="791">
        <f>SUMIFS('COKIFE30-36'!$D:$D,'COKIFE30-36'!$A:$A,'Část 21'!$B52,'COKIFE30-36'!$C:$C,I$11)</f>
        <v>5720279.6724800002</v>
      </c>
      <c r="J52" s="791">
        <f>SUMIFS('COKIFE30-36'!$D:$D,'COKIFE30-36'!$A:$A,'Část 21'!$B52,'COKIFE30-36'!$C:$C,J$11)</f>
        <v>0</v>
      </c>
      <c r="K52" s="791">
        <f>SUMIFS('COKIFE30-36'!$D:$D,'COKIFE30-36'!$A:$A,'Část 21'!$B52,'COKIFE30-36'!$C:$C,K$11)</f>
        <v>0</v>
      </c>
      <c r="L52" s="791">
        <f>SUMIFS('COKIFE30-36'!$D:$D,'COKIFE30-36'!$A:$A,'Část 21'!$B52,'COKIFE30-36'!$C:$C,L$11)</f>
        <v>5720279.6724800002</v>
      </c>
      <c r="M52" s="795">
        <f>SUMIFS('COKIFE30-36'!$E:$E,'COKIFE30-36'!$A:$A,'Část 21'!$B52,'COKIFE30-36'!$C:$C,M$11)</f>
        <v>1.7634187130840872E-4</v>
      </c>
      <c r="N52" s="795">
        <f>SUMIFS('COKIFE30-36'!$E:$E,'COKIFE30-36'!$A:$A,'Část 21'!$B52,'COKIFE30-36'!$C:$C,N$11)</f>
        <v>0</v>
      </c>
    </row>
    <row r="53" spans="1:14" s="161" customFormat="1" ht="12.75" x14ac:dyDescent="0.2">
      <c r="A53" s="485"/>
      <c r="B53" s="487" t="str">
        <f>'COKIFE30-36'!J35</f>
        <v>JP (Japonsko)</v>
      </c>
      <c r="C53" s="791">
        <f>SUMIFS('COKIFE30-36'!$D:$D,'COKIFE30-36'!$A:$A,'Část 21'!$B53,'COKIFE30-36'!$C:$C,C$11)</f>
        <v>0</v>
      </c>
      <c r="D53" s="791">
        <f>SUMIFS('COKIFE30-36'!$D:$D,'COKIFE30-36'!$A:$A,'Část 21'!$B53,'COKIFE30-36'!$C:$C,D$11)</f>
        <v>0</v>
      </c>
      <c r="E53" s="791">
        <f>SUMIFS('COKIFE30-36'!$D:$D,'COKIFE30-36'!$A:$A,'Část 21'!$B53,'COKIFE30-36'!$C:$C,E$11)</f>
        <v>0</v>
      </c>
      <c r="F53" s="791">
        <f>SUMIFS('COKIFE30-36'!$D:$D,'COKIFE30-36'!$A:$A,'Část 21'!$B53,'COKIFE30-36'!$C:$C,F$11)</f>
        <v>0</v>
      </c>
      <c r="G53" s="791">
        <f>SUMIFS('COKIFE30-36'!$D:$D,'COKIFE30-36'!$A:$A,'Část 21'!$B53,'COKIFE30-36'!$C:$C,G$11)</f>
        <v>0</v>
      </c>
      <c r="H53" s="791">
        <f>SUMIFS('COKIFE30-36'!$D:$D,'COKIFE30-36'!$A:$A,'Část 21'!$B53,'COKIFE30-36'!$C:$C,H$11)</f>
        <v>0</v>
      </c>
      <c r="I53" s="791">
        <f>SUMIFS('COKIFE30-36'!$D:$D,'COKIFE30-36'!$A:$A,'Část 21'!$B53,'COKIFE30-36'!$C:$C,I$11)</f>
        <v>0</v>
      </c>
      <c r="J53" s="791">
        <f>SUMIFS('COKIFE30-36'!$D:$D,'COKIFE30-36'!$A:$A,'Část 21'!$B53,'COKIFE30-36'!$C:$C,J$11)</f>
        <v>0</v>
      </c>
      <c r="K53" s="791">
        <f>SUMIFS('COKIFE30-36'!$D:$D,'COKIFE30-36'!$A:$A,'Část 21'!$B53,'COKIFE30-36'!$C:$C,K$11)</f>
        <v>0</v>
      </c>
      <c r="L53" s="791">
        <f>SUMIFS('COKIFE30-36'!$D:$D,'COKIFE30-36'!$A:$A,'Část 21'!$B53,'COKIFE30-36'!$C:$C,L$11)</f>
        <v>0</v>
      </c>
      <c r="M53" s="795">
        <f>SUMIFS('COKIFE30-36'!$E:$E,'COKIFE30-36'!$A:$A,'Část 21'!$B53,'COKIFE30-36'!$C:$C,M$11)</f>
        <v>0</v>
      </c>
      <c r="N53" s="795">
        <f>SUMIFS('COKIFE30-36'!$E:$E,'COKIFE30-36'!$A:$A,'Část 21'!$B53,'COKIFE30-36'!$C:$C,N$11)</f>
        <v>0</v>
      </c>
    </row>
    <row r="54" spans="1:14" s="161" customFormat="1" ht="12.75" x14ac:dyDescent="0.2">
      <c r="A54" s="485"/>
      <c r="B54" s="487" t="str">
        <f>'COKIFE30-36'!J36</f>
        <v>KN (Svatý Kryštof a Nevis)</v>
      </c>
      <c r="C54" s="791">
        <f>SUMIFS('COKIFE30-36'!$D:$D,'COKIFE30-36'!$A:$A,'Část 21'!$B54,'COKIFE30-36'!$C:$C,C$11)</f>
        <v>616.45000000000005</v>
      </c>
      <c r="D54" s="791">
        <f>SUMIFS('COKIFE30-36'!$D:$D,'COKIFE30-36'!$A:$A,'Část 21'!$B54,'COKIFE30-36'!$C:$C,D$11)</f>
        <v>0</v>
      </c>
      <c r="E54" s="791">
        <f>SUMIFS('COKIFE30-36'!$D:$D,'COKIFE30-36'!$A:$A,'Část 21'!$B54,'COKIFE30-36'!$C:$C,E$11)</f>
        <v>0</v>
      </c>
      <c r="F54" s="791">
        <f>SUMIFS('COKIFE30-36'!$D:$D,'COKIFE30-36'!$A:$A,'Část 21'!$B54,'COKIFE30-36'!$C:$C,F$11)</f>
        <v>0</v>
      </c>
      <c r="G54" s="791">
        <f>SUMIFS('COKIFE30-36'!$D:$D,'COKIFE30-36'!$A:$A,'Část 21'!$B54,'COKIFE30-36'!$C:$C,G$11)</f>
        <v>0</v>
      </c>
      <c r="H54" s="791">
        <f>SUMIFS('COKIFE30-36'!$D:$D,'COKIFE30-36'!$A:$A,'Část 21'!$B54,'COKIFE30-36'!$C:$C,H$11)</f>
        <v>0</v>
      </c>
      <c r="I54" s="791">
        <f>SUMIFS('COKIFE30-36'!$D:$D,'COKIFE30-36'!$A:$A,'Část 21'!$B54,'COKIFE30-36'!$C:$C,I$11)</f>
        <v>49.316000000000003</v>
      </c>
      <c r="J54" s="791">
        <f>SUMIFS('COKIFE30-36'!$D:$D,'COKIFE30-36'!$A:$A,'Část 21'!$B54,'COKIFE30-36'!$C:$C,J$11)</f>
        <v>0</v>
      </c>
      <c r="K54" s="791">
        <f>SUMIFS('COKIFE30-36'!$D:$D,'COKIFE30-36'!$A:$A,'Část 21'!$B54,'COKIFE30-36'!$C:$C,K$11)</f>
        <v>0</v>
      </c>
      <c r="L54" s="791">
        <f>SUMIFS('COKIFE30-36'!$D:$D,'COKIFE30-36'!$A:$A,'Část 21'!$B54,'COKIFE30-36'!$C:$C,L$11)</f>
        <v>49.316000000000003</v>
      </c>
      <c r="M54" s="795">
        <f>SUMIFS('COKIFE30-36'!$E:$E,'COKIFE30-36'!$A:$A,'Část 21'!$B54,'COKIFE30-36'!$C:$C,M$11)</f>
        <v>1.5202885563941612E-9</v>
      </c>
      <c r="N54" s="795">
        <f>SUMIFS('COKIFE30-36'!$E:$E,'COKIFE30-36'!$A:$A,'Část 21'!$B54,'COKIFE30-36'!$C:$C,N$11)</f>
        <v>0</v>
      </c>
    </row>
    <row r="55" spans="1:14" s="161" customFormat="1" ht="12.75" x14ac:dyDescent="0.2">
      <c r="A55" s="485"/>
      <c r="B55" s="487" t="str">
        <f>'COKIFE30-36'!J37</f>
        <v>KY (Kajmanské ostrovy (brit.))</v>
      </c>
      <c r="C55" s="791">
        <f>SUMIFS('COKIFE30-36'!$D:$D,'COKIFE30-36'!$A:$A,'Část 21'!$B55,'COKIFE30-36'!$C:$C,C$11)</f>
        <v>325933668.18000001</v>
      </c>
      <c r="D55" s="791">
        <f>SUMIFS('COKIFE30-36'!$D:$D,'COKIFE30-36'!$A:$A,'Část 21'!$B55,'COKIFE30-36'!$C:$C,D$11)</f>
        <v>0</v>
      </c>
      <c r="E55" s="791">
        <f>SUMIFS('COKIFE30-36'!$D:$D,'COKIFE30-36'!$A:$A,'Část 21'!$B55,'COKIFE30-36'!$C:$C,E$11)</f>
        <v>0</v>
      </c>
      <c r="F55" s="791">
        <f>SUMIFS('COKIFE30-36'!$D:$D,'COKIFE30-36'!$A:$A,'Část 21'!$B55,'COKIFE30-36'!$C:$C,F$11)</f>
        <v>0</v>
      </c>
      <c r="G55" s="791">
        <f>SUMIFS('COKIFE30-36'!$D:$D,'COKIFE30-36'!$A:$A,'Část 21'!$B55,'COKIFE30-36'!$C:$C,G$11)</f>
        <v>0</v>
      </c>
      <c r="H55" s="791">
        <f>SUMIFS('COKIFE30-36'!$D:$D,'COKIFE30-36'!$A:$A,'Část 21'!$B55,'COKIFE30-36'!$C:$C,H$11)</f>
        <v>0</v>
      </c>
      <c r="I55" s="791">
        <f>SUMIFS('COKIFE30-36'!$D:$D,'COKIFE30-36'!$A:$A,'Část 21'!$B55,'COKIFE30-36'!$C:$C,I$11)</f>
        <v>26074693.454400003</v>
      </c>
      <c r="J55" s="791">
        <f>SUMIFS('COKIFE30-36'!$D:$D,'COKIFE30-36'!$A:$A,'Část 21'!$B55,'COKIFE30-36'!$C:$C,J$11)</f>
        <v>0</v>
      </c>
      <c r="K55" s="791">
        <f>SUMIFS('COKIFE30-36'!$D:$D,'COKIFE30-36'!$A:$A,'Část 21'!$B55,'COKIFE30-36'!$C:$C,K$11)</f>
        <v>0</v>
      </c>
      <c r="L55" s="791">
        <f>SUMIFS('COKIFE30-36'!$D:$D,'COKIFE30-36'!$A:$A,'Část 21'!$B55,'COKIFE30-36'!$C:$C,L$11)</f>
        <v>26074693.454400003</v>
      </c>
      <c r="M55" s="795">
        <f>SUMIFS('COKIFE30-36'!$E:$E,'COKIFE30-36'!$A:$A,'Část 21'!$B55,'COKIFE30-36'!$C:$C,M$11)</f>
        <v>8.0381738320646576E-4</v>
      </c>
      <c r="N55" s="795">
        <f>SUMIFS('COKIFE30-36'!$E:$E,'COKIFE30-36'!$A:$A,'Část 21'!$B55,'COKIFE30-36'!$C:$C,N$11)</f>
        <v>0</v>
      </c>
    </row>
    <row r="56" spans="1:14" s="161" customFormat="1" ht="12.75" x14ac:dyDescent="0.2">
      <c r="A56" s="485"/>
      <c r="B56" s="487" t="str">
        <f>'COKIFE30-36'!J38</f>
        <v>KZ (Kazašská republika)</v>
      </c>
      <c r="C56" s="791">
        <f>SUMIFS('COKIFE30-36'!$D:$D,'COKIFE30-36'!$A:$A,'Část 21'!$B56,'COKIFE30-36'!$C:$C,C$11)</f>
        <v>10590321074.199341</v>
      </c>
      <c r="D56" s="791">
        <f>SUMIFS('COKIFE30-36'!$D:$D,'COKIFE30-36'!$A:$A,'Část 21'!$B56,'COKIFE30-36'!$C:$C,D$11)</f>
        <v>0</v>
      </c>
      <c r="E56" s="791">
        <f>SUMIFS('COKIFE30-36'!$D:$D,'COKIFE30-36'!$A:$A,'Část 21'!$B56,'COKIFE30-36'!$C:$C,E$11)</f>
        <v>0</v>
      </c>
      <c r="F56" s="791">
        <f>SUMIFS('COKIFE30-36'!$D:$D,'COKIFE30-36'!$A:$A,'Část 21'!$B56,'COKIFE30-36'!$C:$C,F$11)</f>
        <v>0</v>
      </c>
      <c r="G56" s="791">
        <f>SUMIFS('COKIFE30-36'!$D:$D,'COKIFE30-36'!$A:$A,'Část 21'!$B56,'COKIFE30-36'!$C:$C,G$11)</f>
        <v>0</v>
      </c>
      <c r="H56" s="791">
        <f>SUMIFS('COKIFE30-36'!$D:$D,'COKIFE30-36'!$A:$A,'Část 21'!$B56,'COKIFE30-36'!$C:$C,H$11)</f>
        <v>0</v>
      </c>
      <c r="I56" s="791">
        <f>SUMIFS('COKIFE30-36'!$D:$D,'COKIFE30-36'!$A:$A,'Část 21'!$B56,'COKIFE30-36'!$C:$C,I$11)</f>
        <v>847225685.9359473</v>
      </c>
      <c r="J56" s="791">
        <f>SUMIFS('COKIFE30-36'!$D:$D,'COKIFE30-36'!$A:$A,'Část 21'!$B56,'COKIFE30-36'!$C:$C,J$11)</f>
        <v>0</v>
      </c>
      <c r="K56" s="791">
        <f>SUMIFS('COKIFE30-36'!$D:$D,'COKIFE30-36'!$A:$A,'Část 21'!$B56,'COKIFE30-36'!$C:$C,K$11)</f>
        <v>0</v>
      </c>
      <c r="L56" s="791">
        <f>SUMIFS('COKIFE30-36'!$D:$D,'COKIFE30-36'!$A:$A,'Část 21'!$B56,'COKIFE30-36'!$C:$C,L$11)</f>
        <v>847225685.9359473</v>
      </c>
      <c r="M56" s="795">
        <f>SUMIFS('COKIFE30-36'!$E:$E,'COKIFE30-36'!$A:$A,'Část 21'!$B56,'COKIFE30-36'!$C:$C,M$11)</f>
        <v>2.6117842384046037E-2</v>
      </c>
      <c r="N56" s="795">
        <f>SUMIFS('COKIFE30-36'!$E:$E,'COKIFE30-36'!$A:$A,'Část 21'!$B56,'COKIFE30-36'!$C:$C,N$11)</f>
        <v>0</v>
      </c>
    </row>
    <row r="57" spans="1:14" s="161" customFormat="1" ht="12.75" x14ac:dyDescent="0.2">
      <c r="A57" s="485"/>
      <c r="B57" s="487" t="str">
        <f>'COKIFE30-36'!J39</f>
        <v>LT (Litevská republika)</v>
      </c>
      <c r="C57" s="791">
        <f>SUMIFS('COKIFE30-36'!$D:$D,'COKIFE30-36'!$A:$A,'Část 21'!$B57,'COKIFE30-36'!$C:$C,C$11)</f>
        <v>258.18</v>
      </c>
      <c r="D57" s="791">
        <f>SUMIFS('COKIFE30-36'!$D:$D,'COKIFE30-36'!$A:$A,'Část 21'!$B57,'COKIFE30-36'!$C:$C,D$11)</f>
        <v>0</v>
      </c>
      <c r="E57" s="791">
        <f>SUMIFS('COKIFE30-36'!$D:$D,'COKIFE30-36'!$A:$A,'Část 21'!$B57,'COKIFE30-36'!$C:$C,E$11)</f>
        <v>0</v>
      </c>
      <c r="F57" s="791">
        <f>SUMIFS('COKIFE30-36'!$D:$D,'COKIFE30-36'!$A:$A,'Část 21'!$B57,'COKIFE30-36'!$C:$C,F$11)</f>
        <v>0</v>
      </c>
      <c r="G57" s="791">
        <f>SUMIFS('COKIFE30-36'!$D:$D,'COKIFE30-36'!$A:$A,'Část 21'!$B57,'COKIFE30-36'!$C:$C,G$11)</f>
        <v>0</v>
      </c>
      <c r="H57" s="791">
        <f>SUMIFS('COKIFE30-36'!$D:$D,'COKIFE30-36'!$A:$A,'Část 21'!$B57,'COKIFE30-36'!$C:$C,H$11)</f>
        <v>0</v>
      </c>
      <c r="I57" s="791">
        <f>SUMIFS('COKIFE30-36'!$D:$D,'COKIFE30-36'!$A:$A,'Část 21'!$B57,'COKIFE30-36'!$C:$C,I$11)</f>
        <v>20.654400000000003</v>
      </c>
      <c r="J57" s="791">
        <f>SUMIFS('COKIFE30-36'!$D:$D,'COKIFE30-36'!$A:$A,'Část 21'!$B57,'COKIFE30-36'!$C:$C,J$11)</f>
        <v>0</v>
      </c>
      <c r="K57" s="791">
        <f>SUMIFS('COKIFE30-36'!$D:$D,'COKIFE30-36'!$A:$A,'Část 21'!$B57,'COKIFE30-36'!$C:$C,K$11)</f>
        <v>0</v>
      </c>
      <c r="L57" s="791">
        <f>SUMIFS('COKIFE30-36'!$D:$D,'COKIFE30-36'!$A:$A,'Část 21'!$B57,'COKIFE30-36'!$C:$C,L$11)</f>
        <v>20.654400000000003</v>
      </c>
      <c r="M57" s="795">
        <f>SUMIFS('COKIFE30-36'!$E:$E,'COKIFE30-36'!$A:$A,'Část 21'!$B57,'COKIFE30-36'!$C:$C,M$11)</f>
        <v>6.3672333439832032E-10</v>
      </c>
      <c r="N57" s="795">
        <f>SUMIFS('COKIFE30-36'!$E:$E,'COKIFE30-36'!$A:$A,'Část 21'!$B57,'COKIFE30-36'!$C:$C,N$11)</f>
        <v>0</v>
      </c>
    </row>
    <row r="58" spans="1:14" s="161" customFormat="1" ht="25.5" x14ac:dyDescent="0.2">
      <c r="A58" s="485"/>
      <c r="B58" s="487" t="str">
        <f>'COKIFE30-36'!J40</f>
        <v>LU (Lucemburské velkovévodství)</v>
      </c>
      <c r="C58" s="791">
        <f>SUMIFS('COKIFE30-36'!$D:$D,'COKIFE30-36'!$A:$A,'Část 21'!$B58,'COKIFE30-36'!$C:$C,C$11)</f>
        <v>1670568580.3</v>
      </c>
      <c r="D58" s="791">
        <f>SUMIFS('COKIFE30-36'!$D:$D,'COKIFE30-36'!$A:$A,'Část 21'!$B58,'COKIFE30-36'!$C:$C,D$11)</f>
        <v>0</v>
      </c>
      <c r="E58" s="791">
        <f>SUMIFS('COKIFE30-36'!$D:$D,'COKIFE30-36'!$A:$A,'Část 21'!$B58,'COKIFE30-36'!$C:$C,E$11)</f>
        <v>0</v>
      </c>
      <c r="F58" s="791">
        <f>SUMIFS('COKIFE30-36'!$D:$D,'COKIFE30-36'!$A:$A,'Část 21'!$B58,'COKIFE30-36'!$C:$C,F$11)</f>
        <v>0</v>
      </c>
      <c r="G58" s="791">
        <f>SUMIFS('COKIFE30-36'!$D:$D,'COKIFE30-36'!$A:$A,'Část 21'!$B58,'COKIFE30-36'!$C:$C,G$11)</f>
        <v>0</v>
      </c>
      <c r="H58" s="791">
        <f>SUMIFS('COKIFE30-36'!$D:$D,'COKIFE30-36'!$A:$A,'Část 21'!$B58,'COKIFE30-36'!$C:$C,H$11)</f>
        <v>0</v>
      </c>
      <c r="I58" s="791">
        <f>SUMIFS('COKIFE30-36'!$D:$D,'COKIFE30-36'!$A:$A,'Část 21'!$B58,'COKIFE30-36'!$C:$C,I$11)</f>
        <v>133645486.42399999</v>
      </c>
      <c r="J58" s="791">
        <f>SUMIFS('COKIFE30-36'!$D:$D,'COKIFE30-36'!$A:$A,'Část 21'!$B58,'COKIFE30-36'!$C:$C,J$11)</f>
        <v>0</v>
      </c>
      <c r="K58" s="791">
        <f>SUMIFS('COKIFE30-36'!$D:$D,'COKIFE30-36'!$A:$A,'Část 21'!$B58,'COKIFE30-36'!$C:$C,K$11)</f>
        <v>0</v>
      </c>
      <c r="L58" s="791">
        <f>SUMIFS('COKIFE30-36'!$D:$D,'COKIFE30-36'!$A:$A,'Část 21'!$B58,'COKIFE30-36'!$C:$C,L$11)</f>
        <v>133645486.42399999</v>
      </c>
      <c r="M58" s="795">
        <f>SUMIFS('COKIFE30-36'!$E:$E,'COKIFE30-36'!$A:$A,'Část 21'!$B58,'COKIFE30-36'!$C:$C,M$11)</f>
        <v>4.1199550576717179E-3</v>
      </c>
      <c r="N58" s="795">
        <f>SUMIFS('COKIFE30-36'!$E:$E,'COKIFE30-36'!$A:$A,'Část 21'!$B58,'COKIFE30-36'!$C:$C,N$11)</f>
        <v>0</v>
      </c>
    </row>
    <row r="59" spans="1:14" s="161" customFormat="1" ht="12.75" x14ac:dyDescent="0.2">
      <c r="A59" s="485"/>
      <c r="B59" s="487" t="str">
        <f>'COKIFE30-36'!J41</f>
        <v>MC (Monacké knížectví)</v>
      </c>
      <c r="C59" s="791">
        <f>SUMIFS('COKIFE30-36'!$D:$D,'COKIFE30-36'!$A:$A,'Část 21'!$B59,'COKIFE30-36'!$C:$C,C$11)</f>
        <v>842.35</v>
      </c>
      <c r="D59" s="791">
        <f>SUMIFS('COKIFE30-36'!$D:$D,'COKIFE30-36'!$A:$A,'Část 21'!$B59,'COKIFE30-36'!$C:$C,D$11)</f>
        <v>0</v>
      </c>
      <c r="E59" s="791">
        <f>SUMIFS('COKIFE30-36'!$D:$D,'COKIFE30-36'!$A:$A,'Část 21'!$B59,'COKIFE30-36'!$C:$C,E$11)</f>
        <v>0</v>
      </c>
      <c r="F59" s="791">
        <f>SUMIFS('COKIFE30-36'!$D:$D,'COKIFE30-36'!$A:$A,'Část 21'!$B59,'COKIFE30-36'!$C:$C,F$11)</f>
        <v>0</v>
      </c>
      <c r="G59" s="791">
        <f>SUMIFS('COKIFE30-36'!$D:$D,'COKIFE30-36'!$A:$A,'Část 21'!$B59,'COKIFE30-36'!$C:$C,G$11)</f>
        <v>0</v>
      </c>
      <c r="H59" s="791">
        <f>SUMIFS('COKIFE30-36'!$D:$D,'COKIFE30-36'!$A:$A,'Část 21'!$B59,'COKIFE30-36'!$C:$C,H$11)</f>
        <v>0</v>
      </c>
      <c r="I59" s="791">
        <f>SUMIFS('COKIFE30-36'!$D:$D,'COKIFE30-36'!$A:$A,'Část 21'!$B59,'COKIFE30-36'!$C:$C,I$11)</f>
        <v>67.388000000000005</v>
      </c>
      <c r="J59" s="791">
        <f>SUMIFS('COKIFE30-36'!$D:$D,'COKIFE30-36'!$A:$A,'Část 21'!$B59,'COKIFE30-36'!$C:$C,J$11)</f>
        <v>0</v>
      </c>
      <c r="K59" s="791">
        <f>SUMIFS('COKIFE30-36'!$D:$D,'COKIFE30-36'!$A:$A,'Část 21'!$B59,'COKIFE30-36'!$C:$C,K$11)</f>
        <v>0</v>
      </c>
      <c r="L59" s="791">
        <f>SUMIFS('COKIFE30-36'!$D:$D,'COKIFE30-36'!$A:$A,'Část 21'!$B59,'COKIFE30-36'!$C:$C,L$11)</f>
        <v>67.388000000000005</v>
      </c>
      <c r="M59" s="795">
        <f>SUMIFS('COKIFE30-36'!$E:$E,'COKIFE30-36'!$A:$A,'Část 21'!$B59,'COKIFE30-36'!$C:$C,M$11)</f>
        <v>2.0774029774979672E-9</v>
      </c>
      <c r="N59" s="795">
        <f>SUMIFS('COKIFE30-36'!$E:$E,'COKIFE30-36'!$A:$A,'Část 21'!$B59,'COKIFE30-36'!$C:$C,N$11)</f>
        <v>0</v>
      </c>
    </row>
    <row r="60" spans="1:14" s="161" customFormat="1" ht="25.5" x14ac:dyDescent="0.2">
      <c r="A60" s="485"/>
      <c r="B60" s="487" t="str">
        <f>'COKIFE30-36'!J42</f>
        <v>MH (Republika Marshallovy ostrovy)</v>
      </c>
      <c r="C60" s="791">
        <f>SUMIFS('COKIFE30-36'!$D:$D,'COKIFE30-36'!$A:$A,'Část 21'!$B60,'COKIFE30-36'!$C:$C,C$11)</f>
        <v>1019.34</v>
      </c>
      <c r="D60" s="791">
        <f>SUMIFS('COKIFE30-36'!$D:$D,'COKIFE30-36'!$A:$A,'Část 21'!$B60,'COKIFE30-36'!$C:$C,D$11)</f>
        <v>0</v>
      </c>
      <c r="E60" s="791">
        <f>SUMIFS('COKIFE30-36'!$D:$D,'COKIFE30-36'!$A:$A,'Část 21'!$B60,'COKIFE30-36'!$C:$C,E$11)</f>
        <v>0</v>
      </c>
      <c r="F60" s="791">
        <f>SUMIFS('COKIFE30-36'!$D:$D,'COKIFE30-36'!$A:$A,'Část 21'!$B60,'COKIFE30-36'!$C:$C,F$11)</f>
        <v>0</v>
      </c>
      <c r="G60" s="791">
        <f>SUMIFS('COKIFE30-36'!$D:$D,'COKIFE30-36'!$A:$A,'Část 21'!$B60,'COKIFE30-36'!$C:$C,G$11)</f>
        <v>0</v>
      </c>
      <c r="H60" s="791">
        <f>SUMIFS('COKIFE30-36'!$D:$D,'COKIFE30-36'!$A:$A,'Část 21'!$B60,'COKIFE30-36'!$C:$C,H$11)</f>
        <v>0</v>
      </c>
      <c r="I60" s="791">
        <f>SUMIFS('COKIFE30-36'!$D:$D,'COKIFE30-36'!$A:$A,'Část 21'!$B60,'COKIFE30-36'!$C:$C,I$11)</f>
        <v>81.547200000000004</v>
      </c>
      <c r="J60" s="791">
        <f>SUMIFS('COKIFE30-36'!$D:$D,'COKIFE30-36'!$A:$A,'Část 21'!$B60,'COKIFE30-36'!$C:$C,J$11)</f>
        <v>0</v>
      </c>
      <c r="K60" s="791">
        <f>SUMIFS('COKIFE30-36'!$D:$D,'COKIFE30-36'!$A:$A,'Část 21'!$B60,'COKIFE30-36'!$C:$C,K$11)</f>
        <v>0</v>
      </c>
      <c r="L60" s="791">
        <f>SUMIFS('COKIFE30-36'!$D:$D,'COKIFE30-36'!$A:$A,'Část 21'!$B60,'COKIFE30-36'!$C:$C,L$11)</f>
        <v>81.547200000000004</v>
      </c>
      <c r="M60" s="795">
        <f>SUMIFS('COKIFE30-36'!$E:$E,'COKIFE30-36'!$A:$A,'Část 21'!$B60,'COKIFE30-36'!$C:$C,M$11)</f>
        <v>2.5138955910046627E-9</v>
      </c>
      <c r="N60" s="795">
        <f>SUMIFS('COKIFE30-36'!$E:$E,'COKIFE30-36'!$A:$A,'Část 21'!$B60,'COKIFE30-36'!$C:$C,N$11)</f>
        <v>0</v>
      </c>
    </row>
    <row r="61" spans="1:14" s="161" customFormat="1" ht="12.75" x14ac:dyDescent="0.2">
      <c r="A61" s="485"/>
      <c r="B61" s="487" t="str">
        <f>'COKIFE30-36'!J43</f>
        <v>MV (Maledivská republika)</v>
      </c>
      <c r="C61" s="791">
        <f>SUMIFS('COKIFE30-36'!$D:$D,'COKIFE30-36'!$A:$A,'Část 21'!$B61,'COKIFE30-36'!$C:$C,C$11)</f>
        <v>1200767380.3399999</v>
      </c>
      <c r="D61" s="791">
        <f>SUMIFS('COKIFE30-36'!$D:$D,'COKIFE30-36'!$A:$A,'Část 21'!$B61,'COKIFE30-36'!$C:$C,D$11)</f>
        <v>0</v>
      </c>
      <c r="E61" s="791">
        <f>SUMIFS('COKIFE30-36'!$D:$D,'COKIFE30-36'!$A:$A,'Část 21'!$B61,'COKIFE30-36'!$C:$C,E$11)</f>
        <v>0</v>
      </c>
      <c r="F61" s="791">
        <f>SUMIFS('COKIFE30-36'!$D:$D,'COKIFE30-36'!$A:$A,'Část 21'!$B61,'COKIFE30-36'!$C:$C,F$11)</f>
        <v>0</v>
      </c>
      <c r="G61" s="791">
        <f>SUMIFS('COKIFE30-36'!$D:$D,'COKIFE30-36'!$A:$A,'Část 21'!$B61,'COKIFE30-36'!$C:$C,G$11)</f>
        <v>0</v>
      </c>
      <c r="H61" s="791">
        <f>SUMIFS('COKIFE30-36'!$D:$D,'COKIFE30-36'!$A:$A,'Část 21'!$B61,'COKIFE30-36'!$C:$C,H$11)</f>
        <v>0</v>
      </c>
      <c r="I61" s="791">
        <f>SUMIFS('COKIFE30-36'!$D:$D,'COKIFE30-36'!$A:$A,'Část 21'!$B61,'COKIFE30-36'!$C:$C,I$11)</f>
        <v>96061390.42719999</v>
      </c>
      <c r="J61" s="791">
        <f>SUMIFS('COKIFE30-36'!$D:$D,'COKIFE30-36'!$A:$A,'Část 21'!$B61,'COKIFE30-36'!$C:$C,J$11)</f>
        <v>0</v>
      </c>
      <c r="K61" s="791">
        <f>SUMIFS('COKIFE30-36'!$D:$D,'COKIFE30-36'!$A:$A,'Část 21'!$B61,'COKIFE30-36'!$C:$C,K$11)</f>
        <v>0</v>
      </c>
      <c r="L61" s="791">
        <f>SUMIFS('COKIFE30-36'!$D:$D,'COKIFE30-36'!$A:$A,'Část 21'!$B61,'COKIFE30-36'!$C:$C,L$11)</f>
        <v>96061390.42719999</v>
      </c>
      <c r="M61" s="795">
        <f>SUMIFS('COKIFE30-36'!$E:$E,'COKIFE30-36'!$A:$A,'Část 21'!$B61,'COKIFE30-36'!$C:$C,M$11)</f>
        <v>2.9613316687846494E-3</v>
      </c>
      <c r="N61" s="795">
        <f>SUMIFS('COKIFE30-36'!$E:$E,'COKIFE30-36'!$A:$A,'Část 21'!$B61,'COKIFE30-36'!$C:$C,N$11)</f>
        <v>0</v>
      </c>
    </row>
    <row r="62" spans="1:14" s="161" customFormat="1" ht="12.75" x14ac:dyDescent="0.2">
      <c r="A62" s="485"/>
      <c r="B62" s="487" t="str">
        <f>'COKIFE30-36'!J44</f>
        <v>MX (Spojené státy mexické)</v>
      </c>
      <c r="C62" s="791">
        <f>SUMIFS('COKIFE30-36'!$D:$D,'COKIFE30-36'!$A:$A,'Část 21'!$B62,'COKIFE30-36'!$C:$C,C$11)</f>
        <v>395637473.95999998</v>
      </c>
      <c r="D62" s="791">
        <f>SUMIFS('COKIFE30-36'!$D:$D,'COKIFE30-36'!$A:$A,'Část 21'!$B62,'COKIFE30-36'!$C:$C,D$11)</f>
        <v>0</v>
      </c>
      <c r="E62" s="791">
        <f>SUMIFS('COKIFE30-36'!$D:$D,'COKIFE30-36'!$A:$A,'Část 21'!$B62,'COKIFE30-36'!$C:$C,E$11)</f>
        <v>0</v>
      </c>
      <c r="F62" s="791">
        <f>SUMIFS('COKIFE30-36'!$D:$D,'COKIFE30-36'!$A:$A,'Část 21'!$B62,'COKIFE30-36'!$C:$C,F$11)</f>
        <v>0</v>
      </c>
      <c r="G62" s="791">
        <f>SUMIFS('COKIFE30-36'!$D:$D,'COKIFE30-36'!$A:$A,'Část 21'!$B62,'COKIFE30-36'!$C:$C,G$11)</f>
        <v>0</v>
      </c>
      <c r="H62" s="791">
        <f>SUMIFS('COKIFE30-36'!$D:$D,'COKIFE30-36'!$A:$A,'Část 21'!$B62,'COKIFE30-36'!$C:$C,H$11)</f>
        <v>0</v>
      </c>
      <c r="I62" s="791">
        <f>SUMIFS('COKIFE30-36'!$D:$D,'COKIFE30-36'!$A:$A,'Část 21'!$B62,'COKIFE30-36'!$C:$C,I$11)</f>
        <v>31650997.9168</v>
      </c>
      <c r="J62" s="791">
        <f>SUMIFS('COKIFE30-36'!$D:$D,'COKIFE30-36'!$A:$A,'Část 21'!$B62,'COKIFE30-36'!$C:$C,J$11)</f>
        <v>0</v>
      </c>
      <c r="K62" s="791">
        <f>SUMIFS('COKIFE30-36'!$D:$D,'COKIFE30-36'!$A:$A,'Část 21'!$B62,'COKIFE30-36'!$C:$C,K$11)</f>
        <v>0</v>
      </c>
      <c r="L62" s="791">
        <f>SUMIFS('COKIFE30-36'!$D:$D,'COKIFE30-36'!$A:$A,'Část 21'!$B62,'COKIFE30-36'!$C:$C,L$11)</f>
        <v>31650997.9168</v>
      </c>
      <c r="M62" s="795">
        <f>SUMIFS('COKIFE30-36'!$E:$E,'COKIFE30-36'!$A:$A,'Část 21'!$B62,'COKIFE30-36'!$C:$C,M$11)</f>
        <v>9.7572085999202032E-4</v>
      </c>
      <c r="N62" s="795">
        <f>SUMIFS('COKIFE30-36'!$E:$E,'COKIFE30-36'!$A:$A,'Část 21'!$B62,'COKIFE30-36'!$C:$C,N$11)</f>
        <v>0</v>
      </c>
    </row>
    <row r="63" spans="1:14" s="161" customFormat="1" ht="12.75" x14ac:dyDescent="0.2">
      <c r="A63" s="485"/>
      <c r="B63" s="487" t="str">
        <f>'COKIFE30-36'!J45</f>
        <v>NL (Nizozemské království)</v>
      </c>
      <c r="C63" s="791">
        <f>SUMIFS('COKIFE30-36'!$D:$D,'COKIFE30-36'!$A:$A,'Část 21'!$B63,'COKIFE30-36'!$C:$C,C$11)</f>
        <v>3358073142.646143</v>
      </c>
      <c r="D63" s="791">
        <f>SUMIFS('COKIFE30-36'!$D:$D,'COKIFE30-36'!$A:$A,'Část 21'!$B63,'COKIFE30-36'!$C:$C,D$11)</f>
        <v>0</v>
      </c>
      <c r="E63" s="791">
        <f>SUMIFS('COKIFE30-36'!$D:$D,'COKIFE30-36'!$A:$A,'Část 21'!$B63,'COKIFE30-36'!$C:$C,E$11)</f>
        <v>0</v>
      </c>
      <c r="F63" s="791">
        <f>SUMIFS('COKIFE30-36'!$D:$D,'COKIFE30-36'!$A:$A,'Část 21'!$B63,'COKIFE30-36'!$C:$C,F$11)</f>
        <v>0</v>
      </c>
      <c r="G63" s="791">
        <f>SUMIFS('COKIFE30-36'!$D:$D,'COKIFE30-36'!$A:$A,'Část 21'!$B63,'COKIFE30-36'!$C:$C,G$11)</f>
        <v>0</v>
      </c>
      <c r="H63" s="791">
        <f>SUMIFS('COKIFE30-36'!$D:$D,'COKIFE30-36'!$A:$A,'Část 21'!$B63,'COKIFE30-36'!$C:$C,H$11)</f>
        <v>0</v>
      </c>
      <c r="I63" s="791">
        <f>SUMIFS('COKIFE30-36'!$D:$D,'COKIFE30-36'!$A:$A,'Část 21'!$B63,'COKIFE30-36'!$C:$C,I$11)</f>
        <v>268645851.41169143</v>
      </c>
      <c r="J63" s="791">
        <f>SUMIFS('COKIFE30-36'!$D:$D,'COKIFE30-36'!$A:$A,'Část 21'!$B63,'COKIFE30-36'!$C:$C,J$11)</f>
        <v>0</v>
      </c>
      <c r="K63" s="791">
        <f>SUMIFS('COKIFE30-36'!$D:$D,'COKIFE30-36'!$A:$A,'Část 21'!$B63,'COKIFE30-36'!$C:$C,K$11)</f>
        <v>0</v>
      </c>
      <c r="L63" s="791">
        <f>SUMIFS('COKIFE30-36'!$D:$D,'COKIFE30-36'!$A:$A,'Část 21'!$B63,'COKIFE30-36'!$C:$C,L$11)</f>
        <v>268645851.41169143</v>
      </c>
      <c r="M63" s="795">
        <f>SUMIFS('COKIFE30-36'!$E:$E,'COKIFE30-36'!$A:$A,'Část 21'!$B63,'COKIFE30-36'!$C:$C,M$11)</f>
        <v>8.2816776223530036E-3</v>
      </c>
      <c r="N63" s="795">
        <f>SUMIFS('COKIFE30-36'!$E:$E,'COKIFE30-36'!$A:$A,'Část 21'!$B63,'COKIFE30-36'!$C:$C,N$11)</f>
        <v>0</v>
      </c>
    </row>
    <row r="64" spans="1:14" s="161" customFormat="1" ht="12.75" x14ac:dyDescent="0.2">
      <c r="A64" s="485"/>
      <c r="B64" s="487" t="str">
        <f>'COKIFE30-36'!J46</f>
        <v>NO (Norské království)</v>
      </c>
      <c r="C64" s="791">
        <f>SUMIFS('COKIFE30-36'!$D:$D,'COKIFE30-36'!$A:$A,'Část 21'!$B64,'COKIFE30-36'!$C:$C,C$11)</f>
        <v>0</v>
      </c>
      <c r="D64" s="791">
        <f>SUMIFS('COKIFE30-36'!$D:$D,'COKIFE30-36'!$A:$A,'Část 21'!$B64,'COKIFE30-36'!$C:$C,D$11)</f>
        <v>0</v>
      </c>
      <c r="E64" s="791">
        <f>SUMIFS('COKIFE30-36'!$D:$D,'COKIFE30-36'!$A:$A,'Část 21'!$B64,'COKIFE30-36'!$C:$C,E$11)</f>
        <v>0</v>
      </c>
      <c r="F64" s="791">
        <f>SUMIFS('COKIFE30-36'!$D:$D,'COKIFE30-36'!$A:$A,'Část 21'!$B64,'COKIFE30-36'!$C:$C,F$11)</f>
        <v>0</v>
      </c>
      <c r="G64" s="791">
        <f>SUMIFS('COKIFE30-36'!$D:$D,'COKIFE30-36'!$A:$A,'Část 21'!$B64,'COKIFE30-36'!$C:$C,G$11)</f>
        <v>0</v>
      </c>
      <c r="H64" s="791">
        <f>SUMIFS('COKIFE30-36'!$D:$D,'COKIFE30-36'!$A:$A,'Část 21'!$B64,'COKIFE30-36'!$C:$C,H$11)</f>
        <v>0</v>
      </c>
      <c r="I64" s="791">
        <f>SUMIFS('COKIFE30-36'!$D:$D,'COKIFE30-36'!$A:$A,'Část 21'!$B64,'COKIFE30-36'!$C:$C,I$11)</f>
        <v>0</v>
      </c>
      <c r="J64" s="791">
        <f>SUMIFS('COKIFE30-36'!$D:$D,'COKIFE30-36'!$A:$A,'Část 21'!$B64,'COKIFE30-36'!$C:$C,J$11)</f>
        <v>0</v>
      </c>
      <c r="K64" s="791">
        <f>SUMIFS('COKIFE30-36'!$D:$D,'COKIFE30-36'!$A:$A,'Část 21'!$B64,'COKIFE30-36'!$C:$C,K$11)</f>
        <v>0</v>
      </c>
      <c r="L64" s="791">
        <f>SUMIFS('COKIFE30-36'!$D:$D,'COKIFE30-36'!$A:$A,'Část 21'!$B64,'COKIFE30-36'!$C:$C,L$11)</f>
        <v>0</v>
      </c>
      <c r="M64" s="795">
        <f>SUMIFS('COKIFE30-36'!$E:$E,'COKIFE30-36'!$A:$A,'Část 21'!$B64,'COKIFE30-36'!$C:$C,M$11)</f>
        <v>0</v>
      </c>
      <c r="N64" s="795">
        <f>SUMIFS('COKIFE30-36'!$E:$E,'COKIFE30-36'!$A:$A,'Část 21'!$B64,'COKIFE30-36'!$C:$C,N$11)</f>
        <v>1.4999999999999999E-2</v>
      </c>
    </row>
    <row r="65" spans="1:14" s="161" customFormat="1" ht="12.75" x14ac:dyDescent="0.2">
      <c r="A65" s="485"/>
      <c r="B65" s="487" t="str">
        <f>'COKIFE30-36'!J47</f>
        <v>NZ (Nový Zéland)</v>
      </c>
      <c r="C65" s="791">
        <f>SUMIFS('COKIFE30-36'!$D:$D,'COKIFE30-36'!$A:$A,'Část 21'!$B65,'COKIFE30-36'!$C:$C,C$11)</f>
        <v>691.75</v>
      </c>
      <c r="D65" s="791">
        <f>SUMIFS('COKIFE30-36'!$D:$D,'COKIFE30-36'!$A:$A,'Část 21'!$B65,'COKIFE30-36'!$C:$C,D$11)</f>
        <v>0</v>
      </c>
      <c r="E65" s="791">
        <f>SUMIFS('COKIFE30-36'!$D:$D,'COKIFE30-36'!$A:$A,'Část 21'!$B65,'COKIFE30-36'!$C:$C,E$11)</f>
        <v>0</v>
      </c>
      <c r="F65" s="791">
        <f>SUMIFS('COKIFE30-36'!$D:$D,'COKIFE30-36'!$A:$A,'Část 21'!$B65,'COKIFE30-36'!$C:$C,F$11)</f>
        <v>0</v>
      </c>
      <c r="G65" s="791">
        <f>SUMIFS('COKIFE30-36'!$D:$D,'COKIFE30-36'!$A:$A,'Část 21'!$B65,'COKIFE30-36'!$C:$C,G$11)</f>
        <v>0</v>
      </c>
      <c r="H65" s="791">
        <f>SUMIFS('COKIFE30-36'!$D:$D,'COKIFE30-36'!$A:$A,'Část 21'!$B65,'COKIFE30-36'!$C:$C,H$11)</f>
        <v>0</v>
      </c>
      <c r="I65" s="791">
        <f>SUMIFS('COKIFE30-36'!$D:$D,'COKIFE30-36'!$A:$A,'Část 21'!$B65,'COKIFE30-36'!$C:$C,I$11)</f>
        <v>55.34</v>
      </c>
      <c r="J65" s="791">
        <f>SUMIFS('COKIFE30-36'!$D:$D,'COKIFE30-36'!$A:$A,'Část 21'!$B65,'COKIFE30-36'!$C:$C,J$11)</f>
        <v>0</v>
      </c>
      <c r="K65" s="791">
        <f>SUMIFS('COKIFE30-36'!$D:$D,'COKIFE30-36'!$A:$A,'Část 21'!$B65,'COKIFE30-36'!$C:$C,K$11)</f>
        <v>0</v>
      </c>
      <c r="L65" s="791">
        <f>SUMIFS('COKIFE30-36'!$D:$D,'COKIFE30-36'!$A:$A,'Část 21'!$B65,'COKIFE30-36'!$C:$C,L$11)</f>
        <v>55.34</v>
      </c>
      <c r="M65" s="795">
        <f>SUMIFS('COKIFE30-36'!$E:$E,'COKIFE30-36'!$A:$A,'Část 21'!$B65,'COKIFE30-36'!$C:$C,M$11)</f>
        <v>1.7059933634287632E-9</v>
      </c>
      <c r="N65" s="795">
        <f>SUMIFS('COKIFE30-36'!$E:$E,'COKIFE30-36'!$A:$A,'Část 21'!$B65,'COKIFE30-36'!$C:$C,N$11)</f>
        <v>0</v>
      </c>
    </row>
    <row r="66" spans="1:14" s="161" customFormat="1" ht="12.75" x14ac:dyDescent="0.2">
      <c r="A66" s="485"/>
      <c r="B66" s="487" t="str">
        <f>'COKIFE30-36'!J48</f>
        <v>PA (Panamská republika)</v>
      </c>
      <c r="C66" s="791">
        <f>SUMIFS('COKIFE30-36'!$D:$D,'COKIFE30-36'!$A:$A,'Část 21'!$B66,'COKIFE30-36'!$C:$C,C$11)</f>
        <v>1043.68</v>
      </c>
      <c r="D66" s="791">
        <f>SUMIFS('COKIFE30-36'!$D:$D,'COKIFE30-36'!$A:$A,'Část 21'!$B66,'COKIFE30-36'!$C:$C,D$11)</f>
        <v>0</v>
      </c>
      <c r="E66" s="791">
        <f>SUMIFS('COKIFE30-36'!$D:$D,'COKIFE30-36'!$A:$A,'Část 21'!$B66,'COKIFE30-36'!$C:$C,E$11)</f>
        <v>0</v>
      </c>
      <c r="F66" s="791">
        <f>SUMIFS('COKIFE30-36'!$D:$D,'COKIFE30-36'!$A:$A,'Část 21'!$B66,'COKIFE30-36'!$C:$C,F$11)</f>
        <v>0</v>
      </c>
      <c r="G66" s="791">
        <f>SUMIFS('COKIFE30-36'!$D:$D,'COKIFE30-36'!$A:$A,'Část 21'!$B66,'COKIFE30-36'!$C:$C,G$11)</f>
        <v>0</v>
      </c>
      <c r="H66" s="791">
        <f>SUMIFS('COKIFE30-36'!$D:$D,'COKIFE30-36'!$A:$A,'Část 21'!$B66,'COKIFE30-36'!$C:$C,H$11)</f>
        <v>0</v>
      </c>
      <c r="I66" s="791">
        <f>SUMIFS('COKIFE30-36'!$D:$D,'COKIFE30-36'!$A:$A,'Část 21'!$B66,'COKIFE30-36'!$C:$C,I$11)</f>
        <v>83.494400000000013</v>
      </c>
      <c r="J66" s="791">
        <f>SUMIFS('COKIFE30-36'!$D:$D,'COKIFE30-36'!$A:$A,'Část 21'!$B66,'COKIFE30-36'!$C:$C,J$11)</f>
        <v>0</v>
      </c>
      <c r="K66" s="791">
        <f>SUMIFS('COKIFE30-36'!$D:$D,'COKIFE30-36'!$A:$A,'Část 21'!$B66,'COKIFE30-36'!$C:$C,K$11)</f>
        <v>0</v>
      </c>
      <c r="L66" s="791">
        <f>SUMIFS('COKIFE30-36'!$D:$D,'COKIFE30-36'!$A:$A,'Část 21'!$B66,'COKIFE30-36'!$C:$C,L$11)</f>
        <v>83.494400000000013</v>
      </c>
      <c r="M66" s="795">
        <f>SUMIFS('COKIFE30-36'!$E:$E,'COKIFE30-36'!$A:$A,'Část 21'!$B66,'COKIFE30-36'!$C:$C,M$11)</f>
        <v>2.5739228818841079E-9</v>
      </c>
      <c r="N66" s="795">
        <f>SUMIFS('COKIFE30-36'!$E:$E,'COKIFE30-36'!$A:$A,'Část 21'!$B66,'COKIFE30-36'!$C:$C,N$11)</f>
        <v>0</v>
      </c>
    </row>
    <row r="67" spans="1:14" s="161" customFormat="1" ht="12.75" x14ac:dyDescent="0.2">
      <c r="A67" s="485"/>
      <c r="B67" s="487" t="str">
        <f>'COKIFE30-36'!J49</f>
        <v>PH (Filipínská republika)</v>
      </c>
      <c r="C67" s="791">
        <f>SUMIFS('COKIFE30-36'!$D:$D,'COKIFE30-36'!$A:$A,'Část 21'!$B67,'COKIFE30-36'!$C:$C,C$11)</f>
        <v>2930846393.4519267</v>
      </c>
      <c r="D67" s="791">
        <f>SUMIFS('COKIFE30-36'!$D:$D,'COKIFE30-36'!$A:$A,'Část 21'!$B67,'COKIFE30-36'!$C:$C,D$11)</f>
        <v>0</v>
      </c>
      <c r="E67" s="791">
        <f>SUMIFS('COKIFE30-36'!$D:$D,'COKIFE30-36'!$A:$A,'Část 21'!$B67,'COKIFE30-36'!$C:$C,E$11)</f>
        <v>0</v>
      </c>
      <c r="F67" s="791">
        <f>SUMIFS('COKIFE30-36'!$D:$D,'COKIFE30-36'!$A:$A,'Část 21'!$B67,'COKIFE30-36'!$C:$C,F$11)</f>
        <v>0</v>
      </c>
      <c r="G67" s="791">
        <f>SUMIFS('COKIFE30-36'!$D:$D,'COKIFE30-36'!$A:$A,'Část 21'!$B67,'COKIFE30-36'!$C:$C,G$11)</f>
        <v>0</v>
      </c>
      <c r="H67" s="791">
        <f>SUMIFS('COKIFE30-36'!$D:$D,'COKIFE30-36'!$A:$A,'Část 21'!$B67,'COKIFE30-36'!$C:$C,H$11)</f>
        <v>0</v>
      </c>
      <c r="I67" s="791">
        <f>SUMIFS('COKIFE30-36'!$D:$D,'COKIFE30-36'!$A:$A,'Část 21'!$B67,'COKIFE30-36'!$C:$C,I$11)</f>
        <v>234467711.47615415</v>
      </c>
      <c r="J67" s="791">
        <f>SUMIFS('COKIFE30-36'!$D:$D,'COKIFE30-36'!$A:$A,'Část 21'!$B67,'COKIFE30-36'!$C:$C,J$11)</f>
        <v>0</v>
      </c>
      <c r="K67" s="791">
        <f>SUMIFS('COKIFE30-36'!$D:$D,'COKIFE30-36'!$A:$A,'Část 21'!$B67,'COKIFE30-36'!$C:$C,K$11)</f>
        <v>0</v>
      </c>
      <c r="L67" s="791">
        <f>SUMIFS('COKIFE30-36'!$D:$D,'COKIFE30-36'!$A:$A,'Část 21'!$B67,'COKIFE30-36'!$C:$C,L$11)</f>
        <v>234467711.47615415</v>
      </c>
      <c r="M67" s="795">
        <f>SUMIFS('COKIFE30-36'!$E:$E,'COKIFE30-36'!$A:$A,'Část 21'!$B67,'COKIFE30-36'!$C:$C,M$11)</f>
        <v>7.2280513139979944E-3</v>
      </c>
      <c r="N67" s="795">
        <f>SUMIFS('COKIFE30-36'!$E:$E,'COKIFE30-36'!$A:$A,'Část 21'!$B67,'COKIFE30-36'!$C:$C,N$11)</f>
        <v>0</v>
      </c>
    </row>
    <row r="68" spans="1:14" s="161" customFormat="1" ht="12.75" x14ac:dyDescent="0.2">
      <c r="A68" s="485"/>
      <c r="B68" s="487" t="str">
        <f>'COKIFE30-36'!J50</f>
        <v>PL (Polská republika)</v>
      </c>
      <c r="C68" s="791">
        <f>SUMIFS('COKIFE30-36'!$D:$D,'COKIFE30-36'!$A:$A,'Část 21'!$B68,'COKIFE30-36'!$C:$C,C$11)</f>
        <v>399778356.403</v>
      </c>
      <c r="D68" s="791">
        <f>SUMIFS('COKIFE30-36'!$D:$D,'COKIFE30-36'!$A:$A,'Část 21'!$B68,'COKIFE30-36'!$C:$C,D$11)</f>
        <v>0</v>
      </c>
      <c r="E68" s="791">
        <f>SUMIFS('COKIFE30-36'!$D:$D,'COKIFE30-36'!$A:$A,'Část 21'!$B68,'COKIFE30-36'!$C:$C,E$11)</f>
        <v>0</v>
      </c>
      <c r="F68" s="791">
        <f>SUMIFS('COKIFE30-36'!$D:$D,'COKIFE30-36'!$A:$A,'Část 21'!$B68,'COKIFE30-36'!$C:$C,F$11)</f>
        <v>0</v>
      </c>
      <c r="G68" s="791">
        <f>SUMIFS('COKIFE30-36'!$D:$D,'COKIFE30-36'!$A:$A,'Část 21'!$B68,'COKIFE30-36'!$C:$C,G$11)</f>
        <v>0</v>
      </c>
      <c r="H68" s="791">
        <f>SUMIFS('COKIFE30-36'!$D:$D,'COKIFE30-36'!$A:$A,'Část 21'!$B68,'COKIFE30-36'!$C:$C,H$11)</f>
        <v>0</v>
      </c>
      <c r="I68" s="791">
        <f>SUMIFS('COKIFE30-36'!$D:$D,'COKIFE30-36'!$A:$A,'Část 21'!$B68,'COKIFE30-36'!$C:$C,I$11)</f>
        <v>31982268.51224</v>
      </c>
      <c r="J68" s="791">
        <f>SUMIFS('COKIFE30-36'!$D:$D,'COKIFE30-36'!$A:$A,'Část 21'!$B68,'COKIFE30-36'!$C:$C,J$11)</f>
        <v>0</v>
      </c>
      <c r="K68" s="791">
        <f>SUMIFS('COKIFE30-36'!$D:$D,'COKIFE30-36'!$A:$A,'Část 21'!$B68,'COKIFE30-36'!$C:$C,K$11)</f>
        <v>0</v>
      </c>
      <c r="L68" s="791">
        <f>SUMIFS('COKIFE30-36'!$D:$D,'COKIFE30-36'!$A:$A,'Část 21'!$B68,'COKIFE30-36'!$C:$C,L$11)</f>
        <v>31982268.51224</v>
      </c>
      <c r="M68" s="795">
        <f>SUMIFS('COKIFE30-36'!$E:$E,'COKIFE30-36'!$A:$A,'Část 21'!$B68,'COKIFE30-36'!$C:$C,M$11)</f>
        <v>9.8593310136028435E-4</v>
      </c>
      <c r="N68" s="795">
        <f>SUMIFS('COKIFE30-36'!$E:$E,'COKIFE30-36'!$A:$A,'Část 21'!$B68,'COKIFE30-36'!$C:$C,N$11)</f>
        <v>0</v>
      </c>
    </row>
    <row r="69" spans="1:14" s="161" customFormat="1" ht="12.75" x14ac:dyDescent="0.2">
      <c r="A69" s="485"/>
      <c r="B69" s="487" t="str">
        <f>'COKIFE30-36'!J51</f>
        <v>RO (Rumunsko)</v>
      </c>
      <c r="C69" s="791">
        <f>SUMIFS('COKIFE30-36'!$D:$D,'COKIFE30-36'!$A:$A,'Část 21'!$B69,'COKIFE30-36'!$C:$C,C$11)</f>
        <v>1223604001.2</v>
      </c>
      <c r="D69" s="791">
        <f>SUMIFS('COKIFE30-36'!$D:$D,'COKIFE30-36'!$A:$A,'Část 21'!$B69,'COKIFE30-36'!$C:$C,D$11)</f>
        <v>0</v>
      </c>
      <c r="E69" s="791">
        <f>SUMIFS('COKIFE30-36'!$D:$D,'COKIFE30-36'!$A:$A,'Část 21'!$B69,'COKIFE30-36'!$C:$C,E$11)</f>
        <v>0</v>
      </c>
      <c r="F69" s="791">
        <f>SUMIFS('COKIFE30-36'!$D:$D,'COKIFE30-36'!$A:$A,'Část 21'!$B69,'COKIFE30-36'!$C:$C,F$11)</f>
        <v>0</v>
      </c>
      <c r="G69" s="791">
        <f>SUMIFS('COKIFE30-36'!$D:$D,'COKIFE30-36'!$A:$A,'Část 21'!$B69,'COKIFE30-36'!$C:$C,G$11)</f>
        <v>0</v>
      </c>
      <c r="H69" s="791">
        <f>SUMIFS('COKIFE30-36'!$D:$D,'COKIFE30-36'!$A:$A,'Část 21'!$B69,'COKIFE30-36'!$C:$C,H$11)</f>
        <v>0</v>
      </c>
      <c r="I69" s="791">
        <f>SUMIFS('COKIFE30-36'!$D:$D,'COKIFE30-36'!$A:$A,'Část 21'!$B69,'COKIFE30-36'!$C:$C,I$11)</f>
        <v>97888320.096000001</v>
      </c>
      <c r="J69" s="791">
        <f>SUMIFS('COKIFE30-36'!$D:$D,'COKIFE30-36'!$A:$A,'Část 21'!$B69,'COKIFE30-36'!$C:$C,J$11)</f>
        <v>0</v>
      </c>
      <c r="K69" s="791">
        <f>SUMIFS('COKIFE30-36'!$D:$D,'COKIFE30-36'!$A:$A,'Část 21'!$B69,'COKIFE30-36'!$C:$C,K$11)</f>
        <v>0</v>
      </c>
      <c r="L69" s="791">
        <f>SUMIFS('COKIFE30-36'!$D:$D,'COKIFE30-36'!$A:$A,'Část 21'!$B69,'COKIFE30-36'!$C:$C,L$11)</f>
        <v>97888320.096000001</v>
      </c>
      <c r="M69" s="795">
        <f>SUMIFS('COKIFE30-36'!$E:$E,'COKIFE30-36'!$A:$A,'Část 21'!$B69,'COKIFE30-36'!$C:$C,M$11)</f>
        <v>3.0176513270864912E-3</v>
      </c>
      <c r="N69" s="795">
        <f>SUMIFS('COKIFE30-36'!$E:$E,'COKIFE30-36'!$A:$A,'Část 21'!$B69,'COKIFE30-36'!$C:$C,N$11)</f>
        <v>0</v>
      </c>
    </row>
    <row r="70" spans="1:14" s="161" customFormat="1" ht="12.75" x14ac:dyDescent="0.2">
      <c r="A70" s="485"/>
      <c r="B70" s="487" t="str">
        <f>'COKIFE30-36'!J52</f>
        <v>RS (Republika Srbsko)</v>
      </c>
      <c r="C70" s="791">
        <f>SUMIFS('COKIFE30-36'!$D:$D,'COKIFE30-36'!$A:$A,'Část 21'!$B70,'COKIFE30-36'!$C:$C,C$11)</f>
        <v>7961.1</v>
      </c>
      <c r="D70" s="791">
        <f>SUMIFS('COKIFE30-36'!$D:$D,'COKIFE30-36'!$A:$A,'Část 21'!$B70,'COKIFE30-36'!$C:$C,D$11)</f>
        <v>0</v>
      </c>
      <c r="E70" s="791">
        <f>SUMIFS('COKIFE30-36'!$D:$D,'COKIFE30-36'!$A:$A,'Část 21'!$B70,'COKIFE30-36'!$C:$C,E$11)</f>
        <v>0</v>
      </c>
      <c r="F70" s="791">
        <f>SUMIFS('COKIFE30-36'!$D:$D,'COKIFE30-36'!$A:$A,'Část 21'!$B70,'COKIFE30-36'!$C:$C,F$11)</f>
        <v>0</v>
      </c>
      <c r="G70" s="791">
        <f>SUMIFS('COKIFE30-36'!$D:$D,'COKIFE30-36'!$A:$A,'Část 21'!$B70,'COKIFE30-36'!$C:$C,G$11)</f>
        <v>0</v>
      </c>
      <c r="H70" s="791">
        <f>SUMIFS('COKIFE30-36'!$D:$D,'COKIFE30-36'!$A:$A,'Část 21'!$B70,'COKIFE30-36'!$C:$C,H$11)</f>
        <v>0</v>
      </c>
      <c r="I70" s="791">
        <f>SUMIFS('COKIFE30-36'!$D:$D,'COKIFE30-36'!$A:$A,'Část 21'!$B70,'COKIFE30-36'!$C:$C,I$11)</f>
        <v>636.88800000000003</v>
      </c>
      <c r="J70" s="791">
        <f>SUMIFS('COKIFE30-36'!$D:$D,'COKIFE30-36'!$A:$A,'Část 21'!$B70,'COKIFE30-36'!$C:$C,J$11)</f>
        <v>0</v>
      </c>
      <c r="K70" s="791">
        <f>SUMIFS('COKIFE30-36'!$D:$D,'COKIFE30-36'!$A:$A,'Část 21'!$B70,'COKIFE30-36'!$C:$C,K$11)</f>
        <v>0</v>
      </c>
      <c r="L70" s="791">
        <f>SUMIFS('COKIFE30-36'!$D:$D,'COKIFE30-36'!$A:$A,'Část 21'!$B70,'COKIFE30-36'!$C:$C,L$11)</f>
        <v>636.88800000000003</v>
      </c>
      <c r="M70" s="795">
        <f>SUMIFS('COKIFE30-36'!$E:$E,'COKIFE30-36'!$A:$A,'Část 21'!$B70,'COKIFE30-36'!$C:$C,M$11)</f>
        <v>1.963365922022801E-8</v>
      </c>
      <c r="N70" s="795">
        <f>SUMIFS('COKIFE30-36'!$E:$E,'COKIFE30-36'!$A:$A,'Část 21'!$B70,'COKIFE30-36'!$C:$C,N$11)</f>
        <v>0</v>
      </c>
    </row>
    <row r="71" spans="1:14" s="161" customFormat="1" ht="12.75" x14ac:dyDescent="0.2">
      <c r="A71" s="485"/>
      <c r="B71" s="487" t="str">
        <f>'COKIFE30-36'!J53</f>
        <v>RU (Ruská federace)</v>
      </c>
      <c r="C71" s="791">
        <f>SUMIFS('COKIFE30-36'!$D:$D,'COKIFE30-36'!$A:$A,'Část 21'!$B71,'COKIFE30-36'!$C:$C,C$11)</f>
        <v>93718535540.283707</v>
      </c>
      <c r="D71" s="791">
        <f>SUMIFS('COKIFE30-36'!$D:$D,'COKIFE30-36'!$A:$A,'Část 21'!$B71,'COKIFE30-36'!$C:$C,D$11)</f>
        <v>0</v>
      </c>
      <c r="E71" s="791">
        <f>SUMIFS('COKIFE30-36'!$D:$D,'COKIFE30-36'!$A:$A,'Část 21'!$B71,'COKIFE30-36'!$C:$C,E$11)</f>
        <v>0</v>
      </c>
      <c r="F71" s="791">
        <f>SUMIFS('COKIFE30-36'!$D:$D,'COKIFE30-36'!$A:$A,'Část 21'!$B71,'COKIFE30-36'!$C:$C,F$11)</f>
        <v>0</v>
      </c>
      <c r="G71" s="791">
        <f>SUMIFS('COKIFE30-36'!$D:$D,'COKIFE30-36'!$A:$A,'Část 21'!$B71,'COKIFE30-36'!$C:$C,G$11)</f>
        <v>0</v>
      </c>
      <c r="H71" s="791">
        <f>SUMIFS('COKIFE30-36'!$D:$D,'COKIFE30-36'!$A:$A,'Část 21'!$B71,'COKIFE30-36'!$C:$C,H$11)</f>
        <v>0</v>
      </c>
      <c r="I71" s="791">
        <f>SUMIFS('COKIFE30-36'!$D:$D,'COKIFE30-36'!$A:$A,'Část 21'!$B71,'COKIFE30-36'!$C:$C,I$11)</f>
        <v>7497482843.2226963</v>
      </c>
      <c r="J71" s="791">
        <f>SUMIFS('COKIFE30-36'!$D:$D,'COKIFE30-36'!$A:$A,'Část 21'!$B71,'COKIFE30-36'!$C:$C,J$11)</f>
        <v>0</v>
      </c>
      <c r="K71" s="791">
        <f>SUMIFS('COKIFE30-36'!$D:$D,'COKIFE30-36'!$A:$A,'Část 21'!$B71,'COKIFE30-36'!$C:$C,K$11)</f>
        <v>0</v>
      </c>
      <c r="L71" s="791">
        <f>SUMIFS('COKIFE30-36'!$D:$D,'COKIFE30-36'!$A:$A,'Část 21'!$B71,'COKIFE30-36'!$C:$C,L$11)</f>
        <v>7497482843.2226963</v>
      </c>
      <c r="M71" s="795">
        <f>SUMIFS('COKIFE30-36'!$E:$E,'COKIFE30-36'!$A:$A,'Část 21'!$B71,'COKIFE30-36'!$C:$C,M$11)</f>
        <v>0.23112858642860379</v>
      </c>
      <c r="N71" s="795">
        <f>SUMIFS('COKIFE30-36'!$E:$E,'COKIFE30-36'!$A:$A,'Část 21'!$B71,'COKIFE30-36'!$C:$C,N$11)</f>
        <v>0</v>
      </c>
    </row>
    <row r="72" spans="1:14" s="161" customFormat="1" ht="12.75" x14ac:dyDescent="0.2">
      <c r="A72" s="485"/>
      <c r="B72" s="487" t="str">
        <f>'COKIFE30-36'!J54</f>
        <v>SC (Seychelská republika)</v>
      </c>
      <c r="C72" s="791">
        <f>SUMIFS('COKIFE30-36'!$D:$D,'COKIFE30-36'!$A:$A,'Část 21'!$B72,'COKIFE30-36'!$C:$C,C$11)</f>
        <v>7406.39</v>
      </c>
      <c r="D72" s="791">
        <f>SUMIFS('COKIFE30-36'!$D:$D,'COKIFE30-36'!$A:$A,'Část 21'!$B72,'COKIFE30-36'!$C:$C,D$11)</f>
        <v>0</v>
      </c>
      <c r="E72" s="791">
        <f>SUMIFS('COKIFE30-36'!$D:$D,'COKIFE30-36'!$A:$A,'Část 21'!$B72,'COKIFE30-36'!$C:$C,E$11)</f>
        <v>0</v>
      </c>
      <c r="F72" s="791">
        <f>SUMIFS('COKIFE30-36'!$D:$D,'COKIFE30-36'!$A:$A,'Část 21'!$B72,'COKIFE30-36'!$C:$C,F$11)</f>
        <v>0</v>
      </c>
      <c r="G72" s="791">
        <f>SUMIFS('COKIFE30-36'!$D:$D,'COKIFE30-36'!$A:$A,'Část 21'!$B72,'COKIFE30-36'!$C:$C,G$11)</f>
        <v>0</v>
      </c>
      <c r="H72" s="791">
        <f>SUMIFS('COKIFE30-36'!$D:$D,'COKIFE30-36'!$A:$A,'Část 21'!$B72,'COKIFE30-36'!$C:$C,H$11)</f>
        <v>0</v>
      </c>
      <c r="I72" s="791">
        <f>SUMIFS('COKIFE30-36'!$D:$D,'COKIFE30-36'!$A:$A,'Část 21'!$B72,'COKIFE30-36'!$C:$C,I$11)</f>
        <v>592.51120000000003</v>
      </c>
      <c r="J72" s="791">
        <f>SUMIFS('COKIFE30-36'!$D:$D,'COKIFE30-36'!$A:$A,'Část 21'!$B72,'COKIFE30-36'!$C:$C,J$11)</f>
        <v>0</v>
      </c>
      <c r="K72" s="791">
        <f>SUMIFS('COKIFE30-36'!$D:$D,'COKIFE30-36'!$A:$A,'Část 21'!$B72,'COKIFE30-36'!$C:$C,K$11)</f>
        <v>0</v>
      </c>
      <c r="L72" s="791">
        <f>SUMIFS('COKIFE30-36'!$D:$D,'COKIFE30-36'!$A:$A,'Část 21'!$B72,'COKIFE30-36'!$C:$C,L$11)</f>
        <v>592.51120000000003</v>
      </c>
      <c r="M72" s="795">
        <f>SUMIFS('COKIFE30-36'!$E:$E,'COKIFE30-36'!$A:$A,'Část 21'!$B72,'COKIFE30-36'!$C:$C,M$11)</f>
        <v>1.8265633808406443E-8</v>
      </c>
      <c r="N72" s="795">
        <f>SUMIFS('COKIFE30-36'!$E:$E,'COKIFE30-36'!$A:$A,'Část 21'!$B72,'COKIFE30-36'!$C:$C,N$11)</f>
        <v>0</v>
      </c>
    </row>
    <row r="73" spans="1:14" s="161" customFormat="1" ht="12.75" x14ac:dyDescent="0.2">
      <c r="A73" s="485"/>
      <c r="B73" s="487" t="str">
        <f>'COKIFE30-36'!J55</f>
        <v>SE (Švédské království)</v>
      </c>
      <c r="C73" s="791">
        <f>SUMIFS('COKIFE30-36'!$D:$D,'COKIFE30-36'!$A:$A,'Část 21'!$B73,'COKIFE30-36'!$C:$C,C$11)</f>
        <v>142431414.41999999</v>
      </c>
      <c r="D73" s="791">
        <f>SUMIFS('COKIFE30-36'!$D:$D,'COKIFE30-36'!$A:$A,'Část 21'!$B73,'COKIFE30-36'!$C:$C,D$11)</f>
        <v>0</v>
      </c>
      <c r="E73" s="791">
        <f>SUMIFS('COKIFE30-36'!$D:$D,'COKIFE30-36'!$A:$A,'Část 21'!$B73,'COKIFE30-36'!$C:$C,E$11)</f>
        <v>0</v>
      </c>
      <c r="F73" s="791">
        <f>SUMIFS('COKIFE30-36'!$D:$D,'COKIFE30-36'!$A:$A,'Část 21'!$B73,'COKIFE30-36'!$C:$C,F$11)</f>
        <v>0</v>
      </c>
      <c r="G73" s="791">
        <f>SUMIFS('COKIFE30-36'!$D:$D,'COKIFE30-36'!$A:$A,'Část 21'!$B73,'COKIFE30-36'!$C:$C,G$11)</f>
        <v>0</v>
      </c>
      <c r="H73" s="791">
        <f>SUMIFS('COKIFE30-36'!$D:$D,'COKIFE30-36'!$A:$A,'Část 21'!$B73,'COKIFE30-36'!$C:$C,H$11)</f>
        <v>0</v>
      </c>
      <c r="I73" s="791">
        <f>SUMIFS('COKIFE30-36'!$D:$D,'COKIFE30-36'!$A:$A,'Část 21'!$B73,'COKIFE30-36'!$C:$C,I$11)</f>
        <v>11394513.1536</v>
      </c>
      <c r="J73" s="791">
        <f>SUMIFS('COKIFE30-36'!$D:$D,'COKIFE30-36'!$A:$A,'Část 21'!$B73,'COKIFE30-36'!$C:$C,J$11)</f>
        <v>0</v>
      </c>
      <c r="K73" s="791">
        <f>SUMIFS('COKIFE30-36'!$D:$D,'COKIFE30-36'!$A:$A,'Část 21'!$B73,'COKIFE30-36'!$C:$C,K$11)</f>
        <v>0</v>
      </c>
      <c r="L73" s="791">
        <f>SUMIFS('COKIFE30-36'!$D:$D,'COKIFE30-36'!$A:$A,'Část 21'!$B73,'COKIFE30-36'!$C:$C,L$11)</f>
        <v>11394513.1536</v>
      </c>
      <c r="M73" s="795">
        <f>SUMIFS('COKIFE30-36'!$E:$E,'COKIFE30-36'!$A:$A,'Část 21'!$B73,'COKIFE30-36'!$C:$C,M$11)</f>
        <v>3.5126425405752339E-4</v>
      </c>
      <c r="N73" s="795">
        <f>SUMIFS('COKIFE30-36'!$E:$E,'COKIFE30-36'!$A:$A,'Část 21'!$B73,'COKIFE30-36'!$C:$C,N$11)</f>
        <v>1.4999999999999999E-2</v>
      </c>
    </row>
    <row r="74" spans="1:14" s="161" customFormat="1" ht="12.75" x14ac:dyDescent="0.2">
      <c r="A74" s="485"/>
      <c r="B74" s="487" t="str">
        <f>'COKIFE30-36'!J56</f>
        <v>SI (Slovinská republika)</v>
      </c>
      <c r="C74" s="791">
        <f>SUMIFS('COKIFE30-36'!$D:$D,'COKIFE30-36'!$A:$A,'Část 21'!$B74,'COKIFE30-36'!$C:$C,C$11)</f>
        <v>0</v>
      </c>
      <c r="D74" s="791">
        <f>SUMIFS('COKIFE30-36'!$D:$D,'COKIFE30-36'!$A:$A,'Část 21'!$B74,'COKIFE30-36'!$C:$C,D$11)</f>
        <v>0</v>
      </c>
      <c r="E74" s="791">
        <f>SUMIFS('COKIFE30-36'!$D:$D,'COKIFE30-36'!$A:$A,'Část 21'!$B74,'COKIFE30-36'!$C:$C,E$11)</f>
        <v>0</v>
      </c>
      <c r="F74" s="791">
        <f>SUMIFS('COKIFE30-36'!$D:$D,'COKIFE30-36'!$A:$A,'Část 21'!$B74,'COKIFE30-36'!$C:$C,F$11)</f>
        <v>0</v>
      </c>
      <c r="G74" s="791">
        <f>SUMIFS('COKIFE30-36'!$D:$D,'COKIFE30-36'!$A:$A,'Část 21'!$B74,'COKIFE30-36'!$C:$C,G$11)</f>
        <v>0</v>
      </c>
      <c r="H74" s="791">
        <f>SUMIFS('COKIFE30-36'!$D:$D,'COKIFE30-36'!$A:$A,'Část 21'!$B74,'COKIFE30-36'!$C:$C,H$11)</f>
        <v>0</v>
      </c>
      <c r="I74" s="791">
        <f>SUMIFS('COKIFE30-36'!$D:$D,'COKIFE30-36'!$A:$A,'Část 21'!$B74,'COKIFE30-36'!$C:$C,I$11)</f>
        <v>0</v>
      </c>
      <c r="J74" s="791">
        <f>SUMIFS('COKIFE30-36'!$D:$D,'COKIFE30-36'!$A:$A,'Část 21'!$B74,'COKIFE30-36'!$C:$C,J$11)</f>
        <v>0</v>
      </c>
      <c r="K74" s="791">
        <f>SUMIFS('COKIFE30-36'!$D:$D,'COKIFE30-36'!$A:$A,'Část 21'!$B74,'COKIFE30-36'!$C:$C,K$11)</f>
        <v>0</v>
      </c>
      <c r="L74" s="791">
        <f>SUMIFS('COKIFE30-36'!$D:$D,'COKIFE30-36'!$A:$A,'Část 21'!$B74,'COKIFE30-36'!$C:$C,L$11)</f>
        <v>0</v>
      </c>
      <c r="M74" s="795">
        <f>SUMIFS('COKIFE30-36'!$E:$E,'COKIFE30-36'!$A:$A,'Část 21'!$B74,'COKIFE30-36'!$C:$C,M$11)</f>
        <v>0</v>
      </c>
      <c r="N74" s="795">
        <f>SUMIFS('COKIFE30-36'!$E:$E,'COKIFE30-36'!$A:$A,'Část 21'!$B74,'COKIFE30-36'!$C:$C,N$11)</f>
        <v>0</v>
      </c>
    </row>
    <row r="75" spans="1:14" s="161" customFormat="1" ht="12.75" x14ac:dyDescent="0.2">
      <c r="A75" s="485"/>
      <c r="B75" s="487" t="str">
        <f>'COKIFE30-36'!J57</f>
        <v>SK (Slovenská republika)</v>
      </c>
      <c r="C75" s="791">
        <f>SUMIFS('COKIFE30-36'!$D:$D,'COKIFE30-36'!$A:$A,'Část 21'!$B75,'COKIFE30-36'!$C:$C,C$11)</f>
        <v>13569381686.153</v>
      </c>
      <c r="D75" s="791">
        <f>SUMIFS('COKIFE30-36'!$D:$D,'COKIFE30-36'!$A:$A,'Část 21'!$B75,'COKIFE30-36'!$C:$C,D$11)</f>
        <v>0</v>
      </c>
      <c r="E75" s="791">
        <f>SUMIFS('COKIFE30-36'!$D:$D,'COKIFE30-36'!$A:$A,'Část 21'!$B75,'COKIFE30-36'!$C:$C,E$11)</f>
        <v>0</v>
      </c>
      <c r="F75" s="791">
        <f>SUMIFS('COKIFE30-36'!$D:$D,'COKIFE30-36'!$A:$A,'Část 21'!$B75,'COKIFE30-36'!$C:$C,F$11)</f>
        <v>0</v>
      </c>
      <c r="G75" s="791">
        <f>SUMIFS('COKIFE30-36'!$D:$D,'COKIFE30-36'!$A:$A,'Část 21'!$B75,'COKIFE30-36'!$C:$C,G$11)</f>
        <v>0</v>
      </c>
      <c r="H75" s="791">
        <f>SUMIFS('COKIFE30-36'!$D:$D,'COKIFE30-36'!$A:$A,'Část 21'!$B75,'COKIFE30-36'!$C:$C,H$11)</f>
        <v>0</v>
      </c>
      <c r="I75" s="791">
        <f>SUMIFS('COKIFE30-36'!$D:$D,'COKIFE30-36'!$A:$A,'Část 21'!$B75,'COKIFE30-36'!$C:$C,I$11)</f>
        <v>1085550534.89224</v>
      </c>
      <c r="J75" s="791">
        <f>SUMIFS('COKIFE30-36'!$D:$D,'COKIFE30-36'!$A:$A,'Část 21'!$B75,'COKIFE30-36'!$C:$C,J$11)</f>
        <v>0</v>
      </c>
      <c r="K75" s="791">
        <f>SUMIFS('COKIFE30-36'!$D:$D,'COKIFE30-36'!$A:$A,'Část 21'!$B75,'COKIFE30-36'!$C:$C,K$11)</f>
        <v>0</v>
      </c>
      <c r="L75" s="791">
        <f>SUMIFS('COKIFE30-36'!$D:$D,'COKIFE30-36'!$A:$A,'Část 21'!$B75,'COKIFE30-36'!$C:$C,L$11)</f>
        <v>1085550534.89224</v>
      </c>
      <c r="M75" s="795">
        <f>SUMIFS('COKIFE30-36'!$E:$E,'COKIFE30-36'!$A:$A,'Část 21'!$B75,'COKIFE30-36'!$C:$C,M$11)</f>
        <v>3.3464799569799523E-2</v>
      </c>
      <c r="N75" s="795">
        <f>SUMIFS('COKIFE30-36'!$E:$E,'COKIFE30-36'!$A:$A,'Část 21'!$B75,'COKIFE30-36'!$C:$C,N$11)</f>
        <v>0</v>
      </c>
    </row>
    <row r="76" spans="1:14" s="161" customFormat="1" ht="12.75" x14ac:dyDescent="0.2">
      <c r="A76" s="485"/>
      <c r="B76" s="487" t="str">
        <f>'COKIFE30-36'!J58</f>
        <v>TR (Turecká republika)</v>
      </c>
      <c r="C76" s="791">
        <f>SUMIFS('COKIFE30-36'!$D:$D,'COKIFE30-36'!$A:$A,'Část 21'!$B76,'COKIFE30-36'!$C:$C,C$11)</f>
        <v>130445151.79351909</v>
      </c>
      <c r="D76" s="791">
        <f>SUMIFS('COKIFE30-36'!$D:$D,'COKIFE30-36'!$A:$A,'Část 21'!$B76,'COKIFE30-36'!$C:$C,D$11)</f>
        <v>0</v>
      </c>
      <c r="E76" s="791">
        <f>SUMIFS('COKIFE30-36'!$D:$D,'COKIFE30-36'!$A:$A,'Část 21'!$B76,'COKIFE30-36'!$C:$C,E$11)</f>
        <v>0</v>
      </c>
      <c r="F76" s="791">
        <f>SUMIFS('COKIFE30-36'!$D:$D,'COKIFE30-36'!$A:$A,'Část 21'!$B76,'COKIFE30-36'!$C:$C,F$11)</f>
        <v>0</v>
      </c>
      <c r="G76" s="791">
        <f>SUMIFS('COKIFE30-36'!$D:$D,'COKIFE30-36'!$A:$A,'Část 21'!$B76,'COKIFE30-36'!$C:$C,G$11)</f>
        <v>0</v>
      </c>
      <c r="H76" s="791">
        <f>SUMIFS('COKIFE30-36'!$D:$D,'COKIFE30-36'!$A:$A,'Část 21'!$B76,'COKIFE30-36'!$C:$C,H$11)</f>
        <v>0</v>
      </c>
      <c r="I76" s="791">
        <f>SUMIFS('COKIFE30-36'!$D:$D,'COKIFE30-36'!$A:$A,'Část 21'!$B76,'COKIFE30-36'!$C:$C,I$11)</f>
        <v>10435612.143481528</v>
      </c>
      <c r="J76" s="791">
        <f>SUMIFS('COKIFE30-36'!$D:$D,'COKIFE30-36'!$A:$A,'Část 21'!$B76,'COKIFE30-36'!$C:$C,J$11)</f>
        <v>0</v>
      </c>
      <c r="K76" s="791">
        <f>SUMIFS('COKIFE30-36'!$D:$D,'COKIFE30-36'!$A:$A,'Část 21'!$B76,'COKIFE30-36'!$C:$C,K$11)</f>
        <v>0</v>
      </c>
      <c r="L76" s="791">
        <f>SUMIFS('COKIFE30-36'!$D:$D,'COKIFE30-36'!$A:$A,'Část 21'!$B76,'COKIFE30-36'!$C:$C,L$11)</f>
        <v>10435612.143481528</v>
      </c>
      <c r="M76" s="795">
        <f>SUMIFS('COKIFE30-36'!$E:$E,'COKIFE30-36'!$A:$A,'Část 21'!$B76,'COKIFE30-36'!$C:$C,M$11)</f>
        <v>3.2170374159913438E-4</v>
      </c>
      <c r="N76" s="795">
        <f>SUMIFS('COKIFE30-36'!$E:$E,'COKIFE30-36'!$A:$A,'Část 21'!$B76,'COKIFE30-36'!$C:$C,N$11)</f>
        <v>0</v>
      </c>
    </row>
    <row r="77" spans="1:14" s="161" customFormat="1" ht="12.75" x14ac:dyDescent="0.2">
      <c r="A77" s="485"/>
      <c r="B77" s="487" t="str">
        <f>'COKIFE30-36'!J59</f>
        <v>UA (Ukrajina)</v>
      </c>
      <c r="C77" s="791">
        <f>SUMIFS('COKIFE30-36'!$D:$D,'COKIFE30-36'!$A:$A,'Část 21'!$B77,'COKIFE30-36'!$C:$C,C$11)</f>
        <v>4207500.26</v>
      </c>
      <c r="D77" s="791">
        <f>SUMIFS('COKIFE30-36'!$D:$D,'COKIFE30-36'!$A:$A,'Část 21'!$B77,'COKIFE30-36'!$C:$C,D$11)</f>
        <v>0</v>
      </c>
      <c r="E77" s="791">
        <f>SUMIFS('COKIFE30-36'!$D:$D,'COKIFE30-36'!$A:$A,'Část 21'!$B77,'COKIFE30-36'!$C:$C,E$11)</f>
        <v>0</v>
      </c>
      <c r="F77" s="791">
        <f>SUMIFS('COKIFE30-36'!$D:$D,'COKIFE30-36'!$A:$A,'Část 21'!$B77,'COKIFE30-36'!$C:$C,F$11)</f>
        <v>0</v>
      </c>
      <c r="G77" s="791">
        <f>SUMIFS('COKIFE30-36'!$D:$D,'COKIFE30-36'!$A:$A,'Část 21'!$B77,'COKIFE30-36'!$C:$C,G$11)</f>
        <v>0</v>
      </c>
      <c r="H77" s="791">
        <f>SUMIFS('COKIFE30-36'!$D:$D,'COKIFE30-36'!$A:$A,'Část 21'!$B77,'COKIFE30-36'!$C:$C,H$11)</f>
        <v>0</v>
      </c>
      <c r="I77" s="791">
        <f>SUMIFS('COKIFE30-36'!$D:$D,'COKIFE30-36'!$A:$A,'Část 21'!$B77,'COKIFE30-36'!$C:$C,I$11)</f>
        <v>336600.0208</v>
      </c>
      <c r="J77" s="791">
        <f>SUMIFS('COKIFE30-36'!$D:$D,'COKIFE30-36'!$A:$A,'Část 21'!$B77,'COKIFE30-36'!$C:$C,J$11)</f>
        <v>0</v>
      </c>
      <c r="K77" s="791">
        <f>SUMIFS('COKIFE30-36'!$D:$D,'COKIFE30-36'!$A:$A,'Část 21'!$B77,'COKIFE30-36'!$C:$C,K$11)</f>
        <v>0</v>
      </c>
      <c r="L77" s="791">
        <f>SUMIFS('COKIFE30-36'!$D:$D,'COKIFE30-36'!$A:$A,'Část 21'!$B77,'COKIFE30-36'!$C:$C,L$11)</f>
        <v>336600.0208</v>
      </c>
      <c r="M77" s="795">
        <f>SUMIFS('COKIFE30-36'!$E:$E,'COKIFE30-36'!$A:$A,'Část 21'!$B77,'COKIFE30-36'!$C:$C,M$11)</f>
        <v>1.0376534181691067E-5</v>
      </c>
      <c r="N77" s="795">
        <f>SUMIFS('COKIFE30-36'!$E:$E,'COKIFE30-36'!$A:$A,'Část 21'!$B77,'COKIFE30-36'!$C:$C,N$11)</f>
        <v>0</v>
      </c>
    </row>
    <row r="78" spans="1:14" s="161" customFormat="1" ht="12.75" x14ac:dyDescent="0.2">
      <c r="A78" s="485"/>
      <c r="B78" s="487" t="str">
        <f>'COKIFE30-36'!J60</f>
        <v>US (Spojené státy americké)</v>
      </c>
      <c r="C78" s="791">
        <f>SUMIFS('COKIFE30-36'!$D:$D,'COKIFE30-36'!$A:$A,'Část 21'!$B78,'COKIFE30-36'!$C:$C,C$11)</f>
        <v>598364786.52907801</v>
      </c>
      <c r="D78" s="791">
        <f>SUMIFS('COKIFE30-36'!$D:$D,'COKIFE30-36'!$A:$A,'Část 21'!$B78,'COKIFE30-36'!$C:$C,D$11)</f>
        <v>0</v>
      </c>
      <c r="E78" s="791">
        <f>SUMIFS('COKIFE30-36'!$D:$D,'COKIFE30-36'!$A:$A,'Část 21'!$B78,'COKIFE30-36'!$C:$C,E$11)</f>
        <v>0</v>
      </c>
      <c r="F78" s="791">
        <f>SUMIFS('COKIFE30-36'!$D:$D,'COKIFE30-36'!$A:$A,'Část 21'!$B78,'COKIFE30-36'!$C:$C,F$11)</f>
        <v>0</v>
      </c>
      <c r="G78" s="791">
        <f>SUMIFS('COKIFE30-36'!$D:$D,'COKIFE30-36'!$A:$A,'Část 21'!$B78,'COKIFE30-36'!$C:$C,G$11)</f>
        <v>0</v>
      </c>
      <c r="H78" s="791">
        <f>SUMIFS('COKIFE30-36'!$D:$D,'COKIFE30-36'!$A:$A,'Část 21'!$B78,'COKIFE30-36'!$C:$C,H$11)</f>
        <v>0</v>
      </c>
      <c r="I78" s="791">
        <f>SUMIFS('COKIFE30-36'!$D:$D,'COKIFE30-36'!$A:$A,'Část 21'!$B78,'COKIFE30-36'!$C:$C,I$11)</f>
        <v>47869182.922326244</v>
      </c>
      <c r="J78" s="791">
        <f>SUMIFS('COKIFE30-36'!$D:$D,'COKIFE30-36'!$A:$A,'Část 21'!$B78,'COKIFE30-36'!$C:$C,J$11)</f>
        <v>0</v>
      </c>
      <c r="K78" s="791">
        <f>SUMIFS('COKIFE30-36'!$D:$D,'COKIFE30-36'!$A:$A,'Část 21'!$B78,'COKIFE30-36'!$C:$C,K$11)</f>
        <v>0</v>
      </c>
      <c r="L78" s="791">
        <f>SUMIFS('COKIFE30-36'!$D:$D,'COKIFE30-36'!$A:$A,'Část 21'!$B78,'COKIFE30-36'!$C:$C,L$11)</f>
        <v>47869182.922326244</v>
      </c>
      <c r="M78" s="795">
        <f>SUMIFS('COKIFE30-36'!$E:$E,'COKIFE30-36'!$A:$A,'Část 21'!$B78,'COKIFE30-36'!$C:$C,M$11)</f>
        <v>1.4756868156531632E-3</v>
      </c>
      <c r="N78" s="795">
        <f>SUMIFS('COKIFE30-36'!$E:$E,'COKIFE30-36'!$A:$A,'Část 21'!$B78,'COKIFE30-36'!$C:$C,N$11)</f>
        <v>0</v>
      </c>
    </row>
    <row r="79" spans="1:14" s="161" customFormat="1" ht="12.75" x14ac:dyDescent="0.2">
      <c r="A79" s="485"/>
      <c r="B79" s="487" t="str">
        <f>'COKIFE30-36'!J61</f>
        <v>UZ (Republika Uzbekistán)</v>
      </c>
      <c r="C79" s="791">
        <f>SUMIFS('COKIFE30-36'!$D:$D,'COKIFE30-36'!$A:$A,'Část 21'!$B79,'COKIFE30-36'!$C:$C,C$11)</f>
        <v>100.08</v>
      </c>
      <c r="D79" s="791">
        <f>SUMIFS('COKIFE30-36'!$D:$D,'COKIFE30-36'!$A:$A,'Část 21'!$B79,'COKIFE30-36'!$C:$C,D$11)</f>
        <v>0</v>
      </c>
      <c r="E79" s="791">
        <f>SUMIFS('COKIFE30-36'!$D:$D,'COKIFE30-36'!$A:$A,'Část 21'!$B79,'COKIFE30-36'!$C:$C,E$11)</f>
        <v>0</v>
      </c>
      <c r="F79" s="791">
        <f>SUMIFS('COKIFE30-36'!$D:$D,'COKIFE30-36'!$A:$A,'Část 21'!$B79,'COKIFE30-36'!$C:$C,F$11)</f>
        <v>0</v>
      </c>
      <c r="G79" s="791">
        <f>SUMIFS('COKIFE30-36'!$D:$D,'COKIFE30-36'!$A:$A,'Část 21'!$B79,'COKIFE30-36'!$C:$C,G$11)</f>
        <v>0</v>
      </c>
      <c r="H79" s="791">
        <f>SUMIFS('COKIFE30-36'!$D:$D,'COKIFE30-36'!$A:$A,'Část 21'!$B79,'COKIFE30-36'!$C:$C,H$11)</f>
        <v>0</v>
      </c>
      <c r="I79" s="791">
        <f>SUMIFS('COKIFE30-36'!$D:$D,'COKIFE30-36'!$A:$A,'Část 21'!$B79,'COKIFE30-36'!$C:$C,I$11)</f>
        <v>8.0063999999999993</v>
      </c>
      <c r="J79" s="791">
        <f>SUMIFS('COKIFE30-36'!$D:$D,'COKIFE30-36'!$A:$A,'Část 21'!$B79,'COKIFE30-36'!$C:$C,J$11)</f>
        <v>0</v>
      </c>
      <c r="K79" s="791">
        <f>SUMIFS('COKIFE30-36'!$D:$D,'COKIFE30-36'!$A:$A,'Část 21'!$B79,'COKIFE30-36'!$C:$C,K$11)</f>
        <v>0</v>
      </c>
      <c r="L79" s="791">
        <f>SUMIFS('COKIFE30-36'!$D:$D,'COKIFE30-36'!$A:$A,'Část 21'!$B79,'COKIFE30-36'!$C:$C,L$11)</f>
        <v>8.0063999999999993</v>
      </c>
      <c r="M79" s="795">
        <f>SUMIFS('COKIFE30-36'!$E:$E,'COKIFE30-36'!$A:$A,'Část 21'!$B79,'COKIFE30-36'!$C:$C,M$11)</f>
        <v>2.4681722560455454E-10</v>
      </c>
      <c r="N79" s="795">
        <f>SUMIFS('COKIFE30-36'!$E:$E,'COKIFE30-36'!$A:$A,'Část 21'!$B79,'COKIFE30-36'!$C:$C,N$11)</f>
        <v>0</v>
      </c>
    </row>
    <row r="80" spans="1:14" s="161" customFormat="1" ht="12.75" x14ac:dyDescent="0.2">
      <c r="A80" s="485"/>
      <c r="B80" s="487" t="str">
        <f>'COKIFE30-36'!J62</f>
        <v>VG (Britské Panenské ostrovy)</v>
      </c>
      <c r="C80" s="791">
        <f>SUMIFS('COKIFE30-36'!$D:$D,'COKIFE30-36'!$A:$A,'Část 21'!$B80,'COKIFE30-36'!$C:$C,C$11)</f>
        <v>32658.45</v>
      </c>
      <c r="D80" s="791">
        <f>SUMIFS('COKIFE30-36'!$D:$D,'COKIFE30-36'!$A:$A,'Část 21'!$B80,'COKIFE30-36'!$C:$C,D$11)</f>
        <v>0</v>
      </c>
      <c r="E80" s="791">
        <f>SUMIFS('COKIFE30-36'!$D:$D,'COKIFE30-36'!$A:$A,'Část 21'!$B80,'COKIFE30-36'!$C:$C,E$11)</f>
        <v>0</v>
      </c>
      <c r="F80" s="791">
        <f>SUMIFS('COKIFE30-36'!$D:$D,'COKIFE30-36'!$A:$A,'Část 21'!$B80,'COKIFE30-36'!$C:$C,F$11)</f>
        <v>0</v>
      </c>
      <c r="G80" s="791">
        <f>SUMIFS('COKIFE30-36'!$D:$D,'COKIFE30-36'!$A:$A,'Část 21'!$B80,'COKIFE30-36'!$C:$C,G$11)</f>
        <v>0</v>
      </c>
      <c r="H80" s="791">
        <f>SUMIFS('COKIFE30-36'!$D:$D,'COKIFE30-36'!$A:$A,'Část 21'!$B80,'COKIFE30-36'!$C:$C,H$11)</f>
        <v>0</v>
      </c>
      <c r="I80" s="791">
        <f>SUMIFS('COKIFE30-36'!$D:$D,'COKIFE30-36'!$A:$A,'Část 21'!$B80,'COKIFE30-36'!$C:$C,I$11)</f>
        <v>2612.6759999999999</v>
      </c>
      <c r="J80" s="791">
        <f>SUMIFS('COKIFE30-36'!$D:$D,'COKIFE30-36'!$A:$A,'Část 21'!$B80,'COKIFE30-36'!$C:$C,J$11)</f>
        <v>0</v>
      </c>
      <c r="K80" s="791">
        <f>SUMIFS('COKIFE30-36'!$D:$D,'COKIFE30-36'!$A:$A,'Část 21'!$B80,'COKIFE30-36'!$C:$C,K$11)</f>
        <v>0</v>
      </c>
      <c r="L80" s="791">
        <f>SUMIFS('COKIFE30-36'!$D:$D,'COKIFE30-36'!$A:$A,'Část 21'!$B80,'COKIFE30-36'!$C:$C,L$11)</f>
        <v>2612.6759999999999</v>
      </c>
      <c r="M80" s="795">
        <f>SUMIFS('COKIFE30-36'!$E:$E,'COKIFE30-36'!$A:$A,'Část 21'!$B80,'COKIFE30-36'!$C:$C,M$11)</f>
        <v>8.0542246418315996E-8</v>
      </c>
      <c r="N80" s="795">
        <f>SUMIFS('COKIFE30-36'!$E:$E,'COKIFE30-36'!$A:$A,'Část 21'!$B80,'COKIFE30-36'!$C:$C,N$11)</f>
        <v>0</v>
      </c>
    </row>
    <row r="81" spans="1:14" s="161" customFormat="1" ht="25.5" x14ac:dyDescent="0.2">
      <c r="A81" s="530"/>
      <c r="B81" s="487" t="str">
        <f>'COKIFE30-36'!J63</f>
        <v>VN (Vietnamská socialistická republika)</v>
      </c>
      <c r="C81" s="791">
        <f>SUMIFS('COKIFE30-36'!$D:$D,'COKIFE30-36'!$A:$A,'Část 21'!$B81,'COKIFE30-36'!$C:$C,C$11)</f>
        <v>14670685678.730457</v>
      </c>
      <c r="D81" s="791">
        <f>SUMIFS('COKIFE30-36'!$D:$D,'COKIFE30-36'!$A:$A,'Část 21'!$B81,'COKIFE30-36'!$C:$C,D$11)</f>
        <v>0</v>
      </c>
      <c r="E81" s="791">
        <f>SUMIFS('COKIFE30-36'!$D:$D,'COKIFE30-36'!$A:$A,'Část 21'!$B81,'COKIFE30-36'!$C:$C,E$11)</f>
        <v>0</v>
      </c>
      <c r="F81" s="791">
        <f>SUMIFS('COKIFE30-36'!$D:$D,'COKIFE30-36'!$A:$A,'Část 21'!$B81,'COKIFE30-36'!$C:$C,F$11)</f>
        <v>0</v>
      </c>
      <c r="G81" s="791">
        <f>SUMIFS('COKIFE30-36'!$D:$D,'COKIFE30-36'!$A:$A,'Část 21'!$B81,'COKIFE30-36'!$C:$C,G$11)</f>
        <v>0</v>
      </c>
      <c r="H81" s="791">
        <f>SUMIFS('COKIFE30-36'!$D:$D,'COKIFE30-36'!$A:$A,'Část 21'!$B81,'COKIFE30-36'!$C:$C,H$11)</f>
        <v>0</v>
      </c>
      <c r="I81" s="791">
        <f>SUMIFS('COKIFE30-36'!$D:$D,'COKIFE30-36'!$A:$A,'Část 21'!$B81,'COKIFE30-36'!$C:$C,I$11)</f>
        <v>1173654854.2984366</v>
      </c>
      <c r="J81" s="791">
        <f>SUMIFS('COKIFE30-36'!$D:$D,'COKIFE30-36'!$A:$A,'Část 21'!$B81,'COKIFE30-36'!$C:$C,J$11)</f>
        <v>0</v>
      </c>
      <c r="K81" s="791">
        <f>SUMIFS('COKIFE30-36'!$D:$D,'COKIFE30-36'!$A:$A,'Část 21'!$B81,'COKIFE30-36'!$C:$C,K$11)</f>
        <v>0</v>
      </c>
      <c r="L81" s="791">
        <f>SUMIFS('COKIFE30-36'!$D:$D,'COKIFE30-36'!$A:$A,'Část 21'!$B81,'COKIFE30-36'!$C:$C,L$11)</f>
        <v>1173654854.2984366</v>
      </c>
      <c r="M81" s="795">
        <f>SUMIFS('COKIFE30-36'!$E:$E,'COKIFE30-36'!$A:$A,'Část 21'!$B81,'COKIFE30-36'!$C:$C,M$11)</f>
        <v>3.618083470164591E-2</v>
      </c>
      <c r="N81" s="795">
        <f>SUMIFS('COKIFE30-36'!$E:$E,'COKIFE30-36'!$A:$A,'Část 21'!$B81,'COKIFE30-36'!$C:$C,N$11)</f>
        <v>0</v>
      </c>
    </row>
    <row r="82" spans="1:14" s="161" customFormat="1" ht="12.75" x14ac:dyDescent="0.2">
      <c r="A82" s="626"/>
      <c r="B82" s="487" t="str">
        <f>'COKIFE30-36'!J64</f>
        <v>ZA (Jihoafrická republika)</v>
      </c>
      <c r="C82" s="791">
        <f>SUMIFS('COKIFE30-36'!$D:$D,'COKIFE30-36'!$A:$A,'Část 21'!$B82,'COKIFE30-36'!$C:$C,C$11)</f>
        <v>0</v>
      </c>
      <c r="D82" s="791">
        <f>SUMIFS('COKIFE30-36'!$D:$D,'COKIFE30-36'!$A:$A,'Část 21'!$B82,'COKIFE30-36'!$C:$C,D$11)</f>
        <v>0</v>
      </c>
      <c r="E82" s="791">
        <f>SUMIFS('COKIFE30-36'!$D:$D,'COKIFE30-36'!$A:$A,'Část 21'!$B82,'COKIFE30-36'!$C:$C,E$11)</f>
        <v>0</v>
      </c>
      <c r="F82" s="791">
        <f>SUMIFS('COKIFE30-36'!$D:$D,'COKIFE30-36'!$A:$A,'Část 21'!$B82,'COKIFE30-36'!$C:$C,F$11)</f>
        <v>0</v>
      </c>
      <c r="G82" s="791">
        <f>SUMIFS('COKIFE30-36'!$D:$D,'COKIFE30-36'!$A:$A,'Část 21'!$B82,'COKIFE30-36'!$C:$C,G$11)</f>
        <v>0</v>
      </c>
      <c r="H82" s="791">
        <f>SUMIFS('COKIFE30-36'!$D:$D,'COKIFE30-36'!$A:$A,'Část 21'!$B82,'COKIFE30-36'!$C:$C,H$11)</f>
        <v>0</v>
      </c>
      <c r="I82" s="791">
        <f>SUMIFS('COKIFE30-36'!$D:$D,'COKIFE30-36'!$A:$A,'Část 21'!$B82,'COKIFE30-36'!$C:$C,I$11)</f>
        <v>0</v>
      </c>
      <c r="J82" s="791">
        <f>SUMIFS('COKIFE30-36'!$D:$D,'COKIFE30-36'!$A:$A,'Část 21'!$B82,'COKIFE30-36'!$C:$C,J$11)</f>
        <v>0</v>
      </c>
      <c r="K82" s="791">
        <f>SUMIFS('COKIFE30-36'!$D:$D,'COKIFE30-36'!$A:$A,'Část 21'!$B82,'COKIFE30-36'!$C:$C,K$11)</f>
        <v>0</v>
      </c>
      <c r="L82" s="791">
        <f>SUMIFS('COKIFE30-36'!$D:$D,'COKIFE30-36'!$A:$A,'Část 21'!$B82,'COKIFE30-36'!$C:$C,L$11)</f>
        <v>0</v>
      </c>
      <c r="M82" s="795">
        <f>SUMIFS('COKIFE30-36'!$E:$E,'COKIFE30-36'!$A:$A,'Část 21'!$B82,'COKIFE30-36'!$C:$C,M$11)</f>
        <v>0</v>
      </c>
      <c r="N82" s="795">
        <f>SUMIFS('COKIFE30-36'!$E:$E,'COKIFE30-36'!$A:$A,'Část 21'!$B82,'COKIFE30-36'!$C:$C,N$11)</f>
        <v>0</v>
      </c>
    </row>
    <row r="83" spans="1:14" s="161" customFormat="1" ht="13.5" thickBot="1" x14ac:dyDescent="0.25">
      <c r="A83" s="486" t="s">
        <v>892</v>
      </c>
      <c r="B83" s="796" t="s">
        <v>927</v>
      </c>
      <c r="C83" s="797">
        <f>SUM(C20:C82)</f>
        <v>405482233887.29803</v>
      </c>
      <c r="D83" s="797">
        <f t="shared" ref="D83:L83" si="0">SUM(D20:D82)</f>
        <v>0</v>
      </c>
      <c r="E83" s="797">
        <f t="shared" si="0"/>
        <v>0</v>
      </c>
      <c r="F83" s="797">
        <f t="shared" si="0"/>
        <v>0</v>
      </c>
      <c r="G83" s="797">
        <f t="shared" si="0"/>
        <v>0</v>
      </c>
      <c r="H83" s="797">
        <f t="shared" si="0"/>
        <v>0</v>
      </c>
      <c r="I83" s="797">
        <f t="shared" si="0"/>
        <v>32438578710.983856</v>
      </c>
      <c r="J83" s="797">
        <f t="shared" si="0"/>
        <v>0</v>
      </c>
      <c r="K83" s="797">
        <f t="shared" si="0"/>
        <v>0</v>
      </c>
      <c r="L83" s="797">
        <f t="shared" si="0"/>
        <v>32438578710.983856</v>
      </c>
      <c r="M83" s="798"/>
      <c r="N83" s="798"/>
    </row>
    <row r="84" spans="1:14" s="161" customFormat="1" ht="12.75" x14ac:dyDescent="0.2">
      <c r="A84" s="600"/>
      <c r="B84" s="176"/>
      <c r="C84" s="176"/>
      <c r="D84" s="176"/>
      <c r="E84" s="176"/>
      <c r="F84" s="176"/>
      <c r="G84" s="176"/>
      <c r="H84" s="176"/>
      <c r="I84" s="176"/>
      <c r="J84" s="176"/>
      <c r="K84" s="176"/>
      <c r="L84" s="176"/>
      <c r="M84" s="176"/>
      <c r="N84" s="557"/>
    </row>
    <row r="85" spans="1:14" s="161" customFormat="1" ht="13.5" thickBot="1" x14ac:dyDescent="0.25">
      <c r="A85" s="600"/>
      <c r="B85" s="176"/>
      <c r="C85" s="176"/>
      <c r="D85" s="176"/>
      <c r="E85" s="176"/>
      <c r="F85" s="176"/>
      <c r="G85" s="176"/>
      <c r="H85" s="176"/>
      <c r="I85" s="176"/>
      <c r="J85" s="176"/>
      <c r="K85" s="176"/>
      <c r="L85" s="176"/>
      <c r="M85" s="176"/>
      <c r="N85" s="557"/>
    </row>
    <row r="86" spans="1:14" s="161" customFormat="1" ht="12.75" x14ac:dyDescent="0.2">
      <c r="A86" s="622" t="s">
        <v>931</v>
      </c>
      <c r="B86" s="180"/>
      <c r="C86" s="180"/>
      <c r="D86" s="180"/>
      <c r="E86" s="180"/>
      <c r="F86" s="180"/>
      <c r="G86" s="180"/>
      <c r="H86" s="180"/>
      <c r="I86" s="180"/>
      <c r="J86" s="180"/>
      <c r="K86" s="180"/>
      <c r="L86" s="180"/>
      <c r="M86" s="180"/>
      <c r="N86" s="556"/>
    </row>
    <row r="87" spans="1:14" s="161" customFormat="1" ht="13.5" thickBot="1" x14ac:dyDescent="0.25">
      <c r="A87" s="623"/>
      <c r="B87" s="178"/>
      <c r="C87" s="178"/>
      <c r="D87" s="178"/>
      <c r="E87" s="178"/>
      <c r="F87" s="178"/>
      <c r="G87" s="178"/>
      <c r="H87" s="178"/>
      <c r="I87" s="178"/>
      <c r="J87" s="178"/>
      <c r="K87" s="178"/>
      <c r="L87" s="178"/>
      <c r="M87" s="178"/>
      <c r="N87" s="558"/>
    </row>
    <row r="88" spans="1:14" s="161" customFormat="1" ht="15.75" customHeight="1" thickBot="1" x14ac:dyDescent="0.25">
      <c r="A88" s="488" t="s">
        <v>916</v>
      </c>
      <c r="B88" s="2324"/>
      <c r="C88" s="2325"/>
      <c r="D88" s="2325"/>
      <c r="E88" s="2325"/>
      <c r="F88" s="2325"/>
      <c r="G88" s="2325"/>
      <c r="H88" s="2325"/>
      <c r="I88" s="2325"/>
      <c r="J88" s="2326"/>
      <c r="K88" s="2309" t="s">
        <v>932</v>
      </c>
      <c r="L88" s="2310"/>
      <c r="M88" s="2310"/>
      <c r="N88" s="2311"/>
    </row>
    <row r="89" spans="1:14" s="161" customFormat="1" ht="16.5" customHeight="1" x14ac:dyDescent="0.2">
      <c r="A89" s="489"/>
      <c r="B89" s="2156"/>
      <c r="C89" s="2157"/>
      <c r="D89" s="2157"/>
      <c r="E89" s="2157"/>
      <c r="F89" s="2157"/>
      <c r="G89" s="2157"/>
      <c r="H89" s="2157"/>
      <c r="I89" s="2157"/>
      <c r="J89" s="2157"/>
      <c r="K89" s="2312" t="s">
        <v>854</v>
      </c>
      <c r="L89" s="2312"/>
      <c r="M89" s="2312"/>
      <c r="N89" s="2313"/>
    </row>
    <row r="90" spans="1:14" s="161" customFormat="1" ht="16.5" customHeight="1" x14ac:dyDescent="0.2">
      <c r="A90" s="490" t="s">
        <v>854</v>
      </c>
      <c r="B90" s="2327" t="s">
        <v>2272</v>
      </c>
      <c r="C90" s="2328"/>
      <c r="D90" s="2328"/>
      <c r="E90" s="2328"/>
      <c r="F90" s="2328"/>
      <c r="G90" s="2328"/>
      <c r="H90" s="2328"/>
      <c r="I90" s="2328"/>
      <c r="J90" s="2328"/>
      <c r="K90" s="2314">
        <f>C83</f>
        <v>405482233887.29803</v>
      </c>
      <c r="L90" s="2169"/>
      <c r="M90" s="2169"/>
      <c r="N90" s="2315"/>
    </row>
    <row r="91" spans="1:14" s="161" customFormat="1" ht="16.5" customHeight="1" x14ac:dyDescent="0.2">
      <c r="A91" s="490" t="s">
        <v>892</v>
      </c>
      <c r="B91" s="2327" t="s">
        <v>933</v>
      </c>
      <c r="C91" s="2328"/>
      <c r="D91" s="2328"/>
      <c r="E91" s="2328"/>
      <c r="F91" s="2328"/>
      <c r="G91" s="2328"/>
      <c r="H91" s="2328"/>
      <c r="I91" s="2328"/>
      <c r="J91" s="2328"/>
      <c r="K91" s="2351">
        <f>SUMPRODUCT(M20:M82,N20:N82)</f>
        <v>5.268963810862851E-6</v>
      </c>
      <c r="L91" s="2351"/>
      <c r="M91" s="2351"/>
      <c r="N91" s="2352"/>
    </row>
    <row r="92" spans="1:14" s="161" customFormat="1" ht="16.5" customHeight="1" thickBot="1" x14ac:dyDescent="0.25">
      <c r="A92" s="491" t="s">
        <v>858</v>
      </c>
      <c r="B92" s="2333" t="s">
        <v>2273</v>
      </c>
      <c r="C92" s="2334"/>
      <c r="D92" s="2334"/>
      <c r="E92" s="2334"/>
      <c r="F92" s="2334"/>
      <c r="G92" s="2334"/>
      <c r="H92" s="2334"/>
      <c r="I92" s="2334"/>
      <c r="J92" s="2334"/>
      <c r="K92" s="2335">
        <f>'Část 6'!C7</f>
        <v>2588237.4740741448</v>
      </c>
      <c r="L92" s="2335"/>
      <c r="M92" s="2335"/>
      <c r="N92" s="2336"/>
    </row>
    <row r="93" spans="1:14" s="161" customFormat="1" ht="12.75" x14ac:dyDescent="0.2"/>
    <row r="94" spans="1:14" s="161" customFormat="1" ht="12.75" x14ac:dyDescent="0.2"/>
    <row r="95" spans="1:14" s="161" customFormat="1" ht="12.75" x14ac:dyDescent="0.2"/>
    <row r="96" spans="1:14" s="161" customFormat="1" ht="12.75" x14ac:dyDescent="0.2"/>
    <row r="97" s="161" customFormat="1" ht="12.75" x14ac:dyDescent="0.2"/>
    <row r="98" s="161" customFormat="1" ht="12.75" x14ac:dyDescent="0.2"/>
    <row r="99" s="161" customFormat="1" ht="12.75" x14ac:dyDescent="0.2"/>
    <row r="100" s="161" customFormat="1" ht="12.75" x14ac:dyDescent="0.2"/>
    <row r="101" s="161" customFormat="1" ht="12.75" x14ac:dyDescent="0.2"/>
    <row r="102" s="161" customFormat="1" ht="12.75" x14ac:dyDescent="0.2"/>
    <row r="103" s="161" customFormat="1" ht="12.75" x14ac:dyDescent="0.2"/>
    <row r="104" s="161" customFormat="1" ht="12.75" x14ac:dyDescent="0.2"/>
  </sheetData>
  <mergeCells count="46">
    <mergeCell ref="B91:J91"/>
    <mergeCell ref="B92:J92"/>
    <mergeCell ref="K92:N92"/>
    <mergeCell ref="B1:N1"/>
    <mergeCell ref="M16:M18"/>
    <mergeCell ref="N16:N18"/>
    <mergeCell ref="A2:N2"/>
    <mergeCell ref="A13:A15"/>
    <mergeCell ref="B13:B15"/>
    <mergeCell ref="F13:F15"/>
    <mergeCell ref="C12:D12"/>
    <mergeCell ref="E12:F12"/>
    <mergeCell ref="G12:H12"/>
    <mergeCell ref="I12:L12"/>
    <mergeCell ref="E13:E15"/>
    <mergeCell ref="K91:N91"/>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88:N88"/>
    <mergeCell ref="K89:N89"/>
    <mergeCell ref="K90:N90"/>
    <mergeCell ref="A16:A18"/>
    <mergeCell ref="B16:B18"/>
    <mergeCell ref="C16:C18"/>
    <mergeCell ref="D16:D18"/>
    <mergeCell ref="E16:E18"/>
    <mergeCell ref="D13:D15"/>
    <mergeCell ref="C13:C15"/>
    <mergeCell ref="B88:J88"/>
    <mergeCell ref="B89:J89"/>
    <mergeCell ref="B90:J90"/>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90:A92 A19 A83 C16:I18 J16:K18" numberStoredAsText="1"/>
  </ignoredErrors>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G32"/>
  <sheetViews>
    <sheetView showGridLines="0" zoomScale="85" zoomScaleNormal="85" zoomScaleSheetLayoutView="100" workbookViewId="0">
      <selection activeCell="B73" sqref="B73:E73"/>
    </sheetView>
  </sheetViews>
  <sheetFormatPr defaultRowHeight="15" outlineLevelRow="1" x14ac:dyDescent="0.25"/>
  <cols>
    <col min="1" max="1" width="45" bestFit="1" customWidth="1"/>
    <col min="2" max="2" width="28.140625" customWidth="1"/>
    <col min="3" max="3" width="28.5703125" customWidth="1"/>
    <col min="4" max="5" width="26" customWidth="1"/>
    <col min="6" max="6" width="21.42578125" customWidth="1"/>
  </cols>
  <sheetData>
    <row r="1" spans="1:7" ht="17.25" customHeight="1" x14ac:dyDescent="0.25">
      <c r="A1" s="554" t="s">
        <v>660</v>
      </c>
      <c r="B1" s="1347" t="s">
        <v>911</v>
      </c>
      <c r="C1" s="1347"/>
      <c r="D1" s="1347"/>
      <c r="E1" s="1347"/>
      <c r="F1" s="1348"/>
    </row>
    <row r="2" spans="1:7" ht="21.75" customHeight="1" x14ac:dyDescent="0.25">
      <c r="A2" s="555" t="s">
        <v>840</v>
      </c>
      <c r="B2" s="1349"/>
      <c r="C2" s="1349"/>
      <c r="D2" s="1349"/>
      <c r="E2" s="1349"/>
      <c r="F2" s="1350"/>
    </row>
    <row r="3" spans="1:7" ht="14.25" customHeight="1" thickBot="1" x14ac:dyDescent="0.3">
      <c r="A3" s="1371" t="s">
        <v>1128</v>
      </c>
      <c r="B3" s="1372"/>
      <c r="C3" s="1372"/>
      <c r="D3" s="1372"/>
      <c r="E3" s="1372"/>
      <c r="F3" s="1373"/>
    </row>
    <row r="4" spans="1:7" x14ac:dyDescent="0.25">
      <c r="A4" s="1374" t="s">
        <v>828</v>
      </c>
      <c r="B4" s="1375"/>
      <c r="C4" s="1375"/>
      <c r="D4" s="1376"/>
      <c r="E4" s="803"/>
      <c r="F4" s="1380" t="s">
        <v>1209</v>
      </c>
    </row>
    <row r="5" spans="1:7" ht="15.75" thickBot="1" x14ac:dyDescent="0.3">
      <c r="A5" s="1377"/>
      <c r="B5" s="1378"/>
      <c r="C5" s="1378"/>
      <c r="D5" s="1379"/>
      <c r="E5" s="804"/>
      <c r="F5" s="1381"/>
      <c r="G5" s="504"/>
    </row>
    <row r="6" spans="1:7" ht="15.75" thickBot="1" x14ac:dyDescent="0.3">
      <c r="A6" s="435" t="s">
        <v>1019</v>
      </c>
      <c r="B6" s="805" t="e">
        <f>#REF!</f>
        <v>#REF!</v>
      </c>
      <c r="C6" s="434"/>
      <c r="D6" s="431"/>
      <c r="E6" s="431"/>
      <c r="F6" s="437"/>
    </row>
    <row r="7" spans="1:7" x14ac:dyDescent="0.25">
      <c r="A7" s="1363" t="s">
        <v>852</v>
      </c>
      <c r="B7" s="1364"/>
      <c r="C7" s="1364"/>
      <c r="D7" s="1365"/>
      <c r="E7" s="801"/>
      <c r="F7" s="1369" t="s">
        <v>838</v>
      </c>
    </row>
    <row r="8" spans="1:7" ht="12.75" customHeight="1" thickBot="1" x14ac:dyDescent="0.3">
      <c r="A8" s="1366"/>
      <c r="B8" s="1367"/>
      <c r="C8" s="1367"/>
      <c r="D8" s="1368"/>
      <c r="E8" s="802"/>
      <c r="F8" s="1370"/>
    </row>
    <row r="9" spans="1:7" ht="13.5" customHeight="1" x14ac:dyDescent="0.25">
      <c r="A9" s="175" t="s">
        <v>728</v>
      </c>
      <c r="B9" s="176" t="s">
        <v>728</v>
      </c>
      <c r="C9" s="176" t="s">
        <v>728</v>
      </c>
      <c r="D9" s="176" t="s">
        <v>728</v>
      </c>
      <c r="E9" s="176"/>
      <c r="F9" s="556" t="s">
        <v>728</v>
      </c>
    </row>
    <row r="10" spans="1:7" ht="77.25" outlineLevel="1" x14ac:dyDescent="0.25">
      <c r="A10" s="1015" t="s">
        <v>1865</v>
      </c>
      <c r="B10" s="1015" t="s">
        <v>1680</v>
      </c>
      <c r="C10" s="1016" t="s">
        <v>1682</v>
      </c>
      <c r="D10" s="1015" t="s">
        <v>1684</v>
      </c>
      <c r="E10" s="1016" t="s">
        <v>1685</v>
      </c>
      <c r="F10" s="1015" t="s">
        <v>1681</v>
      </c>
    </row>
    <row r="11" spans="1:7" outlineLevel="1" x14ac:dyDescent="0.25">
      <c r="A11" s="1026" t="s">
        <v>1339</v>
      </c>
      <c r="B11" s="1027">
        <f>D11</f>
        <v>1226025</v>
      </c>
      <c r="C11" s="1028"/>
      <c r="D11" s="1027">
        <f>'FIKIFE10-2'!C39</f>
        <v>1226025</v>
      </c>
      <c r="E11" s="1028"/>
      <c r="F11" s="1018" t="e">
        <f>#REF!</f>
        <v>#REF!</v>
      </c>
    </row>
    <row r="12" spans="1:7" outlineLevel="1" x14ac:dyDescent="0.25">
      <c r="A12" s="1017" t="s">
        <v>1340</v>
      </c>
      <c r="B12" s="1018">
        <f>D12</f>
        <v>60346966822.932198</v>
      </c>
      <c r="C12" s="1019"/>
      <c r="D12" s="1018">
        <f>'FIKIFE10-2'!C41</f>
        <v>60346966822.932198</v>
      </c>
      <c r="E12" s="1019"/>
      <c r="F12" s="1018" t="e">
        <f>#REF!</f>
        <v>#REF!</v>
      </c>
    </row>
    <row r="13" spans="1:7" ht="29.25" customHeight="1" outlineLevel="1" x14ac:dyDescent="0.25">
      <c r="A13" s="1020" t="s">
        <v>1802</v>
      </c>
      <c r="B13" s="1021" t="e">
        <f>'G1'!J22+'G1'!J14+'G1'!J15+'G1'!J18+'G1'!J25+'G1'!J10+'G1'!J11</f>
        <v>#REF!</v>
      </c>
      <c r="C13" s="1022" t="e">
        <f t="shared" ref="C13:C14" si="0">D13-B13</f>
        <v>#REF!</v>
      </c>
      <c r="D13" s="1018">
        <f>'FIKIFE10-2'!C60+'FIKIFE10-2'!C46</f>
        <v>-6957947397.8673468</v>
      </c>
      <c r="E13" s="1022" t="e">
        <f>F13-D13</f>
        <v>#REF!</v>
      </c>
      <c r="F13" s="1018" t="e">
        <f>#REF!+#REF!</f>
        <v>#REF!</v>
      </c>
    </row>
    <row r="14" spans="1:7" outlineLevel="1" x14ac:dyDescent="0.25">
      <c r="A14" s="1017" t="s">
        <v>1342</v>
      </c>
      <c r="B14" s="1018">
        <f>'G1'!J21</f>
        <v>7310774739</v>
      </c>
      <c r="C14" s="1019">
        <f t="shared" si="0"/>
        <v>121796144.05564117</v>
      </c>
      <c r="D14" s="1018">
        <f>'FIKIFE10-2'!C66</f>
        <v>7432570883.0556412</v>
      </c>
      <c r="E14" s="1019" t="e">
        <f>F14-D14</f>
        <v>#REF!</v>
      </c>
      <c r="F14" s="1018" t="e">
        <f>#REF!</f>
        <v>#REF!</v>
      </c>
    </row>
    <row r="15" spans="1:7" outlineLevel="1" x14ac:dyDescent="0.25">
      <c r="A15" s="1017" t="s">
        <v>1343</v>
      </c>
      <c r="B15" s="1018">
        <f>'G1'!J13</f>
        <v>1557301293</v>
      </c>
      <c r="C15" s="1019">
        <f>D15-B15</f>
        <v>1473133218.5956769</v>
      </c>
      <c r="D15" s="1018">
        <f>'FIKIFE10-2'!C64</f>
        <v>3030434511.5956769</v>
      </c>
      <c r="E15" s="1019"/>
      <c r="F15" s="1018" t="e">
        <f>#REF!</f>
        <v>#REF!</v>
      </c>
    </row>
    <row r="16" spans="1:7" outlineLevel="1" x14ac:dyDescent="0.25">
      <c r="A16" s="1017" t="s">
        <v>1750</v>
      </c>
      <c r="B16" s="1018">
        <f>'G1'!J23</f>
        <v>5392905222</v>
      </c>
      <c r="C16" s="1019">
        <f>D16-B16</f>
        <v>-6758179.4337759018</v>
      </c>
      <c r="D16" s="1018">
        <f>'FIKIFE10-2'!C68</f>
        <v>5386147042.5662241</v>
      </c>
      <c r="E16" s="1019">
        <f>F16-D16</f>
        <v>-5386147042.5662241</v>
      </c>
      <c r="F16" s="1018"/>
    </row>
    <row r="17" spans="1:6" outlineLevel="1" x14ac:dyDescent="0.25">
      <c r="A17" s="1023"/>
      <c r="B17" s="1024"/>
      <c r="C17" s="1025"/>
      <c r="D17" s="1024"/>
      <c r="E17" s="1025"/>
      <c r="F17" s="1018"/>
    </row>
    <row r="18" spans="1:6" outlineLevel="1" x14ac:dyDescent="0.25">
      <c r="A18" s="1017" t="s">
        <v>1308</v>
      </c>
      <c r="B18" s="1018"/>
      <c r="C18" s="1019"/>
      <c r="D18" s="1018"/>
      <c r="E18" s="1019" t="e">
        <f t="shared" ref="E18:E22" si="1">F18-D18</f>
        <v>#REF!</v>
      </c>
      <c r="F18" s="1018" t="e">
        <f>#REF!</f>
        <v>#REF!</v>
      </c>
    </row>
    <row r="19" spans="1:6" outlineLevel="1" x14ac:dyDescent="0.25">
      <c r="A19" s="1017" t="s">
        <v>1344</v>
      </c>
      <c r="B19" s="1018"/>
      <c r="C19" s="1019"/>
      <c r="D19" s="1018"/>
      <c r="E19" s="1019" t="e">
        <f t="shared" si="1"/>
        <v>#REF!</v>
      </c>
      <c r="F19" s="1018" t="e">
        <f>#REF!</f>
        <v>#REF!</v>
      </c>
    </row>
    <row r="20" spans="1:6" outlineLevel="1" x14ac:dyDescent="0.25">
      <c r="A20" s="1017" t="s">
        <v>1686</v>
      </c>
      <c r="B20" s="1018"/>
      <c r="C20" s="1019"/>
      <c r="D20" s="1018"/>
      <c r="E20" s="1019" t="e">
        <f t="shared" si="1"/>
        <v>#REF!</v>
      </c>
      <c r="F20" s="1018" t="e">
        <f>#REF!+#REF!+#REF!</f>
        <v>#REF!</v>
      </c>
    </row>
    <row r="21" spans="1:6" outlineLevel="1" x14ac:dyDescent="0.25">
      <c r="A21" s="1017" t="s">
        <v>1683</v>
      </c>
      <c r="B21" s="1018"/>
      <c r="C21" s="1019"/>
      <c r="D21" s="1018"/>
      <c r="E21" s="1019" t="e">
        <f t="shared" si="1"/>
        <v>#REF!</v>
      </c>
      <c r="F21" s="1018" t="e">
        <f>#REF!</f>
        <v>#REF!</v>
      </c>
    </row>
    <row r="22" spans="1:6" outlineLevel="1" x14ac:dyDescent="0.25">
      <c r="A22" s="1017" t="s">
        <v>1345</v>
      </c>
      <c r="B22" s="1018"/>
      <c r="C22" s="1019"/>
      <c r="D22" s="1018"/>
      <c r="E22" s="1019" t="e">
        <f t="shared" si="1"/>
        <v>#REF!</v>
      </c>
      <c r="F22" s="1018" t="e">
        <f>#REF!</f>
        <v>#REF!</v>
      </c>
    </row>
    <row r="23" spans="1:6" ht="15.75" outlineLevel="1" thickBot="1" x14ac:dyDescent="0.3">
      <c r="A23" s="1029"/>
      <c r="B23" s="1030"/>
      <c r="C23" s="1031"/>
      <c r="D23" s="1030"/>
      <c r="E23" s="1031"/>
      <c r="F23" s="1030"/>
    </row>
    <row r="24" spans="1:6" ht="15.75" outlineLevel="1" thickBot="1" x14ac:dyDescent="0.3">
      <c r="A24" s="1032" t="s">
        <v>927</v>
      </c>
      <c r="B24" s="1033" t="e">
        <f>SUM(B11:B22)</f>
        <v>#REF!</v>
      </c>
      <c r="C24" s="1034" t="e">
        <f t="shared" ref="C24:F24" si="2">SUM(C11:C22)</f>
        <v>#REF!</v>
      </c>
      <c r="D24" s="1033">
        <f t="shared" si="2"/>
        <v>69239397887.282394</v>
      </c>
      <c r="E24" s="1034" t="e">
        <f t="shared" si="2"/>
        <v>#REF!</v>
      </c>
      <c r="F24" s="1035" t="e">
        <f t="shared" si="2"/>
        <v>#REF!</v>
      </c>
    </row>
    <row r="25" spans="1:6" ht="54.75" customHeight="1" x14ac:dyDescent="0.25">
      <c r="A25" s="1359" t="s">
        <v>829</v>
      </c>
      <c r="B25" s="1360"/>
      <c r="C25" s="1360"/>
      <c r="D25" s="1360"/>
      <c r="E25" s="1361"/>
      <c r="F25" s="1362"/>
    </row>
    <row r="26" spans="1:6" ht="30" customHeight="1" x14ac:dyDescent="0.25">
      <c r="A26" s="1351" t="s">
        <v>830</v>
      </c>
      <c r="B26" s="1352"/>
      <c r="C26" s="1352"/>
      <c r="D26" s="1352"/>
      <c r="E26" s="1353"/>
      <c r="F26" s="1354"/>
    </row>
    <row r="27" spans="1:6" ht="87.75" customHeight="1" x14ac:dyDescent="0.25">
      <c r="A27" s="1351" t="s">
        <v>831</v>
      </c>
      <c r="B27" s="1352"/>
      <c r="C27" s="1352"/>
      <c r="D27" s="1352"/>
      <c r="E27" s="1353"/>
      <c r="F27" s="1354"/>
    </row>
    <row r="28" spans="1:6" ht="45" customHeight="1" x14ac:dyDescent="0.25">
      <c r="A28" s="1351" t="s">
        <v>832</v>
      </c>
      <c r="B28" s="1352"/>
      <c r="C28" s="1352"/>
      <c r="D28" s="1352"/>
      <c r="E28" s="1353"/>
      <c r="F28" s="1354"/>
    </row>
    <row r="29" spans="1:6" ht="30" customHeight="1" x14ac:dyDescent="0.25">
      <c r="A29" s="1351" t="s">
        <v>833</v>
      </c>
      <c r="B29" s="1352"/>
      <c r="C29" s="1352"/>
      <c r="D29" s="1352"/>
      <c r="E29" s="1353"/>
      <c r="F29" s="1354"/>
    </row>
    <row r="30" spans="1:6" ht="60" customHeight="1" x14ac:dyDescent="0.25">
      <c r="A30" s="1351" t="s">
        <v>834</v>
      </c>
      <c r="B30" s="1352"/>
      <c r="C30" s="1352"/>
      <c r="D30" s="1352"/>
      <c r="E30" s="1353"/>
      <c r="F30" s="1354"/>
    </row>
    <row r="31" spans="1:6" ht="30" customHeight="1" x14ac:dyDescent="0.25">
      <c r="A31" s="1351" t="s">
        <v>835</v>
      </c>
      <c r="B31" s="1352"/>
      <c r="C31" s="1352"/>
      <c r="D31" s="1352"/>
      <c r="E31" s="1353"/>
      <c r="F31" s="1354"/>
    </row>
    <row r="32" spans="1:6" ht="23.25" customHeight="1" thickBot="1" x14ac:dyDescent="0.3">
      <c r="A32" s="1355" t="s">
        <v>836</v>
      </c>
      <c r="B32" s="1356"/>
      <c r="C32" s="1356"/>
      <c r="D32" s="1356"/>
      <c r="E32" s="1357"/>
      <c r="F32" s="1358"/>
    </row>
  </sheetData>
  <mergeCells count="14">
    <mergeCell ref="B1:F2"/>
    <mergeCell ref="A31:F31"/>
    <mergeCell ref="A32:F32"/>
    <mergeCell ref="A25:F25"/>
    <mergeCell ref="A26:F26"/>
    <mergeCell ref="A27:F27"/>
    <mergeCell ref="A28:F28"/>
    <mergeCell ref="A29:F29"/>
    <mergeCell ref="A30:F30"/>
    <mergeCell ref="A7:D8"/>
    <mergeCell ref="F7:F8"/>
    <mergeCell ref="A3:F3"/>
    <mergeCell ref="A4:D5"/>
    <mergeCell ref="F4:F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legacyDrawing r:id="rId3"/>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dimension ref="A1:Q2713"/>
  <sheetViews>
    <sheetView workbookViewId="0">
      <selection activeCell="D16" sqref="D7:XFD28"/>
    </sheetView>
  </sheetViews>
  <sheetFormatPr defaultRowHeight="11.25" customHeight="1" x14ac:dyDescent="0.25"/>
  <cols>
    <col min="1" max="1" width="55.28515625" style="690" bestFit="1" customWidth="1"/>
    <col min="2" max="2" width="97.28515625" style="690" customWidth="1" collapsed="1"/>
    <col min="3" max="3" width="4.85546875" style="690" customWidth="1" collapsed="1"/>
    <col min="4" max="5" width="17.85546875" style="690" customWidth="1" collapsed="1"/>
    <col min="6" max="6" width="17.85546875" customWidth="1"/>
    <col min="7" max="7" width="13.85546875" style="690" customWidth="1" collapsed="1"/>
    <col min="8" max="8" width="82" bestFit="1" customWidth="1"/>
    <col min="9" max="9" width="13.85546875" customWidth="1" collapsed="1"/>
    <col min="10" max="10" width="59.28515625" bestFit="1" customWidth="1"/>
    <col min="11" max="11" width="19" bestFit="1" customWidth="1"/>
    <col min="18" max="16384" width="9.140625" style="690"/>
  </cols>
  <sheetData>
    <row r="1" spans="1:11" ht="12.75" customHeight="1" x14ac:dyDescent="0.25">
      <c r="B1" s="689" t="s">
        <v>1361</v>
      </c>
      <c r="D1" s="691" t="s">
        <v>1362</v>
      </c>
      <c r="E1" s="691"/>
      <c r="H1" s="709" t="s">
        <v>1508</v>
      </c>
    </row>
    <row r="2" spans="1:11" ht="11.25" customHeight="1" x14ac:dyDescent="0.25">
      <c r="H2" s="708" t="s">
        <v>1669</v>
      </c>
      <c r="J2" t="s">
        <v>1382</v>
      </c>
      <c r="K2" s="710">
        <f>SUMIFS(D:D,G:G,LEFT(J2,2))</f>
        <v>677.53</v>
      </c>
    </row>
    <row r="3" spans="1:11" ht="12.75" customHeight="1" x14ac:dyDescent="0.25">
      <c r="B3" s="693" t="s">
        <v>1363</v>
      </c>
      <c r="H3" s="708" t="s">
        <v>1670</v>
      </c>
      <c r="J3" t="s">
        <v>1385</v>
      </c>
      <c r="K3" s="710">
        <f t="shared" ref="K3:K64" si="0">SUMIFS(D:D,G:G,LEFT(J3,2))</f>
        <v>3032.01</v>
      </c>
    </row>
    <row r="4" spans="1:11" ht="12.75" customHeight="1" x14ac:dyDescent="0.25">
      <c r="B4" s="693"/>
      <c r="H4" s="708" t="s">
        <v>1671</v>
      </c>
      <c r="J4" t="s">
        <v>1387</v>
      </c>
      <c r="K4" s="710">
        <f t="shared" si="0"/>
        <v>0</v>
      </c>
    </row>
    <row r="5" spans="1:11" ht="12.75" customHeight="1" x14ac:dyDescent="0.25">
      <c r="B5" s="694"/>
      <c r="C5" s="695"/>
      <c r="D5" s="695" t="s">
        <v>1364</v>
      </c>
      <c r="E5" s="695" t="s">
        <v>1365</v>
      </c>
      <c r="J5" t="s">
        <v>1389</v>
      </c>
      <c r="K5" s="710">
        <f t="shared" si="0"/>
        <v>0</v>
      </c>
    </row>
    <row r="6" spans="1:11" ht="12.75" customHeight="1" x14ac:dyDescent="0.25">
      <c r="A6" s="690" t="str">
        <f>B6</f>
        <v>S_ZEMMORG (Všechny země a mezinárodní organizace (1A))</v>
      </c>
      <c r="B6" s="696" t="s">
        <v>1366</v>
      </c>
      <c r="C6" s="697" t="s">
        <v>1338</v>
      </c>
      <c r="D6" s="698">
        <v>1</v>
      </c>
      <c r="E6" s="698">
        <v>2</v>
      </c>
      <c r="H6" s="688" t="s">
        <v>1509</v>
      </c>
      <c r="J6" t="s">
        <v>1391</v>
      </c>
      <c r="K6" s="710">
        <f t="shared" si="0"/>
        <v>1099816524.3164058</v>
      </c>
    </row>
    <row r="7" spans="1:11" ht="12.75" customHeight="1" x14ac:dyDescent="0.25">
      <c r="A7" s="690" t="str">
        <f>A6</f>
        <v>S_ZEMMORG (Všechny země a mezinárodní organizace (1A))</v>
      </c>
      <c r="B7" s="694" t="s">
        <v>1367</v>
      </c>
      <c r="C7" s="698">
        <v>1</v>
      </c>
      <c r="D7" s="699">
        <v>405482233887.29803</v>
      </c>
      <c r="E7" s="697" t="s">
        <v>1368</v>
      </c>
      <c r="H7" s="711">
        <f>SUM(K:K)</f>
        <v>405482233887.29803</v>
      </c>
      <c r="J7" t="s">
        <v>1393</v>
      </c>
      <c r="K7" s="710">
        <f t="shared" si="0"/>
        <v>162002486.72</v>
      </c>
    </row>
    <row r="8" spans="1:11" ht="12.75" customHeight="1" x14ac:dyDescent="0.25">
      <c r="A8" s="690" t="str">
        <f t="shared" ref="A8:A20" si="1">A7</f>
        <v>S_ZEMMORG (Všechny země a mezinárodní organizace (1A))</v>
      </c>
      <c r="B8" s="694" t="s">
        <v>1369</v>
      </c>
      <c r="C8" s="698">
        <v>2</v>
      </c>
      <c r="D8" s="700"/>
      <c r="E8" s="697" t="s">
        <v>1368</v>
      </c>
      <c r="H8" s="712">
        <f>H7-D7</f>
        <v>0</v>
      </c>
      <c r="J8" t="s">
        <v>1395</v>
      </c>
      <c r="K8" s="710">
        <f t="shared" si="0"/>
        <v>145621754.44</v>
      </c>
    </row>
    <row r="9" spans="1:11" ht="12.75" customHeight="1" x14ac:dyDescent="0.25">
      <c r="A9" s="690" t="str">
        <f t="shared" si="1"/>
        <v>S_ZEMMORG (Všechny země a mezinárodní organizace (1A))</v>
      </c>
      <c r="B9" s="694" t="s">
        <v>1370</v>
      </c>
      <c r="C9" s="698">
        <v>3</v>
      </c>
      <c r="D9" s="701">
        <v>0</v>
      </c>
      <c r="E9" s="697" t="s">
        <v>1368</v>
      </c>
      <c r="J9" t="s">
        <v>1397</v>
      </c>
      <c r="K9" s="710">
        <f t="shared" si="0"/>
        <v>678670924.61562347</v>
      </c>
    </row>
    <row r="10" spans="1:11" ht="12.75" customHeight="1" x14ac:dyDescent="0.25">
      <c r="A10" s="690" t="str">
        <f t="shared" si="1"/>
        <v>S_ZEMMORG (Všechny země a mezinárodní organizace (1A))</v>
      </c>
      <c r="B10" s="694" t="s">
        <v>1371</v>
      </c>
      <c r="C10" s="698">
        <v>4</v>
      </c>
      <c r="D10" s="700"/>
      <c r="E10" s="697" t="s">
        <v>1368</v>
      </c>
      <c r="J10" t="s">
        <v>1399</v>
      </c>
      <c r="K10" s="710">
        <f t="shared" si="0"/>
        <v>4371.3999999999996</v>
      </c>
    </row>
    <row r="11" spans="1:11" ht="12.75" customHeight="1" x14ac:dyDescent="0.25">
      <c r="A11" s="690" t="str">
        <f t="shared" si="1"/>
        <v>S_ZEMMORG (Všechny země a mezinárodní organizace (1A))</v>
      </c>
      <c r="B11" s="694" t="s">
        <v>1372</v>
      </c>
      <c r="C11" s="698">
        <v>5</v>
      </c>
      <c r="D11" s="700">
        <v>0</v>
      </c>
      <c r="E11" s="697" t="s">
        <v>1368</v>
      </c>
      <c r="J11" t="s">
        <v>1401</v>
      </c>
      <c r="K11" s="710">
        <f t="shared" si="0"/>
        <v>407123176.51999998</v>
      </c>
    </row>
    <row r="12" spans="1:11" ht="12.75" customHeight="1" x14ac:dyDescent="0.25">
      <c r="A12" s="690" t="str">
        <f t="shared" si="1"/>
        <v>S_ZEMMORG (Všechny země a mezinárodní organizace (1A))</v>
      </c>
      <c r="B12" s="694" t="s">
        <v>1373</v>
      </c>
      <c r="C12" s="698">
        <v>6</v>
      </c>
      <c r="D12" s="700"/>
      <c r="E12" s="697" t="s">
        <v>1368</v>
      </c>
      <c r="J12" t="s">
        <v>1403</v>
      </c>
      <c r="K12" s="710">
        <f t="shared" si="0"/>
        <v>183242376999.38544</v>
      </c>
    </row>
    <row r="13" spans="1:11" ht="12.75" customHeight="1" x14ac:dyDescent="0.25">
      <c r="A13" s="690" t="str">
        <f t="shared" si="1"/>
        <v>S_ZEMMORG (Všechny země a mezinárodní organizace (1A))</v>
      </c>
      <c r="B13" s="694" t="s">
        <v>1374</v>
      </c>
      <c r="C13" s="698">
        <v>7</v>
      </c>
      <c r="D13" s="702">
        <v>32438578710.983845</v>
      </c>
      <c r="E13" s="697" t="s">
        <v>1368</v>
      </c>
      <c r="J13" t="s">
        <v>1405</v>
      </c>
      <c r="K13" s="710">
        <f t="shared" si="0"/>
        <v>9151102891.0890007</v>
      </c>
    </row>
    <row r="14" spans="1:11" ht="12.75" customHeight="1" x14ac:dyDescent="0.25">
      <c r="A14" s="690" t="str">
        <f t="shared" si="1"/>
        <v>S_ZEMMORG (Všechny země a mezinárodní organizace (1A))</v>
      </c>
      <c r="B14" s="694" t="s">
        <v>1375</v>
      </c>
      <c r="C14" s="698">
        <v>8</v>
      </c>
      <c r="D14" s="703">
        <v>32438578710.983845</v>
      </c>
      <c r="E14" s="697" t="s">
        <v>1368</v>
      </c>
      <c r="J14" t="s">
        <v>1407</v>
      </c>
      <c r="K14" s="710">
        <f t="shared" si="0"/>
        <v>52768818424.351311</v>
      </c>
    </row>
    <row r="15" spans="1:11" ht="12.75" customHeight="1" x14ac:dyDescent="0.25">
      <c r="A15" s="690" t="str">
        <f t="shared" si="1"/>
        <v>S_ZEMMORG (Všechny země a mezinárodní organizace (1A))</v>
      </c>
      <c r="B15" s="694" t="s">
        <v>1376</v>
      </c>
      <c r="C15" s="698">
        <v>9</v>
      </c>
      <c r="D15" s="700">
        <v>0</v>
      </c>
      <c r="E15" s="697" t="s">
        <v>1368</v>
      </c>
      <c r="J15" t="s">
        <v>1408</v>
      </c>
      <c r="K15" s="710">
        <f t="shared" si="0"/>
        <v>344490792.84911621</v>
      </c>
    </row>
    <row r="16" spans="1:11" ht="12.75" customHeight="1" x14ac:dyDescent="0.25">
      <c r="A16" s="690" t="str">
        <f t="shared" si="1"/>
        <v>S_ZEMMORG (Všechny země a mezinárodní organizace (1A))</v>
      </c>
      <c r="B16" s="694" t="s">
        <v>1377</v>
      </c>
      <c r="C16" s="698">
        <v>10</v>
      </c>
      <c r="D16" s="700">
        <v>0</v>
      </c>
      <c r="E16" s="697" t="s">
        <v>1368</v>
      </c>
      <c r="J16" t="s">
        <v>1410</v>
      </c>
      <c r="K16" s="710">
        <f t="shared" si="0"/>
        <v>0</v>
      </c>
    </row>
    <row r="17" spans="1:11" ht="12.75" customHeight="1" x14ac:dyDescent="0.25">
      <c r="A17" s="690" t="str">
        <f t="shared" si="1"/>
        <v>S_ZEMMORG (Všechny země a mezinárodní organizace (1A))</v>
      </c>
      <c r="B17" s="694" t="s">
        <v>1378</v>
      </c>
      <c r="C17" s="698">
        <v>11</v>
      </c>
      <c r="D17" s="697" t="s">
        <v>1368</v>
      </c>
      <c r="E17" s="703"/>
      <c r="J17" t="s">
        <v>1412</v>
      </c>
      <c r="K17" s="710">
        <f t="shared" si="0"/>
        <v>3811.39</v>
      </c>
    </row>
    <row r="18" spans="1:11" ht="12.75" customHeight="1" x14ac:dyDescent="0.25">
      <c r="A18" s="690" t="str">
        <f t="shared" si="1"/>
        <v>S_ZEMMORG (Všechny země a mezinárodní organizace (1A))</v>
      </c>
      <c r="B18" s="694" t="s">
        <v>1379</v>
      </c>
      <c r="C18" s="698">
        <v>12</v>
      </c>
      <c r="D18" s="697" t="s">
        <v>1368</v>
      </c>
      <c r="E18" s="703"/>
      <c r="J18" t="s">
        <v>1413</v>
      </c>
      <c r="K18" s="710">
        <f t="shared" si="0"/>
        <v>0</v>
      </c>
    </row>
    <row r="19" spans="1:11" ht="12.75" customHeight="1" x14ac:dyDescent="0.25">
      <c r="A19" s="690" t="str">
        <f t="shared" si="1"/>
        <v>S_ZEMMORG (Všechny země a mezinárodní organizace (1A))</v>
      </c>
      <c r="B19" s="694" t="s">
        <v>1380</v>
      </c>
      <c r="C19" s="698">
        <v>13</v>
      </c>
      <c r="D19" s="697" t="s">
        <v>1368</v>
      </c>
      <c r="E19" s="703"/>
      <c r="J19" t="s">
        <v>1415</v>
      </c>
      <c r="K19" s="710">
        <f t="shared" si="0"/>
        <v>1000</v>
      </c>
    </row>
    <row r="20" spans="1:11" ht="12.75" customHeight="1" x14ac:dyDescent="0.25">
      <c r="A20" s="690" t="str">
        <f t="shared" si="1"/>
        <v>S_ZEMMORG (Všechny země a mezinárodní organizace (1A))</v>
      </c>
      <c r="B20" s="694" t="s">
        <v>1381</v>
      </c>
      <c r="C20" s="698">
        <v>14</v>
      </c>
      <c r="D20" s="697" t="s">
        <v>1368</v>
      </c>
      <c r="E20" s="704">
        <v>5.268963810862851E-6</v>
      </c>
      <c r="J20" t="s">
        <v>1417</v>
      </c>
      <c r="K20" s="710">
        <f t="shared" si="0"/>
        <v>132331602.95999999</v>
      </c>
    </row>
    <row r="21" spans="1:11" ht="12.75" customHeight="1" x14ac:dyDescent="0.25">
      <c r="B21" s="694"/>
      <c r="C21" s="698"/>
      <c r="D21" s="697"/>
      <c r="E21" s="704"/>
      <c r="J21" t="s">
        <v>1419</v>
      </c>
      <c r="K21" s="710">
        <f t="shared" si="0"/>
        <v>723842057.09067976</v>
      </c>
    </row>
    <row r="22" spans="1:11" ht="12.75" customHeight="1" x14ac:dyDescent="0.25">
      <c r="A22" s="690" t="str">
        <f t="shared" ref="A22" si="2">B22</f>
        <v>AE (Spojené arabské emiráty)</v>
      </c>
      <c r="B22" s="697" t="s">
        <v>1382</v>
      </c>
      <c r="C22" s="697" t="s">
        <v>1338</v>
      </c>
      <c r="D22" s="698">
        <v>1</v>
      </c>
      <c r="E22" s="698">
        <v>2</v>
      </c>
      <c r="G22" s="690">
        <v>1</v>
      </c>
      <c r="J22" t="s">
        <v>1421</v>
      </c>
      <c r="K22" s="710">
        <f t="shared" si="0"/>
        <v>1309856708.5042796</v>
      </c>
    </row>
    <row r="23" spans="1:11" ht="12.75" customHeight="1" x14ac:dyDescent="0.25">
      <c r="A23" s="690" t="str">
        <f t="shared" ref="A23:A84" si="3">A22</f>
        <v>AE (Spojené arabské emiráty)</v>
      </c>
      <c r="B23" s="694" t="s">
        <v>1367</v>
      </c>
      <c r="C23" s="698">
        <v>1</v>
      </c>
      <c r="D23" s="699">
        <v>677.53</v>
      </c>
      <c r="E23" s="697" t="s">
        <v>1368</v>
      </c>
      <c r="G23" s="705" t="s">
        <v>1383</v>
      </c>
      <c r="J23" t="s">
        <v>1423</v>
      </c>
      <c r="K23" s="710">
        <f t="shared" si="0"/>
        <v>429012452.44</v>
      </c>
    </row>
    <row r="24" spans="1:11" ht="12.75" customHeight="1" x14ac:dyDescent="0.25">
      <c r="A24" s="690" t="str">
        <f t="shared" si="3"/>
        <v>AE (Spojené arabské emiráty)</v>
      </c>
      <c r="B24" s="694" t="s">
        <v>1369</v>
      </c>
      <c r="C24" s="698">
        <v>2</v>
      </c>
      <c r="D24" s="700"/>
      <c r="E24" s="697" t="s">
        <v>1368</v>
      </c>
      <c r="J24" t="s">
        <v>1425</v>
      </c>
      <c r="K24" s="710">
        <f t="shared" si="0"/>
        <v>3158727.29</v>
      </c>
    </row>
    <row r="25" spans="1:11" ht="12.75" customHeight="1" x14ac:dyDescent="0.25">
      <c r="A25" s="690" t="str">
        <f t="shared" si="3"/>
        <v>AE (Spojené arabské emiráty)</v>
      </c>
      <c r="B25" s="694" t="s">
        <v>1370</v>
      </c>
      <c r="C25" s="698">
        <v>3</v>
      </c>
      <c r="D25" s="701">
        <v>0</v>
      </c>
      <c r="E25" s="697" t="s">
        <v>1368</v>
      </c>
      <c r="G25" s="690" t="s">
        <v>1384</v>
      </c>
      <c r="J25" t="s">
        <v>1427</v>
      </c>
      <c r="K25" s="710">
        <f t="shared" si="0"/>
        <v>590953641.14999998</v>
      </c>
    </row>
    <row r="26" spans="1:11" ht="12.75" customHeight="1" x14ac:dyDescent="0.25">
      <c r="A26" s="690" t="str">
        <f t="shared" si="3"/>
        <v>AE (Spojené arabské emiráty)</v>
      </c>
      <c r="B26" s="694" t="s">
        <v>1371</v>
      </c>
      <c r="C26" s="698">
        <v>4</v>
      </c>
      <c r="D26" s="700"/>
      <c r="E26" s="697" t="s">
        <v>1368</v>
      </c>
      <c r="J26" t="s">
        <v>1429</v>
      </c>
      <c r="K26" s="710">
        <f t="shared" si="0"/>
        <v>81799477.590000004</v>
      </c>
    </row>
    <row r="27" spans="1:11" ht="12.75" customHeight="1" x14ac:dyDescent="0.25">
      <c r="A27" s="690" t="str">
        <f t="shared" si="3"/>
        <v>AE (Spojené arabské emiráty)</v>
      </c>
      <c r="B27" s="694" t="s">
        <v>1372</v>
      </c>
      <c r="C27" s="698">
        <v>5</v>
      </c>
      <c r="D27" s="700">
        <v>0</v>
      </c>
      <c r="E27" s="697" t="s">
        <v>1368</v>
      </c>
      <c r="J27" t="s">
        <v>1431</v>
      </c>
      <c r="K27" s="710">
        <f t="shared" si="0"/>
        <v>748586731.70000005</v>
      </c>
    </row>
    <row r="28" spans="1:11" ht="12.75" customHeight="1" x14ac:dyDescent="0.25">
      <c r="A28" s="690" t="str">
        <f t="shared" si="3"/>
        <v>AE (Spojené arabské emiráty)</v>
      </c>
      <c r="B28" s="694" t="s">
        <v>1373</v>
      </c>
      <c r="C28" s="698">
        <v>6</v>
      </c>
      <c r="D28" s="700"/>
      <c r="E28" s="697" t="s">
        <v>1368</v>
      </c>
      <c r="J28" t="s">
        <v>1433</v>
      </c>
      <c r="K28" s="710">
        <f t="shared" si="0"/>
        <v>304.3</v>
      </c>
    </row>
    <row r="29" spans="1:11" ht="12.75" customHeight="1" x14ac:dyDescent="0.25">
      <c r="A29" s="690" t="str">
        <f t="shared" si="3"/>
        <v>AE (Spojené arabské emiráty)</v>
      </c>
      <c r="B29" s="694" t="s">
        <v>1374</v>
      </c>
      <c r="C29" s="698">
        <v>7</v>
      </c>
      <c r="D29" s="702">
        <v>54.202399999999997</v>
      </c>
      <c r="E29" s="697" t="s">
        <v>1368</v>
      </c>
      <c r="J29" t="s">
        <v>1435</v>
      </c>
      <c r="K29" s="710">
        <f t="shared" si="0"/>
        <v>1354424234.314604</v>
      </c>
    </row>
    <row r="30" spans="1:11" ht="12.75" customHeight="1" x14ac:dyDescent="0.25">
      <c r="A30" s="690" t="str">
        <f t="shared" si="3"/>
        <v>AE (Spojené arabské emiráty)</v>
      </c>
      <c r="B30" s="694" t="s">
        <v>1375</v>
      </c>
      <c r="C30" s="698">
        <v>8</v>
      </c>
      <c r="D30" s="703">
        <v>54.202399999999997</v>
      </c>
      <c r="E30" s="697" t="s">
        <v>1368</v>
      </c>
      <c r="J30" t="s">
        <v>1437</v>
      </c>
      <c r="K30" s="710">
        <f t="shared" si="0"/>
        <v>564901362.99000001</v>
      </c>
    </row>
    <row r="31" spans="1:11" ht="12.75" customHeight="1" x14ac:dyDescent="0.25">
      <c r="A31" s="690" t="str">
        <f t="shared" si="3"/>
        <v>AE (Spojené arabské emiráty)</v>
      </c>
      <c r="B31" s="694" t="s">
        <v>1376</v>
      </c>
      <c r="C31" s="698">
        <v>9</v>
      </c>
      <c r="D31" s="700">
        <v>0</v>
      </c>
      <c r="E31" s="697" t="s">
        <v>1368</v>
      </c>
      <c r="J31" t="s">
        <v>1439</v>
      </c>
      <c r="K31" s="710">
        <f t="shared" si="0"/>
        <v>48.1</v>
      </c>
    </row>
    <row r="32" spans="1:11" ht="12.75" customHeight="1" x14ac:dyDescent="0.25">
      <c r="A32" s="690" t="str">
        <f t="shared" si="3"/>
        <v>AE (Spojené arabské emiráty)</v>
      </c>
      <c r="B32" s="694" t="s">
        <v>1377</v>
      </c>
      <c r="C32" s="698">
        <v>10</v>
      </c>
      <c r="D32" s="700">
        <v>0</v>
      </c>
      <c r="E32" s="697" t="s">
        <v>1368</v>
      </c>
      <c r="J32" t="s">
        <v>1441</v>
      </c>
      <c r="K32" s="710">
        <f t="shared" si="0"/>
        <v>6542186428.5654421</v>
      </c>
    </row>
    <row r="33" spans="1:11" ht="12.75" customHeight="1" x14ac:dyDescent="0.25">
      <c r="A33" s="690" t="str">
        <f t="shared" si="3"/>
        <v>AE (Spojené arabské emiráty)</v>
      </c>
      <c r="B33" s="694" t="s">
        <v>1378</v>
      </c>
      <c r="C33" s="698">
        <v>11</v>
      </c>
      <c r="D33" s="697" t="s">
        <v>1368</v>
      </c>
      <c r="E33" s="706">
        <v>1.6709240094309936E-9</v>
      </c>
      <c r="J33" t="s">
        <v>1443</v>
      </c>
      <c r="K33" s="710">
        <f t="shared" si="0"/>
        <v>5321.16</v>
      </c>
    </row>
    <row r="34" spans="1:11" ht="12.75" customHeight="1" x14ac:dyDescent="0.25">
      <c r="A34" s="690" t="str">
        <f t="shared" si="3"/>
        <v>AE (Spojené arabské emiráty)</v>
      </c>
      <c r="B34" s="694" t="s">
        <v>1379</v>
      </c>
      <c r="C34" s="698">
        <v>12</v>
      </c>
      <c r="D34" s="697" t="s">
        <v>1368</v>
      </c>
      <c r="E34" s="706">
        <v>0</v>
      </c>
      <c r="J34" t="s">
        <v>1445</v>
      </c>
      <c r="K34" s="710">
        <f t="shared" si="0"/>
        <v>71503495.906000003</v>
      </c>
    </row>
    <row r="35" spans="1:11" ht="12.75" customHeight="1" x14ac:dyDescent="0.25">
      <c r="A35" s="690" t="str">
        <f t="shared" si="3"/>
        <v>AE (Spojené arabské emiráty)</v>
      </c>
      <c r="B35" s="694" t="s">
        <v>1380</v>
      </c>
      <c r="C35" s="698">
        <v>13</v>
      </c>
      <c r="D35" s="697" t="s">
        <v>1368</v>
      </c>
      <c r="E35" s="707">
        <v>0</v>
      </c>
      <c r="J35" t="s">
        <v>1446</v>
      </c>
      <c r="K35" s="710">
        <f t="shared" si="0"/>
        <v>0</v>
      </c>
    </row>
    <row r="36" spans="1:11" ht="12.75" customHeight="1" x14ac:dyDescent="0.25">
      <c r="A36" s="690" t="str">
        <f t="shared" si="3"/>
        <v>AE (Spojené arabské emiráty)</v>
      </c>
      <c r="B36" s="694" t="s">
        <v>1381</v>
      </c>
      <c r="C36" s="698">
        <v>14</v>
      </c>
      <c r="D36" s="697" t="s">
        <v>1368</v>
      </c>
      <c r="E36" s="703"/>
      <c r="J36" t="s">
        <v>1448</v>
      </c>
      <c r="K36" s="710">
        <f t="shared" si="0"/>
        <v>616.45000000000005</v>
      </c>
    </row>
    <row r="37" spans="1:11" ht="11.25" customHeight="1" x14ac:dyDescent="0.25">
      <c r="J37" t="s">
        <v>1450</v>
      </c>
      <c r="K37" s="710">
        <f t="shared" si="0"/>
        <v>325933668.18000001</v>
      </c>
    </row>
    <row r="38" spans="1:11" ht="12.75" customHeight="1" x14ac:dyDescent="0.25">
      <c r="A38" s="690" t="str">
        <f t="shared" ref="A38" si="4">B38</f>
        <v>AI (Anguilla)</v>
      </c>
      <c r="B38" s="697" t="s">
        <v>1385</v>
      </c>
      <c r="C38" s="697" t="s">
        <v>1338</v>
      </c>
      <c r="D38" s="698">
        <v>1</v>
      </c>
      <c r="E38" s="698">
        <v>2</v>
      </c>
      <c r="G38" s="690">
        <v>2</v>
      </c>
      <c r="J38" t="s">
        <v>1452</v>
      </c>
      <c r="K38" s="710">
        <f t="shared" si="0"/>
        <v>10590321074.199341</v>
      </c>
    </row>
    <row r="39" spans="1:11" ht="12.75" customHeight="1" x14ac:dyDescent="0.25">
      <c r="A39" s="690" t="str">
        <f t="shared" ref="A39" si="5">A38</f>
        <v>AI (Anguilla)</v>
      </c>
      <c r="B39" s="694" t="s">
        <v>1367</v>
      </c>
      <c r="C39" s="698">
        <v>1</v>
      </c>
      <c r="D39" s="699">
        <v>3032.01</v>
      </c>
      <c r="E39" s="697" t="s">
        <v>1368</v>
      </c>
      <c r="G39" s="705" t="s">
        <v>1386</v>
      </c>
      <c r="J39" t="s">
        <v>1454</v>
      </c>
      <c r="K39" s="710">
        <f t="shared" si="0"/>
        <v>258.18</v>
      </c>
    </row>
    <row r="40" spans="1:11" ht="12.75" customHeight="1" x14ac:dyDescent="0.25">
      <c r="A40" s="690" t="str">
        <f t="shared" si="3"/>
        <v>AI (Anguilla)</v>
      </c>
      <c r="B40" s="694" t="s">
        <v>1369</v>
      </c>
      <c r="C40" s="698">
        <v>2</v>
      </c>
      <c r="D40" s="700"/>
      <c r="E40" s="697" t="s">
        <v>1368</v>
      </c>
      <c r="J40" t="s">
        <v>1456</v>
      </c>
      <c r="K40" s="710">
        <f t="shared" si="0"/>
        <v>1670568580.3</v>
      </c>
    </row>
    <row r="41" spans="1:11" ht="12.75" customHeight="1" x14ac:dyDescent="0.25">
      <c r="A41" s="690" t="str">
        <f t="shared" si="3"/>
        <v>AI (Anguilla)</v>
      </c>
      <c r="B41" s="694" t="s">
        <v>1370</v>
      </c>
      <c r="C41" s="698">
        <v>3</v>
      </c>
      <c r="D41" s="701">
        <v>0</v>
      </c>
      <c r="E41" s="697" t="s">
        <v>1368</v>
      </c>
      <c r="G41" s="690" t="s">
        <v>1384</v>
      </c>
      <c r="J41" t="s">
        <v>1458</v>
      </c>
      <c r="K41" s="710">
        <f t="shared" si="0"/>
        <v>842.35</v>
      </c>
    </row>
    <row r="42" spans="1:11" ht="12.75" customHeight="1" x14ac:dyDescent="0.25">
      <c r="A42" s="690" t="str">
        <f t="shared" si="3"/>
        <v>AI (Anguilla)</v>
      </c>
      <c r="B42" s="694" t="s">
        <v>1371</v>
      </c>
      <c r="C42" s="698">
        <v>4</v>
      </c>
      <c r="D42" s="700"/>
      <c r="E42" s="697" t="s">
        <v>1368</v>
      </c>
      <c r="J42" t="s">
        <v>1460</v>
      </c>
      <c r="K42" s="710">
        <f t="shared" si="0"/>
        <v>1019.34</v>
      </c>
    </row>
    <row r="43" spans="1:11" ht="12.75" customHeight="1" x14ac:dyDescent="0.25">
      <c r="A43" s="690" t="str">
        <f t="shared" si="3"/>
        <v>AI (Anguilla)</v>
      </c>
      <c r="B43" s="694" t="s">
        <v>1372</v>
      </c>
      <c r="C43" s="698">
        <v>5</v>
      </c>
      <c r="D43" s="700">
        <v>0</v>
      </c>
      <c r="E43" s="697" t="s">
        <v>1368</v>
      </c>
      <c r="J43" t="s">
        <v>1462</v>
      </c>
      <c r="K43" s="710">
        <f t="shared" si="0"/>
        <v>1200767380.3399999</v>
      </c>
    </row>
    <row r="44" spans="1:11" ht="12.75" customHeight="1" x14ac:dyDescent="0.25">
      <c r="A44" s="690" t="str">
        <f t="shared" si="3"/>
        <v>AI (Anguilla)</v>
      </c>
      <c r="B44" s="694" t="s">
        <v>1373</v>
      </c>
      <c r="C44" s="698">
        <v>6</v>
      </c>
      <c r="D44" s="700"/>
      <c r="E44" s="697" t="s">
        <v>1368</v>
      </c>
      <c r="J44" t="s">
        <v>1464</v>
      </c>
      <c r="K44" s="710">
        <f t="shared" si="0"/>
        <v>395637473.95999998</v>
      </c>
    </row>
    <row r="45" spans="1:11" ht="12.75" customHeight="1" x14ac:dyDescent="0.25">
      <c r="A45" s="690" t="str">
        <f t="shared" si="3"/>
        <v>AI (Anguilla)</v>
      </c>
      <c r="B45" s="694" t="s">
        <v>1374</v>
      </c>
      <c r="C45" s="698">
        <v>7</v>
      </c>
      <c r="D45" s="702">
        <v>242.56080000000003</v>
      </c>
      <c r="E45" s="697" t="s">
        <v>1368</v>
      </c>
      <c r="J45" t="s">
        <v>1466</v>
      </c>
      <c r="K45" s="710">
        <f t="shared" si="0"/>
        <v>3358073142.646143</v>
      </c>
    </row>
    <row r="46" spans="1:11" ht="12.75" customHeight="1" x14ac:dyDescent="0.25">
      <c r="A46" s="690" t="str">
        <f t="shared" si="3"/>
        <v>AI (Anguilla)</v>
      </c>
      <c r="B46" s="694" t="s">
        <v>1375</v>
      </c>
      <c r="C46" s="698">
        <v>8</v>
      </c>
      <c r="D46" s="703">
        <v>242.56080000000003</v>
      </c>
      <c r="E46" s="697" t="s">
        <v>1368</v>
      </c>
      <c r="J46" t="s">
        <v>1468</v>
      </c>
      <c r="K46" s="710">
        <f t="shared" si="0"/>
        <v>0</v>
      </c>
    </row>
    <row r="47" spans="1:11" ht="12.75" customHeight="1" x14ac:dyDescent="0.25">
      <c r="A47" s="690" t="str">
        <f t="shared" si="3"/>
        <v>AI (Anguilla)</v>
      </c>
      <c r="B47" s="694" t="s">
        <v>1376</v>
      </c>
      <c r="C47" s="698">
        <v>9</v>
      </c>
      <c r="D47" s="700">
        <v>0</v>
      </c>
      <c r="E47" s="697" t="s">
        <v>1368</v>
      </c>
      <c r="J47" t="s">
        <v>1470</v>
      </c>
      <c r="K47" s="710">
        <f t="shared" si="0"/>
        <v>691.75</v>
      </c>
    </row>
    <row r="48" spans="1:11" ht="12.75" customHeight="1" x14ac:dyDescent="0.25">
      <c r="A48" s="690" t="str">
        <f t="shared" si="3"/>
        <v>AI (Anguilla)</v>
      </c>
      <c r="B48" s="694" t="s">
        <v>1377</v>
      </c>
      <c r="C48" s="698">
        <v>10</v>
      </c>
      <c r="D48" s="700">
        <v>0</v>
      </c>
      <c r="E48" s="697" t="s">
        <v>1368</v>
      </c>
      <c r="J48" t="s">
        <v>1472</v>
      </c>
      <c r="K48" s="710">
        <f t="shared" si="0"/>
        <v>1043.68</v>
      </c>
    </row>
    <row r="49" spans="1:11" ht="12.75" customHeight="1" x14ac:dyDescent="0.25">
      <c r="A49" s="690" t="str">
        <f t="shared" si="3"/>
        <v>AI (Anguilla)</v>
      </c>
      <c r="B49" s="694" t="s">
        <v>1378</v>
      </c>
      <c r="C49" s="698">
        <v>11</v>
      </c>
      <c r="D49" s="697" t="s">
        <v>1368</v>
      </c>
      <c r="E49" s="706">
        <v>7.4775409293092078E-9</v>
      </c>
      <c r="J49" t="s">
        <v>1474</v>
      </c>
      <c r="K49" s="710">
        <f t="shared" si="0"/>
        <v>2930846393.4519267</v>
      </c>
    </row>
    <row r="50" spans="1:11" ht="12.75" customHeight="1" x14ac:dyDescent="0.25">
      <c r="A50" s="690" t="str">
        <f t="shared" si="3"/>
        <v>AI (Anguilla)</v>
      </c>
      <c r="B50" s="694" t="s">
        <v>1379</v>
      </c>
      <c r="C50" s="698">
        <v>12</v>
      </c>
      <c r="D50" s="697" t="s">
        <v>1368</v>
      </c>
      <c r="E50" s="706">
        <v>0</v>
      </c>
      <c r="J50" t="s">
        <v>1476</v>
      </c>
      <c r="K50" s="710">
        <f t="shared" si="0"/>
        <v>399778356.403</v>
      </c>
    </row>
    <row r="51" spans="1:11" ht="12.75" customHeight="1" x14ac:dyDescent="0.25">
      <c r="A51" s="690" t="str">
        <f t="shared" si="3"/>
        <v>AI (Anguilla)</v>
      </c>
      <c r="B51" s="694" t="s">
        <v>1380</v>
      </c>
      <c r="C51" s="698">
        <v>13</v>
      </c>
      <c r="D51" s="697" t="s">
        <v>1368</v>
      </c>
      <c r="E51" s="707">
        <v>0</v>
      </c>
      <c r="J51" t="s">
        <v>1478</v>
      </c>
      <c r="K51" s="710">
        <f t="shared" si="0"/>
        <v>1223604001.2</v>
      </c>
    </row>
    <row r="52" spans="1:11" ht="12.75" customHeight="1" x14ac:dyDescent="0.25">
      <c r="A52" s="690" t="str">
        <f t="shared" si="3"/>
        <v>AI (Anguilla)</v>
      </c>
      <c r="B52" s="694" t="s">
        <v>1381</v>
      </c>
      <c r="C52" s="698">
        <v>14</v>
      </c>
      <c r="D52" s="697" t="s">
        <v>1368</v>
      </c>
      <c r="E52" s="703"/>
      <c r="J52" t="s">
        <v>1479</v>
      </c>
      <c r="K52" s="710">
        <f t="shared" si="0"/>
        <v>7961.1</v>
      </c>
    </row>
    <row r="53" spans="1:11" ht="12.75" customHeight="1" x14ac:dyDescent="0.25">
      <c r="J53" t="s">
        <v>1481</v>
      </c>
      <c r="K53" s="710">
        <f t="shared" si="0"/>
        <v>93718535540.283707</v>
      </c>
    </row>
    <row r="54" spans="1:11" ht="12.75" customHeight="1" x14ac:dyDescent="0.25">
      <c r="A54" s="690" t="str">
        <f t="shared" ref="A54" si="6">B54</f>
        <v>AT (Rakouská republika)</v>
      </c>
      <c r="B54" s="697" t="s">
        <v>1387</v>
      </c>
      <c r="C54" s="697" t="s">
        <v>1338</v>
      </c>
      <c r="D54" s="698">
        <v>1</v>
      </c>
      <c r="E54" s="698">
        <v>2</v>
      </c>
      <c r="G54" s="690">
        <v>3</v>
      </c>
      <c r="J54" t="s">
        <v>1483</v>
      </c>
      <c r="K54" s="710">
        <f t="shared" si="0"/>
        <v>7406.39</v>
      </c>
    </row>
    <row r="55" spans="1:11" ht="12.75" customHeight="1" x14ac:dyDescent="0.25">
      <c r="A55" s="690" t="str">
        <f t="shared" ref="A55" si="7">A54</f>
        <v>AT (Rakouská republika)</v>
      </c>
      <c r="B55" s="694" t="s">
        <v>1367</v>
      </c>
      <c r="C55" s="698">
        <v>1</v>
      </c>
      <c r="D55" s="699">
        <v>0</v>
      </c>
      <c r="E55" s="697" t="s">
        <v>1368</v>
      </c>
      <c r="G55" s="705" t="s">
        <v>1388</v>
      </c>
      <c r="J55" t="s">
        <v>1485</v>
      </c>
      <c r="K55" s="710">
        <f t="shared" si="0"/>
        <v>142431414.41999999</v>
      </c>
    </row>
    <row r="56" spans="1:11" ht="12.75" customHeight="1" x14ac:dyDescent="0.25">
      <c r="A56" s="690" t="str">
        <f t="shared" si="3"/>
        <v>AT (Rakouská republika)</v>
      </c>
      <c r="B56" s="694" t="s">
        <v>1369</v>
      </c>
      <c r="C56" s="698">
        <v>2</v>
      </c>
      <c r="D56" s="700"/>
      <c r="E56" s="697" t="s">
        <v>1368</v>
      </c>
      <c r="J56" t="s">
        <v>1487</v>
      </c>
      <c r="K56" s="710">
        <f t="shared" si="0"/>
        <v>0</v>
      </c>
    </row>
    <row r="57" spans="1:11" ht="12.75" customHeight="1" x14ac:dyDescent="0.25">
      <c r="A57" s="690" t="str">
        <f t="shared" si="3"/>
        <v>AT (Rakouská republika)</v>
      </c>
      <c r="B57" s="694" t="s">
        <v>1370</v>
      </c>
      <c r="C57" s="698">
        <v>3</v>
      </c>
      <c r="D57" s="701">
        <v>0</v>
      </c>
      <c r="E57" s="697" t="s">
        <v>1368</v>
      </c>
      <c r="G57" s="690" t="s">
        <v>1384</v>
      </c>
      <c r="J57" t="s">
        <v>1489</v>
      </c>
      <c r="K57" s="710">
        <f t="shared" si="0"/>
        <v>13569381686.153</v>
      </c>
    </row>
    <row r="58" spans="1:11" ht="12.75" customHeight="1" x14ac:dyDescent="0.25">
      <c r="A58" s="690" t="str">
        <f t="shared" si="3"/>
        <v>AT (Rakouská republika)</v>
      </c>
      <c r="B58" s="694" t="s">
        <v>1371</v>
      </c>
      <c r="C58" s="698">
        <v>4</v>
      </c>
      <c r="D58" s="700"/>
      <c r="E58" s="697" t="s">
        <v>1368</v>
      </c>
      <c r="J58" t="s">
        <v>1491</v>
      </c>
      <c r="K58" s="710">
        <f t="shared" si="0"/>
        <v>130445151.79351909</v>
      </c>
    </row>
    <row r="59" spans="1:11" ht="12.75" customHeight="1" x14ac:dyDescent="0.25">
      <c r="A59" s="690" t="str">
        <f t="shared" si="3"/>
        <v>AT (Rakouská republika)</v>
      </c>
      <c r="B59" s="694" t="s">
        <v>1372</v>
      </c>
      <c r="C59" s="698">
        <v>5</v>
      </c>
      <c r="D59" s="700">
        <v>0</v>
      </c>
      <c r="E59" s="697" t="s">
        <v>1368</v>
      </c>
      <c r="J59" t="s">
        <v>1493</v>
      </c>
      <c r="K59" s="710">
        <f t="shared" si="0"/>
        <v>4207500.26</v>
      </c>
    </row>
    <row r="60" spans="1:11" ht="12.75" customHeight="1" x14ac:dyDescent="0.25">
      <c r="A60" s="690" t="str">
        <f t="shared" si="3"/>
        <v>AT (Rakouská republika)</v>
      </c>
      <c r="B60" s="694" t="s">
        <v>1373</v>
      </c>
      <c r="C60" s="698">
        <v>6</v>
      </c>
      <c r="D60" s="700"/>
      <c r="E60" s="697" t="s">
        <v>1368</v>
      </c>
      <c r="J60" t="s">
        <v>1495</v>
      </c>
      <c r="K60" s="710">
        <f t="shared" si="0"/>
        <v>598364786.52907801</v>
      </c>
    </row>
    <row r="61" spans="1:11" ht="12.75" customHeight="1" x14ac:dyDescent="0.25">
      <c r="A61" s="690" t="str">
        <f t="shared" si="3"/>
        <v>AT (Rakouská republika)</v>
      </c>
      <c r="B61" s="694" t="s">
        <v>1374</v>
      </c>
      <c r="C61" s="698">
        <v>7</v>
      </c>
      <c r="D61" s="702">
        <v>0</v>
      </c>
      <c r="E61" s="697" t="s">
        <v>1368</v>
      </c>
      <c r="J61" t="s">
        <v>1497</v>
      </c>
      <c r="K61" s="710">
        <f t="shared" si="0"/>
        <v>100.08</v>
      </c>
    </row>
    <row r="62" spans="1:11" ht="12.75" customHeight="1" x14ac:dyDescent="0.25">
      <c r="A62" s="690" t="str">
        <f t="shared" si="3"/>
        <v>AT (Rakouská republika)</v>
      </c>
      <c r="B62" s="694" t="s">
        <v>1375</v>
      </c>
      <c r="C62" s="698">
        <v>8</v>
      </c>
      <c r="D62" s="703">
        <v>0</v>
      </c>
      <c r="E62" s="697" t="s">
        <v>1368</v>
      </c>
      <c r="J62" t="s">
        <v>1499</v>
      </c>
      <c r="K62" s="710">
        <f t="shared" si="0"/>
        <v>32658.45</v>
      </c>
    </row>
    <row r="63" spans="1:11" ht="12.75" customHeight="1" x14ac:dyDescent="0.25">
      <c r="A63" s="690" t="str">
        <f t="shared" si="3"/>
        <v>AT (Rakouská republika)</v>
      </c>
      <c r="B63" s="694" t="s">
        <v>1376</v>
      </c>
      <c r="C63" s="698">
        <v>9</v>
      </c>
      <c r="D63" s="700">
        <v>0</v>
      </c>
      <c r="E63" s="697" t="s">
        <v>1368</v>
      </c>
      <c r="J63" t="s">
        <v>1501</v>
      </c>
      <c r="K63" s="710">
        <f t="shared" si="0"/>
        <v>14670685678.730457</v>
      </c>
    </row>
    <row r="64" spans="1:11" ht="12.75" customHeight="1" x14ac:dyDescent="0.25">
      <c r="A64" s="690" t="str">
        <f t="shared" si="3"/>
        <v>AT (Rakouská republika)</v>
      </c>
      <c r="B64" s="694" t="s">
        <v>1377</v>
      </c>
      <c r="C64" s="698">
        <v>10</v>
      </c>
      <c r="D64" s="700">
        <v>0</v>
      </c>
      <c r="E64" s="697" t="s">
        <v>1368</v>
      </c>
      <c r="J64" t="s">
        <v>1503</v>
      </c>
      <c r="K64" s="710">
        <f t="shared" si="0"/>
        <v>0</v>
      </c>
    </row>
    <row r="65" spans="1:7" ht="12.75" customHeight="1" x14ac:dyDescent="0.25">
      <c r="A65" s="690" t="str">
        <f t="shared" si="3"/>
        <v>AT (Rakouská republika)</v>
      </c>
      <c r="B65" s="694" t="s">
        <v>1378</v>
      </c>
      <c r="C65" s="698">
        <v>11</v>
      </c>
      <c r="D65" s="697" t="s">
        <v>1368</v>
      </c>
      <c r="E65" s="706">
        <v>0</v>
      </c>
    </row>
    <row r="66" spans="1:7" ht="12.75" customHeight="1" x14ac:dyDescent="0.25">
      <c r="A66" s="690" t="str">
        <f t="shared" si="3"/>
        <v>AT (Rakouská republika)</v>
      </c>
      <c r="B66" s="694" t="s">
        <v>1379</v>
      </c>
      <c r="C66" s="698">
        <v>12</v>
      </c>
      <c r="D66" s="697" t="s">
        <v>1368</v>
      </c>
      <c r="E66" s="706">
        <v>0</v>
      </c>
    </row>
    <row r="67" spans="1:7" ht="12.75" customHeight="1" x14ac:dyDescent="0.25">
      <c r="A67" s="690" t="str">
        <f t="shared" si="3"/>
        <v>AT (Rakouská republika)</v>
      </c>
      <c r="B67" s="694" t="s">
        <v>1380</v>
      </c>
      <c r="C67" s="698">
        <v>13</v>
      </c>
      <c r="D67" s="697" t="s">
        <v>1368</v>
      </c>
      <c r="E67" s="707">
        <v>0</v>
      </c>
    </row>
    <row r="68" spans="1:7" ht="12.75" customHeight="1" x14ac:dyDescent="0.25">
      <c r="A68" s="690" t="str">
        <f t="shared" si="3"/>
        <v>AT (Rakouská republika)</v>
      </c>
      <c r="B68" s="694" t="s">
        <v>1381</v>
      </c>
      <c r="C68" s="698">
        <v>14</v>
      </c>
      <c r="D68" s="697" t="s">
        <v>1368</v>
      </c>
      <c r="E68" s="703"/>
    </row>
    <row r="69" spans="1:7" ht="12.75" customHeight="1" x14ac:dyDescent="0.25"/>
    <row r="70" spans="1:7" ht="12.75" customHeight="1" x14ac:dyDescent="0.25">
      <c r="A70" s="690" t="str">
        <f t="shared" ref="A70" si="8">B70</f>
        <v>AU (Austrálie)</v>
      </c>
      <c r="B70" s="697" t="s">
        <v>1389</v>
      </c>
      <c r="C70" s="697" t="s">
        <v>1338</v>
      </c>
      <c r="D70" s="698">
        <v>1</v>
      </c>
      <c r="E70" s="698">
        <v>2</v>
      </c>
      <c r="G70" s="690">
        <v>4</v>
      </c>
    </row>
    <row r="71" spans="1:7" ht="12.75" customHeight="1" x14ac:dyDescent="0.25">
      <c r="A71" s="690" t="str">
        <f t="shared" ref="A71" si="9">A70</f>
        <v>AU (Austrálie)</v>
      </c>
      <c r="B71" s="694" t="s">
        <v>1367</v>
      </c>
      <c r="C71" s="698">
        <v>1</v>
      </c>
      <c r="D71" s="699">
        <v>0</v>
      </c>
      <c r="E71" s="697" t="s">
        <v>1368</v>
      </c>
      <c r="G71" s="705" t="s">
        <v>1390</v>
      </c>
    </row>
    <row r="72" spans="1:7" ht="12.75" customHeight="1" x14ac:dyDescent="0.25">
      <c r="A72" s="690" t="str">
        <f t="shared" si="3"/>
        <v>AU (Austrálie)</v>
      </c>
      <c r="B72" s="694" t="s">
        <v>1369</v>
      </c>
      <c r="C72" s="698">
        <v>2</v>
      </c>
      <c r="D72" s="700"/>
      <c r="E72" s="697" t="s">
        <v>1368</v>
      </c>
    </row>
    <row r="73" spans="1:7" ht="12.75" customHeight="1" x14ac:dyDescent="0.25">
      <c r="A73" s="690" t="str">
        <f t="shared" si="3"/>
        <v>AU (Austrálie)</v>
      </c>
      <c r="B73" s="694" t="s">
        <v>1370</v>
      </c>
      <c r="C73" s="698">
        <v>3</v>
      </c>
      <c r="D73" s="701">
        <v>0</v>
      </c>
      <c r="E73" s="697" t="s">
        <v>1368</v>
      </c>
      <c r="G73" s="690" t="s">
        <v>1384</v>
      </c>
    </row>
    <row r="74" spans="1:7" ht="12.75" customHeight="1" x14ac:dyDescent="0.25">
      <c r="A74" s="690" t="str">
        <f t="shared" si="3"/>
        <v>AU (Austrálie)</v>
      </c>
      <c r="B74" s="694" t="s">
        <v>1371</v>
      </c>
      <c r="C74" s="698">
        <v>4</v>
      </c>
      <c r="D74" s="700"/>
      <c r="E74" s="697" t="s">
        <v>1368</v>
      </c>
    </row>
    <row r="75" spans="1:7" ht="12.75" customHeight="1" x14ac:dyDescent="0.25">
      <c r="A75" s="690" t="str">
        <f t="shared" si="3"/>
        <v>AU (Austrálie)</v>
      </c>
      <c r="B75" s="694" t="s">
        <v>1372</v>
      </c>
      <c r="C75" s="698">
        <v>5</v>
      </c>
      <c r="D75" s="700">
        <v>0</v>
      </c>
      <c r="E75" s="697" t="s">
        <v>1368</v>
      </c>
    </row>
    <row r="76" spans="1:7" ht="12.75" customHeight="1" x14ac:dyDescent="0.25">
      <c r="A76" s="690" t="str">
        <f t="shared" si="3"/>
        <v>AU (Austrálie)</v>
      </c>
      <c r="B76" s="694" t="s">
        <v>1373</v>
      </c>
      <c r="C76" s="698">
        <v>6</v>
      </c>
      <c r="D76" s="700"/>
      <c r="E76" s="697" t="s">
        <v>1368</v>
      </c>
    </row>
    <row r="77" spans="1:7" ht="11.25" customHeight="1" x14ac:dyDescent="0.25">
      <c r="A77" s="690" t="str">
        <f t="shared" si="3"/>
        <v>AU (Austrálie)</v>
      </c>
      <c r="B77" s="694" t="s">
        <v>1374</v>
      </c>
      <c r="C77" s="698">
        <v>7</v>
      </c>
      <c r="D77" s="702">
        <v>0</v>
      </c>
      <c r="E77" s="697" t="s">
        <v>1368</v>
      </c>
    </row>
    <row r="78" spans="1:7" ht="11.25" customHeight="1" x14ac:dyDescent="0.25">
      <c r="A78" s="690" t="str">
        <f t="shared" si="3"/>
        <v>AU (Austrálie)</v>
      </c>
      <c r="B78" s="694" t="s">
        <v>1375</v>
      </c>
      <c r="C78" s="698">
        <v>8</v>
      </c>
      <c r="D78" s="703">
        <v>0</v>
      </c>
      <c r="E78" s="697" t="s">
        <v>1368</v>
      </c>
    </row>
    <row r="79" spans="1:7" ht="11.25" customHeight="1" x14ac:dyDescent="0.25">
      <c r="A79" s="690" t="str">
        <f t="shared" si="3"/>
        <v>AU (Austrálie)</v>
      </c>
      <c r="B79" s="694" t="s">
        <v>1376</v>
      </c>
      <c r="C79" s="698">
        <v>9</v>
      </c>
      <c r="D79" s="700">
        <v>0</v>
      </c>
      <c r="E79" s="697" t="s">
        <v>1368</v>
      </c>
    </row>
    <row r="80" spans="1:7" ht="11.25" customHeight="1" x14ac:dyDescent="0.25">
      <c r="A80" s="690" t="str">
        <f t="shared" si="3"/>
        <v>AU (Austrálie)</v>
      </c>
      <c r="B80" s="694" t="s">
        <v>1377</v>
      </c>
      <c r="C80" s="698">
        <v>10</v>
      </c>
      <c r="D80" s="700">
        <v>0</v>
      </c>
      <c r="E80" s="697" t="s">
        <v>1368</v>
      </c>
    </row>
    <row r="81" spans="1:7" ht="11.25" customHeight="1" x14ac:dyDescent="0.25">
      <c r="A81" s="690" t="str">
        <f t="shared" si="3"/>
        <v>AU (Austrálie)</v>
      </c>
      <c r="B81" s="694" t="s">
        <v>1378</v>
      </c>
      <c r="C81" s="698">
        <v>11</v>
      </c>
      <c r="D81" s="697" t="s">
        <v>1368</v>
      </c>
      <c r="E81" s="706">
        <v>0</v>
      </c>
    </row>
    <row r="82" spans="1:7" ht="11.25" customHeight="1" x14ac:dyDescent="0.25">
      <c r="A82" s="690" t="str">
        <f t="shared" si="3"/>
        <v>AU (Austrálie)</v>
      </c>
      <c r="B82" s="694" t="s">
        <v>1379</v>
      </c>
      <c r="C82" s="698">
        <v>12</v>
      </c>
      <c r="D82" s="697" t="s">
        <v>1368</v>
      </c>
      <c r="E82" s="706">
        <v>0</v>
      </c>
    </row>
    <row r="83" spans="1:7" ht="11.25" customHeight="1" x14ac:dyDescent="0.25">
      <c r="A83" s="690" t="str">
        <f t="shared" si="3"/>
        <v>AU (Austrálie)</v>
      </c>
      <c r="B83" s="694" t="s">
        <v>1380</v>
      </c>
      <c r="C83" s="698">
        <v>13</v>
      </c>
      <c r="D83" s="697" t="s">
        <v>1368</v>
      </c>
      <c r="E83" s="707">
        <v>0</v>
      </c>
    </row>
    <row r="84" spans="1:7" ht="11.25" customHeight="1" x14ac:dyDescent="0.25">
      <c r="A84" s="690" t="str">
        <f t="shared" si="3"/>
        <v>AU (Austrálie)</v>
      </c>
      <c r="B84" s="694" t="s">
        <v>1381</v>
      </c>
      <c r="C84" s="698">
        <v>14</v>
      </c>
      <c r="D84" s="697" t="s">
        <v>1368</v>
      </c>
      <c r="E84" s="703"/>
    </row>
    <row r="85" spans="1:7" ht="11.25" customHeight="1" x14ac:dyDescent="0.25"/>
    <row r="86" spans="1:7" ht="11.25" customHeight="1" x14ac:dyDescent="0.25">
      <c r="A86" s="690" t="str">
        <f t="shared" ref="A86" si="10">B86</f>
        <v>BE (Belgické království)</v>
      </c>
      <c r="B86" s="697" t="s">
        <v>1391</v>
      </c>
      <c r="C86" s="697" t="s">
        <v>1338</v>
      </c>
      <c r="D86" s="698">
        <v>1</v>
      </c>
      <c r="E86" s="698">
        <v>2</v>
      </c>
      <c r="G86" s="690">
        <v>5</v>
      </c>
    </row>
    <row r="87" spans="1:7" ht="11.25" customHeight="1" x14ac:dyDescent="0.25">
      <c r="A87" s="690" t="str">
        <f t="shared" ref="A87:A148" si="11">A86</f>
        <v>BE (Belgické království)</v>
      </c>
      <c r="B87" s="694" t="s">
        <v>1367</v>
      </c>
      <c r="C87" s="698">
        <v>1</v>
      </c>
      <c r="D87" s="699">
        <v>1099816524.3164058</v>
      </c>
      <c r="E87" s="697" t="s">
        <v>1368</v>
      </c>
      <c r="G87" s="705" t="s">
        <v>1392</v>
      </c>
    </row>
    <row r="88" spans="1:7" ht="11.25" customHeight="1" x14ac:dyDescent="0.25">
      <c r="A88" s="690" t="str">
        <f t="shared" si="11"/>
        <v>BE (Belgické království)</v>
      </c>
      <c r="B88" s="694" t="s">
        <v>1369</v>
      </c>
      <c r="C88" s="698">
        <v>2</v>
      </c>
      <c r="D88" s="700"/>
      <c r="E88" s="697" t="s">
        <v>1368</v>
      </c>
    </row>
    <row r="89" spans="1:7" ht="11.25" customHeight="1" x14ac:dyDescent="0.25">
      <c r="A89" s="690" t="str">
        <f t="shared" si="11"/>
        <v>BE (Belgické království)</v>
      </c>
      <c r="B89" s="694" t="s">
        <v>1370</v>
      </c>
      <c r="C89" s="698">
        <v>3</v>
      </c>
      <c r="D89" s="701">
        <v>0</v>
      </c>
      <c r="E89" s="697" t="s">
        <v>1368</v>
      </c>
      <c r="G89" s="690" t="s">
        <v>1384</v>
      </c>
    </row>
    <row r="90" spans="1:7" ht="11.25" customHeight="1" x14ac:dyDescent="0.25">
      <c r="A90" s="690" t="str">
        <f t="shared" si="11"/>
        <v>BE (Belgické království)</v>
      </c>
      <c r="B90" s="694" t="s">
        <v>1371</v>
      </c>
      <c r="C90" s="698">
        <v>4</v>
      </c>
      <c r="D90" s="700"/>
      <c r="E90" s="697" t="s">
        <v>1368</v>
      </c>
    </row>
    <row r="91" spans="1:7" ht="11.25" customHeight="1" x14ac:dyDescent="0.25">
      <c r="A91" s="690" t="str">
        <f t="shared" si="11"/>
        <v>BE (Belgické království)</v>
      </c>
      <c r="B91" s="694" t="s">
        <v>1372</v>
      </c>
      <c r="C91" s="698">
        <v>5</v>
      </c>
      <c r="D91" s="700">
        <v>0</v>
      </c>
      <c r="E91" s="697" t="s">
        <v>1368</v>
      </c>
    </row>
    <row r="92" spans="1:7" ht="11.25" customHeight="1" x14ac:dyDescent="0.25">
      <c r="A92" s="690" t="str">
        <f t="shared" si="11"/>
        <v>BE (Belgické království)</v>
      </c>
      <c r="B92" s="694" t="s">
        <v>1373</v>
      </c>
      <c r="C92" s="698">
        <v>6</v>
      </c>
      <c r="D92" s="700"/>
      <c r="E92" s="697" t="s">
        <v>1368</v>
      </c>
    </row>
    <row r="93" spans="1:7" ht="11.25" customHeight="1" x14ac:dyDescent="0.25">
      <c r="A93" s="690" t="str">
        <f t="shared" si="11"/>
        <v>BE (Belgické království)</v>
      </c>
      <c r="B93" s="694" t="s">
        <v>1374</v>
      </c>
      <c r="C93" s="698">
        <v>7</v>
      </c>
      <c r="D93" s="702">
        <v>87985321.94531247</v>
      </c>
      <c r="E93" s="697" t="s">
        <v>1368</v>
      </c>
    </row>
    <row r="94" spans="1:7" ht="11.25" customHeight="1" x14ac:dyDescent="0.25">
      <c r="A94" s="690" t="str">
        <f t="shared" si="11"/>
        <v>BE (Belgické království)</v>
      </c>
      <c r="B94" s="694" t="s">
        <v>1375</v>
      </c>
      <c r="C94" s="698">
        <v>8</v>
      </c>
      <c r="D94" s="703">
        <v>87985321.94531247</v>
      </c>
      <c r="E94" s="697" t="s">
        <v>1368</v>
      </c>
    </row>
    <row r="95" spans="1:7" ht="11.25" customHeight="1" x14ac:dyDescent="0.25">
      <c r="A95" s="690" t="str">
        <f t="shared" si="11"/>
        <v>BE (Belgické království)</v>
      </c>
      <c r="B95" s="694" t="s">
        <v>1376</v>
      </c>
      <c r="C95" s="698">
        <v>9</v>
      </c>
      <c r="D95" s="700">
        <v>0</v>
      </c>
      <c r="E95" s="697" t="s">
        <v>1368</v>
      </c>
    </row>
    <row r="96" spans="1:7" ht="11.25" customHeight="1" x14ac:dyDescent="0.25">
      <c r="A96" s="690" t="str">
        <f t="shared" si="11"/>
        <v>BE (Belgické království)</v>
      </c>
      <c r="B96" s="694" t="s">
        <v>1377</v>
      </c>
      <c r="C96" s="698">
        <v>10</v>
      </c>
      <c r="D96" s="700">
        <v>0</v>
      </c>
      <c r="E96" s="697" t="s">
        <v>1368</v>
      </c>
    </row>
    <row r="97" spans="1:7" ht="11.25" customHeight="1" x14ac:dyDescent="0.25">
      <c r="A97" s="690" t="str">
        <f t="shared" si="11"/>
        <v>BE (Belgické království)</v>
      </c>
      <c r="B97" s="694" t="s">
        <v>1378</v>
      </c>
      <c r="C97" s="698">
        <v>11</v>
      </c>
      <c r="D97" s="697" t="s">
        <v>1368</v>
      </c>
      <c r="E97" s="706">
        <v>2.7123667386672601E-3</v>
      </c>
    </row>
    <row r="98" spans="1:7" ht="11.25" customHeight="1" x14ac:dyDescent="0.25">
      <c r="A98" s="690" t="str">
        <f t="shared" si="11"/>
        <v>BE (Belgické království)</v>
      </c>
      <c r="B98" s="694" t="s">
        <v>1379</v>
      </c>
      <c r="C98" s="698">
        <v>12</v>
      </c>
      <c r="D98" s="697" t="s">
        <v>1368</v>
      </c>
      <c r="E98" s="706">
        <v>0</v>
      </c>
    </row>
    <row r="99" spans="1:7" ht="11.25" customHeight="1" x14ac:dyDescent="0.25">
      <c r="A99" s="690" t="str">
        <f t="shared" si="11"/>
        <v>BE (Belgické království)</v>
      </c>
      <c r="B99" s="694" t="s">
        <v>1380</v>
      </c>
      <c r="C99" s="698">
        <v>13</v>
      </c>
      <c r="D99" s="697" t="s">
        <v>1368</v>
      </c>
      <c r="E99" s="707">
        <v>0</v>
      </c>
    </row>
    <row r="100" spans="1:7" ht="11.25" customHeight="1" x14ac:dyDescent="0.25">
      <c r="A100" s="690" t="str">
        <f t="shared" si="11"/>
        <v>BE (Belgické království)</v>
      </c>
      <c r="B100" s="694" t="s">
        <v>1381</v>
      </c>
      <c r="C100" s="698">
        <v>14</v>
      </c>
      <c r="D100" s="697" t="s">
        <v>1368</v>
      </c>
      <c r="E100" s="703"/>
    </row>
    <row r="101" spans="1:7" ht="11.25" customHeight="1" x14ac:dyDescent="0.25"/>
    <row r="102" spans="1:7" ht="11.25" customHeight="1" x14ac:dyDescent="0.25">
      <c r="A102" s="690" t="str">
        <f t="shared" ref="A102" si="12">B102</f>
        <v>BG (Bulharská republika)</v>
      </c>
      <c r="B102" s="697" t="s">
        <v>1393</v>
      </c>
      <c r="C102" s="697" t="s">
        <v>1338</v>
      </c>
      <c r="D102" s="698">
        <v>1</v>
      </c>
      <c r="E102" s="698">
        <v>2</v>
      </c>
      <c r="G102" s="690">
        <v>6</v>
      </c>
    </row>
    <row r="103" spans="1:7" ht="11.25" customHeight="1" x14ac:dyDescent="0.25">
      <c r="A103" s="690" t="str">
        <f t="shared" ref="A103" si="13">A102</f>
        <v>BG (Bulharská republika)</v>
      </c>
      <c r="B103" s="694" t="s">
        <v>1367</v>
      </c>
      <c r="C103" s="698">
        <v>1</v>
      </c>
      <c r="D103" s="699">
        <v>162002486.72</v>
      </c>
      <c r="E103" s="697" t="s">
        <v>1368</v>
      </c>
      <c r="G103" s="705" t="s">
        <v>1394</v>
      </c>
    </row>
    <row r="104" spans="1:7" ht="11.25" customHeight="1" x14ac:dyDescent="0.25">
      <c r="A104" s="690" t="str">
        <f t="shared" si="11"/>
        <v>BG (Bulharská republika)</v>
      </c>
      <c r="B104" s="694" t="s">
        <v>1369</v>
      </c>
      <c r="C104" s="698">
        <v>2</v>
      </c>
      <c r="D104" s="700"/>
      <c r="E104" s="697" t="s">
        <v>1368</v>
      </c>
    </row>
    <row r="105" spans="1:7" ht="11.25" customHeight="1" x14ac:dyDescent="0.25">
      <c r="A105" s="690" t="str">
        <f t="shared" si="11"/>
        <v>BG (Bulharská republika)</v>
      </c>
      <c r="B105" s="694" t="s">
        <v>1370</v>
      </c>
      <c r="C105" s="698">
        <v>3</v>
      </c>
      <c r="D105" s="701">
        <v>0</v>
      </c>
      <c r="E105" s="697" t="s">
        <v>1368</v>
      </c>
      <c r="G105" s="690" t="s">
        <v>1384</v>
      </c>
    </row>
    <row r="106" spans="1:7" ht="11.25" customHeight="1" x14ac:dyDescent="0.25">
      <c r="A106" s="690" t="str">
        <f t="shared" si="11"/>
        <v>BG (Bulharská republika)</v>
      </c>
      <c r="B106" s="694" t="s">
        <v>1371</v>
      </c>
      <c r="C106" s="698">
        <v>4</v>
      </c>
      <c r="D106" s="700"/>
      <c r="E106" s="697" t="s">
        <v>1368</v>
      </c>
    </row>
    <row r="107" spans="1:7" ht="11.25" customHeight="1" x14ac:dyDescent="0.25">
      <c r="A107" s="690" t="str">
        <f t="shared" si="11"/>
        <v>BG (Bulharská republika)</v>
      </c>
      <c r="B107" s="694" t="s">
        <v>1372</v>
      </c>
      <c r="C107" s="698">
        <v>5</v>
      </c>
      <c r="D107" s="700">
        <v>0</v>
      </c>
      <c r="E107" s="697" t="s">
        <v>1368</v>
      </c>
    </row>
    <row r="108" spans="1:7" ht="11.25" customHeight="1" x14ac:dyDescent="0.25">
      <c r="A108" s="690" t="str">
        <f t="shared" si="11"/>
        <v>BG (Bulharská republika)</v>
      </c>
      <c r="B108" s="694" t="s">
        <v>1373</v>
      </c>
      <c r="C108" s="698">
        <v>6</v>
      </c>
      <c r="D108" s="700"/>
      <c r="E108" s="697" t="s">
        <v>1368</v>
      </c>
    </row>
    <row r="109" spans="1:7" ht="11.25" customHeight="1" x14ac:dyDescent="0.25">
      <c r="A109" s="690" t="str">
        <f t="shared" si="11"/>
        <v>BG (Bulharská republika)</v>
      </c>
      <c r="B109" s="694" t="s">
        <v>1374</v>
      </c>
      <c r="C109" s="698">
        <v>7</v>
      </c>
      <c r="D109" s="702">
        <v>12960198.9376</v>
      </c>
      <c r="E109" s="697" t="s">
        <v>1368</v>
      </c>
    </row>
    <row r="110" spans="1:7" ht="11.25" customHeight="1" x14ac:dyDescent="0.25">
      <c r="A110" s="690" t="str">
        <f t="shared" si="11"/>
        <v>BG (Bulharská republika)</v>
      </c>
      <c r="B110" s="694" t="s">
        <v>1375</v>
      </c>
      <c r="C110" s="698">
        <v>8</v>
      </c>
      <c r="D110" s="703">
        <v>12960198.9376</v>
      </c>
      <c r="E110" s="697" t="s">
        <v>1368</v>
      </c>
    </row>
    <row r="111" spans="1:7" ht="11.25" customHeight="1" x14ac:dyDescent="0.25">
      <c r="A111" s="690" t="str">
        <f t="shared" si="11"/>
        <v>BG (Bulharská republika)</v>
      </c>
      <c r="B111" s="694" t="s">
        <v>1376</v>
      </c>
      <c r="C111" s="698">
        <v>9</v>
      </c>
      <c r="D111" s="700">
        <v>0</v>
      </c>
      <c r="E111" s="697" t="s">
        <v>1368</v>
      </c>
    </row>
    <row r="112" spans="1:7" ht="11.25" customHeight="1" x14ac:dyDescent="0.25">
      <c r="A112" s="690" t="str">
        <f t="shared" si="11"/>
        <v>BG (Bulharská republika)</v>
      </c>
      <c r="B112" s="694" t="s">
        <v>1377</v>
      </c>
      <c r="C112" s="698">
        <v>10</v>
      </c>
      <c r="D112" s="700">
        <v>0</v>
      </c>
      <c r="E112" s="697" t="s">
        <v>1368</v>
      </c>
    </row>
    <row r="113" spans="1:7" ht="11.25" customHeight="1" x14ac:dyDescent="0.25">
      <c r="A113" s="690" t="str">
        <f t="shared" si="11"/>
        <v>BG (Bulharská republika)</v>
      </c>
      <c r="B113" s="694" t="s">
        <v>1378</v>
      </c>
      <c r="C113" s="698">
        <v>11</v>
      </c>
      <c r="D113" s="697" t="s">
        <v>1368</v>
      </c>
      <c r="E113" s="706">
        <v>3.995304187976528E-4</v>
      </c>
    </row>
    <row r="114" spans="1:7" ht="11.25" customHeight="1" x14ac:dyDescent="0.25">
      <c r="A114" s="690" t="str">
        <f t="shared" si="11"/>
        <v>BG (Bulharská republika)</v>
      </c>
      <c r="B114" s="694" t="s">
        <v>1379</v>
      </c>
      <c r="C114" s="698">
        <v>12</v>
      </c>
      <c r="D114" s="697" t="s">
        <v>1368</v>
      </c>
      <c r="E114" s="706">
        <v>0</v>
      </c>
    </row>
    <row r="115" spans="1:7" ht="11.25" customHeight="1" x14ac:dyDescent="0.25">
      <c r="A115" s="690" t="str">
        <f t="shared" si="11"/>
        <v>BG (Bulharská republika)</v>
      </c>
      <c r="B115" s="694" t="s">
        <v>1380</v>
      </c>
      <c r="C115" s="698">
        <v>13</v>
      </c>
      <c r="D115" s="697" t="s">
        <v>1368</v>
      </c>
      <c r="E115" s="707">
        <v>0</v>
      </c>
    </row>
    <row r="116" spans="1:7" ht="11.25" customHeight="1" x14ac:dyDescent="0.25">
      <c r="A116" s="690" t="str">
        <f t="shared" si="11"/>
        <v>BG (Bulharská republika)</v>
      </c>
      <c r="B116" s="694" t="s">
        <v>1381</v>
      </c>
      <c r="C116" s="698">
        <v>14</v>
      </c>
      <c r="D116" s="697" t="s">
        <v>1368</v>
      </c>
      <c r="E116" s="703"/>
    </row>
    <row r="118" spans="1:7" ht="11.25" customHeight="1" x14ac:dyDescent="0.25">
      <c r="A118" s="690" t="str">
        <f t="shared" ref="A118" si="14">B118</f>
        <v>BR (Brazilská federativní republika)</v>
      </c>
      <c r="B118" s="697" t="s">
        <v>1395</v>
      </c>
      <c r="C118" s="697" t="s">
        <v>1338</v>
      </c>
      <c r="D118" s="698">
        <v>1</v>
      </c>
      <c r="E118" s="698">
        <v>2</v>
      </c>
      <c r="G118" s="690">
        <v>7</v>
      </c>
    </row>
    <row r="119" spans="1:7" ht="11.25" customHeight="1" x14ac:dyDescent="0.25">
      <c r="A119" s="690" t="str">
        <f t="shared" ref="A119" si="15">A118</f>
        <v>BR (Brazilská federativní republika)</v>
      </c>
      <c r="B119" s="694" t="s">
        <v>1367</v>
      </c>
      <c r="C119" s="698">
        <v>1</v>
      </c>
      <c r="D119" s="699">
        <v>145621754.44</v>
      </c>
      <c r="E119" s="697" t="s">
        <v>1368</v>
      </c>
      <c r="G119" s="705" t="s">
        <v>1396</v>
      </c>
    </row>
    <row r="120" spans="1:7" ht="11.25" customHeight="1" x14ac:dyDescent="0.25">
      <c r="A120" s="690" t="str">
        <f t="shared" si="11"/>
        <v>BR (Brazilská federativní republika)</v>
      </c>
      <c r="B120" s="694" t="s">
        <v>1369</v>
      </c>
      <c r="C120" s="698">
        <v>2</v>
      </c>
      <c r="D120" s="700"/>
      <c r="E120" s="697" t="s">
        <v>1368</v>
      </c>
    </row>
    <row r="121" spans="1:7" ht="11.25" customHeight="1" x14ac:dyDescent="0.25">
      <c r="A121" s="690" t="str">
        <f t="shared" si="11"/>
        <v>BR (Brazilská federativní republika)</v>
      </c>
      <c r="B121" s="694" t="s">
        <v>1370</v>
      </c>
      <c r="C121" s="698">
        <v>3</v>
      </c>
      <c r="D121" s="701">
        <v>0</v>
      </c>
      <c r="E121" s="697" t="s">
        <v>1368</v>
      </c>
      <c r="G121" s="690" t="s">
        <v>1384</v>
      </c>
    </row>
    <row r="122" spans="1:7" ht="11.25" customHeight="1" x14ac:dyDescent="0.25">
      <c r="A122" s="690" t="str">
        <f t="shared" si="11"/>
        <v>BR (Brazilská federativní republika)</v>
      </c>
      <c r="B122" s="694" t="s">
        <v>1371</v>
      </c>
      <c r="C122" s="698">
        <v>4</v>
      </c>
      <c r="D122" s="700"/>
      <c r="E122" s="697" t="s">
        <v>1368</v>
      </c>
    </row>
    <row r="123" spans="1:7" ht="11.25" customHeight="1" x14ac:dyDescent="0.25">
      <c r="A123" s="690" t="str">
        <f t="shared" si="11"/>
        <v>BR (Brazilská federativní republika)</v>
      </c>
      <c r="B123" s="694" t="s">
        <v>1372</v>
      </c>
      <c r="C123" s="698">
        <v>5</v>
      </c>
      <c r="D123" s="700">
        <v>0</v>
      </c>
      <c r="E123" s="697" t="s">
        <v>1368</v>
      </c>
    </row>
    <row r="124" spans="1:7" ht="11.25" customHeight="1" x14ac:dyDescent="0.25">
      <c r="A124" s="690" t="str">
        <f t="shared" si="11"/>
        <v>BR (Brazilská federativní republika)</v>
      </c>
      <c r="B124" s="694" t="s">
        <v>1373</v>
      </c>
      <c r="C124" s="698">
        <v>6</v>
      </c>
      <c r="D124" s="700"/>
      <c r="E124" s="697" t="s">
        <v>1368</v>
      </c>
    </row>
    <row r="125" spans="1:7" ht="11.25" customHeight="1" x14ac:dyDescent="0.25">
      <c r="A125" s="690" t="str">
        <f t="shared" si="11"/>
        <v>BR (Brazilská federativní republika)</v>
      </c>
      <c r="B125" s="694" t="s">
        <v>1374</v>
      </c>
      <c r="C125" s="698">
        <v>7</v>
      </c>
      <c r="D125" s="702">
        <v>11649740.3552</v>
      </c>
      <c r="E125" s="697" t="s">
        <v>1368</v>
      </c>
    </row>
    <row r="126" spans="1:7" ht="11.25" customHeight="1" x14ac:dyDescent="0.25">
      <c r="A126" s="690" t="str">
        <f t="shared" si="11"/>
        <v>BR (Brazilská federativní republika)</v>
      </c>
      <c r="B126" s="694" t="s">
        <v>1375</v>
      </c>
      <c r="C126" s="698">
        <v>8</v>
      </c>
      <c r="D126" s="703">
        <v>11649740.3552</v>
      </c>
      <c r="E126" s="697" t="s">
        <v>1368</v>
      </c>
    </row>
    <row r="127" spans="1:7" ht="11.25" customHeight="1" x14ac:dyDescent="0.25">
      <c r="A127" s="690" t="str">
        <f t="shared" si="11"/>
        <v>BR (Brazilská federativní republika)</v>
      </c>
      <c r="B127" s="694" t="s">
        <v>1376</v>
      </c>
      <c r="C127" s="698">
        <v>9</v>
      </c>
      <c r="D127" s="700">
        <v>0</v>
      </c>
      <c r="E127" s="697" t="s">
        <v>1368</v>
      </c>
    </row>
    <row r="128" spans="1:7" ht="11.25" customHeight="1" x14ac:dyDescent="0.25">
      <c r="A128" s="690" t="str">
        <f t="shared" si="11"/>
        <v>BR (Brazilská federativní republika)</v>
      </c>
      <c r="B128" s="694" t="s">
        <v>1377</v>
      </c>
      <c r="C128" s="698">
        <v>10</v>
      </c>
      <c r="D128" s="700">
        <v>0</v>
      </c>
      <c r="E128" s="697" t="s">
        <v>1368</v>
      </c>
    </row>
    <row r="129" spans="1:7" ht="11.25" customHeight="1" x14ac:dyDescent="0.25">
      <c r="A129" s="690" t="str">
        <f t="shared" si="11"/>
        <v>BR (Brazilská federativní republika)</v>
      </c>
      <c r="B129" s="694" t="s">
        <v>1378</v>
      </c>
      <c r="C129" s="698">
        <v>11</v>
      </c>
      <c r="D129" s="697" t="s">
        <v>1368</v>
      </c>
      <c r="E129" s="706">
        <v>3.5913226837078861E-4</v>
      </c>
    </row>
    <row r="130" spans="1:7" ht="11.25" customHeight="1" x14ac:dyDescent="0.25">
      <c r="A130" s="690" t="str">
        <f t="shared" si="11"/>
        <v>BR (Brazilská federativní republika)</v>
      </c>
      <c r="B130" s="694" t="s">
        <v>1379</v>
      </c>
      <c r="C130" s="698">
        <v>12</v>
      </c>
      <c r="D130" s="697" t="s">
        <v>1368</v>
      </c>
      <c r="E130" s="706">
        <v>0</v>
      </c>
    </row>
    <row r="131" spans="1:7" ht="11.25" customHeight="1" x14ac:dyDescent="0.25">
      <c r="A131" s="690" t="str">
        <f t="shared" si="11"/>
        <v>BR (Brazilská federativní republika)</v>
      </c>
      <c r="B131" s="694" t="s">
        <v>1380</v>
      </c>
      <c r="C131" s="698">
        <v>13</v>
      </c>
      <c r="D131" s="697" t="s">
        <v>1368</v>
      </c>
      <c r="E131" s="707">
        <v>0</v>
      </c>
    </row>
    <row r="132" spans="1:7" ht="11.25" customHeight="1" x14ac:dyDescent="0.25">
      <c r="A132" s="690" t="str">
        <f t="shared" si="11"/>
        <v>BR (Brazilská federativní republika)</v>
      </c>
      <c r="B132" s="694" t="s">
        <v>1381</v>
      </c>
      <c r="C132" s="698">
        <v>14</v>
      </c>
      <c r="D132" s="697" t="s">
        <v>1368</v>
      </c>
      <c r="E132" s="703"/>
    </row>
    <row r="133" spans="1:7" ht="11.25" customHeight="1" x14ac:dyDescent="0.25"/>
    <row r="134" spans="1:7" ht="11.25" customHeight="1" x14ac:dyDescent="0.25">
      <c r="A134" s="690" t="str">
        <f t="shared" ref="A134" si="16">B134</f>
        <v>BY (Běloruská republika)</v>
      </c>
      <c r="B134" s="697" t="s">
        <v>1397</v>
      </c>
      <c r="C134" s="697" t="s">
        <v>1338</v>
      </c>
      <c r="D134" s="698">
        <v>1</v>
      </c>
      <c r="E134" s="698">
        <v>2</v>
      </c>
      <c r="G134" s="690">
        <v>8</v>
      </c>
    </row>
    <row r="135" spans="1:7" ht="11.25" customHeight="1" x14ac:dyDescent="0.25">
      <c r="A135" s="690" t="str">
        <f t="shared" ref="A135" si="17">A134</f>
        <v>BY (Běloruská republika)</v>
      </c>
      <c r="B135" s="694" t="s">
        <v>1367</v>
      </c>
      <c r="C135" s="698">
        <v>1</v>
      </c>
      <c r="D135" s="699">
        <v>678670924.61562347</v>
      </c>
      <c r="E135" s="697" t="s">
        <v>1368</v>
      </c>
      <c r="G135" s="705" t="s">
        <v>1398</v>
      </c>
    </row>
    <row r="136" spans="1:7" ht="11.25" customHeight="1" x14ac:dyDescent="0.25">
      <c r="A136" s="690" t="str">
        <f t="shared" si="11"/>
        <v>BY (Běloruská republika)</v>
      </c>
      <c r="B136" s="694" t="s">
        <v>1369</v>
      </c>
      <c r="C136" s="698">
        <v>2</v>
      </c>
      <c r="D136" s="700"/>
      <c r="E136" s="697" t="s">
        <v>1368</v>
      </c>
    </row>
    <row r="137" spans="1:7" ht="11.25" customHeight="1" x14ac:dyDescent="0.25">
      <c r="A137" s="690" t="str">
        <f t="shared" si="11"/>
        <v>BY (Běloruská republika)</v>
      </c>
      <c r="B137" s="694" t="s">
        <v>1370</v>
      </c>
      <c r="C137" s="698">
        <v>3</v>
      </c>
      <c r="D137" s="701">
        <v>0</v>
      </c>
      <c r="E137" s="697" t="s">
        <v>1368</v>
      </c>
      <c r="G137" s="690" t="s">
        <v>1384</v>
      </c>
    </row>
    <row r="138" spans="1:7" ht="11.25" customHeight="1" x14ac:dyDescent="0.25">
      <c r="A138" s="690" t="str">
        <f t="shared" si="11"/>
        <v>BY (Běloruská republika)</v>
      </c>
      <c r="B138" s="694" t="s">
        <v>1371</v>
      </c>
      <c r="C138" s="698">
        <v>4</v>
      </c>
      <c r="D138" s="700"/>
      <c r="E138" s="697" t="s">
        <v>1368</v>
      </c>
    </row>
    <row r="139" spans="1:7" ht="11.25" customHeight="1" x14ac:dyDescent="0.25">
      <c r="A139" s="690" t="str">
        <f t="shared" si="11"/>
        <v>BY (Běloruská republika)</v>
      </c>
      <c r="B139" s="694" t="s">
        <v>1372</v>
      </c>
      <c r="C139" s="698">
        <v>5</v>
      </c>
      <c r="D139" s="700">
        <v>0</v>
      </c>
      <c r="E139" s="697" t="s">
        <v>1368</v>
      </c>
    </row>
    <row r="140" spans="1:7" ht="11.25" customHeight="1" x14ac:dyDescent="0.25">
      <c r="A140" s="690" t="str">
        <f t="shared" si="11"/>
        <v>BY (Běloruská republika)</v>
      </c>
      <c r="B140" s="694" t="s">
        <v>1373</v>
      </c>
      <c r="C140" s="698">
        <v>6</v>
      </c>
      <c r="D140" s="700"/>
      <c r="E140" s="697" t="s">
        <v>1368</v>
      </c>
    </row>
    <row r="141" spans="1:7" ht="11.25" customHeight="1" x14ac:dyDescent="0.25">
      <c r="A141" s="690" t="str">
        <f t="shared" si="11"/>
        <v>BY (Běloruská republika)</v>
      </c>
      <c r="B141" s="694" t="s">
        <v>1374</v>
      </c>
      <c r="C141" s="698">
        <v>7</v>
      </c>
      <c r="D141" s="702">
        <v>54293673.969249882</v>
      </c>
      <c r="E141" s="697" t="s">
        <v>1368</v>
      </c>
    </row>
    <row r="142" spans="1:7" ht="11.25" customHeight="1" x14ac:dyDescent="0.25">
      <c r="A142" s="690" t="str">
        <f t="shared" si="11"/>
        <v>BY (Běloruská republika)</v>
      </c>
      <c r="B142" s="694" t="s">
        <v>1375</v>
      </c>
      <c r="C142" s="698">
        <v>8</v>
      </c>
      <c r="D142" s="703">
        <v>54293673.969249882</v>
      </c>
      <c r="E142" s="697" t="s">
        <v>1368</v>
      </c>
    </row>
    <row r="143" spans="1:7" ht="11.25" customHeight="1" x14ac:dyDescent="0.25">
      <c r="A143" s="690" t="str">
        <f t="shared" si="11"/>
        <v>BY (Běloruská republika)</v>
      </c>
      <c r="B143" s="694" t="s">
        <v>1376</v>
      </c>
      <c r="C143" s="698">
        <v>9</v>
      </c>
      <c r="D143" s="700">
        <v>0</v>
      </c>
      <c r="E143" s="697" t="s">
        <v>1368</v>
      </c>
    </row>
    <row r="144" spans="1:7" ht="11.25" customHeight="1" x14ac:dyDescent="0.25">
      <c r="A144" s="690" t="str">
        <f t="shared" si="11"/>
        <v>BY (Běloruská republika)</v>
      </c>
      <c r="B144" s="694" t="s">
        <v>1377</v>
      </c>
      <c r="C144" s="698">
        <v>10</v>
      </c>
      <c r="D144" s="700">
        <v>0</v>
      </c>
      <c r="E144" s="697" t="s">
        <v>1368</v>
      </c>
    </row>
    <row r="145" spans="1:7" ht="11.25" customHeight="1" x14ac:dyDescent="0.25">
      <c r="A145" s="690" t="str">
        <f t="shared" si="11"/>
        <v>BY (Běloruská republika)</v>
      </c>
      <c r="B145" s="694" t="s">
        <v>1378</v>
      </c>
      <c r="C145" s="698">
        <v>11</v>
      </c>
      <c r="D145" s="697" t="s">
        <v>1368</v>
      </c>
      <c r="E145" s="706">
        <v>1.6737377569155274E-3</v>
      </c>
    </row>
    <row r="146" spans="1:7" ht="11.25" customHeight="1" x14ac:dyDescent="0.25">
      <c r="A146" s="690" t="str">
        <f t="shared" si="11"/>
        <v>BY (Běloruská republika)</v>
      </c>
      <c r="B146" s="694" t="s">
        <v>1379</v>
      </c>
      <c r="C146" s="698">
        <v>12</v>
      </c>
      <c r="D146" s="697" t="s">
        <v>1368</v>
      </c>
      <c r="E146" s="706">
        <v>0</v>
      </c>
    </row>
    <row r="147" spans="1:7" ht="11.25" customHeight="1" x14ac:dyDescent="0.25">
      <c r="A147" s="690" t="str">
        <f t="shared" si="11"/>
        <v>BY (Běloruská republika)</v>
      </c>
      <c r="B147" s="694" t="s">
        <v>1380</v>
      </c>
      <c r="C147" s="698">
        <v>13</v>
      </c>
      <c r="D147" s="697" t="s">
        <v>1368</v>
      </c>
      <c r="E147" s="707">
        <v>0</v>
      </c>
    </row>
    <row r="148" spans="1:7" ht="11.25" customHeight="1" x14ac:dyDescent="0.25">
      <c r="A148" s="690" t="str">
        <f t="shared" si="11"/>
        <v>BY (Běloruská republika)</v>
      </c>
      <c r="B148" s="694" t="s">
        <v>1381</v>
      </c>
      <c r="C148" s="698">
        <v>14</v>
      </c>
      <c r="D148" s="697" t="s">
        <v>1368</v>
      </c>
      <c r="E148" s="703"/>
    </row>
    <row r="149" spans="1:7" ht="11.25" customHeight="1" x14ac:dyDescent="0.25"/>
    <row r="150" spans="1:7" ht="11.25" customHeight="1" x14ac:dyDescent="0.25">
      <c r="A150" s="690" t="str">
        <f t="shared" ref="A150" si="18">B150</f>
        <v>BZ (Belize)</v>
      </c>
      <c r="B150" s="697" t="s">
        <v>1399</v>
      </c>
      <c r="C150" s="697" t="s">
        <v>1338</v>
      </c>
      <c r="D150" s="698">
        <v>1</v>
      </c>
      <c r="E150" s="698">
        <v>2</v>
      </c>
      <c r="G150" s="690">
        <v>9</v>
      </c>
    </row>
    <row r="151" spans="1:7" ht="11.25" customHeight="1" x14ac:dyDescent="0.25">
      <c r="A151" s="690" t="str">
        <f t="shared" ref="A151:A212" si="19">A150</f>
        <v>BZ (Belize)</v>
      </c>
      <c r="B151" s="694" t="s">
        <v>1367</v>
      </c>
      <c r="C151" s="698">
        <v>1</v>
      </c>
      <c r="D151" s="699">
        <v>4371.3999999999996</v>
      </c>
      <c r="E151" s="697" t="s">
        <v>1368</v>
      </c>
      <c r="G151" s="705" t="s">
        <v>1400</v>
      </c>
    </row>
    <row r="152" spans="1:7" ht="11.25" customHeight="1" x14ac:dyDescent="0.25">
      <c r="A152" s="690" t="str">
        <f t="shared" si="19"/>
        <v>BZ (Belize)</v>
      </c>
      <c r="B152" s="694" t="s">
        <v>1369</v>
      </c>
      <c r="C152" s="698">
        <v>2</v>
      </c>
      <c r="D152" s="700"/>
      <c r="E152" s="697" t="s">
        <v>1368</v>
      </c>
    </row>
    <row r="153" spans="1:7" ht="11.25" customHeight="1" x14ac:dyDescent="0.25">
      <c r="A153" s="690" t="str">
        <f t="shared" si="19"/>
        <v>BZ (Belize)</v>
      </c>
      <c r="B153" s="694" t="s">
        <v>1370</v>
      </c>
      <c r="C153" s="698">
        <v>3</v>
      </c>
      <c r="D153" s="701">
        <v>0</v>
      </c>
      <c r="E153" s="697" t="s">
        <v>1368</v>
      </c>
      <c r="G153" s="690" t="s">
        <v>1384</v>
      </c>
    </row>
    <row r="154" spans="1:7" ht="11.25" customHeight="1" x14ac:dyDescent="0.25">
      <c r="A154" s="690" t="str">
        <f t="shared" si="19"/>
        <v>BZ (Belize)</v>
      </c>
      <c r="B154" s="694" t="s">
        <v>1371</v>
      </c>
      <c r="C154" s="698">
        <v>4</v>
      </c>
      <c r="D154" s="700"/>
      <c r="E154" s="697" t="s">
        <v>1368</v>
      </c>
    </row>
    <row r="155" spans="1:7" ht="11.25" customHeight="1" x14ac:dyDescent="0.25">
      <c r="A155" s="690" t="str">
        <f t="shared" si="19"/>
        <v>BZ (Belize)</v>
      </c>
      <c r="B155" s="694" t="s">
        <v>1372</v>
      </c>
      <c r="C155" s="698">
        <v>5</v>
      </c>
      <c r="D155" s="700">
        <v>0</v>
      </c>
      <c r="E155" s="697" t="s">
        <v>1368</v>
      </c>
    </row>
    <row r="156" spans="1:7" ht="11.25" customHeight="1" x14ac:dyDescent="0.25">
      <c r="A156" s="690" t="str">
        <f t="shared" si="19"/>
        <v>BZ (Belize)</v>
      </c>
      <c r="B156" s="694" t="s">
        <v>1373</v>
      </c>
      <c r="C156" s="698">
        <v>6</v>
      </c>
      <c r="D156" s="700"/>
      <c r="E156" s="697" t="s">
        <v>1368</v>
      </c>
    </row>
    <row r="157" spans="1:7" ht="11.25" customHeight="1" x14ac:dyDescent="0.25">
      <c r="A157" s="690" t="str">
        <f t="shared" si="19"/>
        <v>BZ (Belize)</v>
      </c>
      <c r="B157" s="694" t="s">
        <v>1374</v>
      </c>
      <c r="C157" s="698">
        <v>7</v>
      </c>
      <c r="D157" s="702">
        <v>349.71199999999999</v>
      </c>
      <c r="E157" s="697" t="s">
        <v>1368</v>
      </c>
    </row>
    <row r="158" spans="1:7" ht="11.25" customHeight="1" x14ac:dyDescent="0.25">
      <c r="A158" s="690" t="str">
        <f t="shared" si="19"/>
        <v>BZ (Belize)</v>
      </c>
      <c r="B158" s="694" t="s">
        <v>1375</v>
      </c>
      <c r="C158" s="698">
        <v>8</v>
      </c>
      <c r="D158" s="703">
        <v>349.71199999999999</v>
      </c>
      <c r="E158" s="697" t="s">
        <v>1368</v>
      </c>
    </row>
    <row r="159" spans="1:7" ht="11.25" customHeight="1" x14ac:dyDescent="0.25">
      <c r="A159" s="690" t="str">
        <f t="shared" si="19"/>
        <v>BZ (Belize)</v>
      </c>
      <c r="B159" s="694" t="s">
        <v>1376</v>
      </c>
      <c r="C159" s="698">
        <v>9</v>
      </c>
      <c r="D159" s="700">
        <v>0</v>
      </c>
      <c r="E159" s="697" t="s">
        <v>1368</v>
      </c>
    </row>
    <row r="160" spans="1:7" ht="11.25" customHeight="1" x14ac:dyDescent="0.25">
      <c r="A160" s="690" t="str">
        <f t="shared" si="19"/>
        <v>BZ (Belize)</v>
      </c>
      <c r="B160" s="694" t="s">
        <v>1377</v>
      </c>
      <c r="C160" s="698">
        <v>10</v>
      </c>
      <c r="D160" s="700">
        <v>0</v>
      </c>
      <c r="E160" s="697" t="s">
        <v>1368</v>
      </c>
    </row>
    <row r="161" spans="1:7" ht="11.25" customHeight="1" x14ac:dyDescent="0.25">
      <c r="A161" s="690" t="str">
        <f t="shared" si="19"/>
        <v>BZ (Belize)</v>
      </c>
      <c r="B161" s="694" t="s">
        <v>1378</v>
      </c>
      <c r="C161" s="698">
        <v>11</v>
      </c>
      <c r="D161" s="697" t="s">
        <v>1368</v>
      </c>
      <c r="E161" s="706">
        <v>1.0780743605193343E-8</v>
      </c>
    </row>
    <row r="162" spans="1:7" ht="11.25" customHeight="1" x14ac:dyDescent="0.25">
      <c r="A162" s="690" t="str">
        <f t="shared" si="19"/>
        <v>BZ (Belize)</v>
      </c>
      <c r="B162" s="694" t="s">
        <v>1379</v>
      </c>
      <c r="C162" s="698">
        <v>12</v>
      </c>
      <c r="D162" s="697" t="s">
        <v>1368</v>
      </c>
      <c r="E162" s="706">
        <v>0</v>
      </c>
    </row>
    <row r="163" spans="1:7" ht="11.25" customHeight="1" x14ac:dyDescent="0.25">
      <c r="A163" s="690" t="str">
        <f t="shared" si="19"/>
        <v>BZ (Belize)</v>
      </c>
      <c r="B163" s="694" t="s">
        <v>1380</v>
      </c>
      <c r="C163" s="698">
        <v>13</v>
      </c>
      <c r="D163" s="697" t="s">
        <v>1368</v>
      </c>
      <c r="E163" s="707">
        <v>0</v>
      </c>
    </row>
    <row r="164" spans="1:7" ht="11.25" customHeight="1" x14ac:dyDescent="0.25">
      <c r="A164" s="690" t="str">
        <f t="shared" si="19"/>
        <v>BZ (Belize)</v>
      </c>
      <c r="B164" s="694" t="s">
        <v>1381</v>
      </c>
      <c r="C164" s="698">
        <v>14</v>
      </c>
      <c r="D164" s="697" t="s">
        <v>1368</v>
      </c>
      <c r="E164" s="703"/>
    </row>
    <row r="166" spans="1:7" ht="11.25" customHeight="1" x14ac:dyDescent="0.25">
      <c r="A166" s="690" t="str">
        <f t="shared" ref="A166" si="20">B166</f>
        <v>CA (Kanada)</v>
      </c>
      <c r="B166" s="697" t="s">
        <v>1401</v>
      </c>
      <c r="C166" s="697" t="s">
        <v>1338</v>
      </c>
      <c r="D166" s="698">
        <v>1</v>
      </c>
      <c r="E166" s="698">
        <v>2</v>
      </c>
      <c r="G166" s="690">
        <v>10</v>
      </c>
    </row>
    <row r="167" spans="1:7" ht="11.25" customHeight="1" x14ac:dyDescent="0.25">
      <c r="A167" s="690" t="str">
        <f t="shared" ref="A167" si="21">A166</f>
        <v>CA (Kanada)</v>
      </c>
      <c r="B167" s="694" t="s">
        <v>1367</v>
      </c>
      <c r="C167" s="698">
        <v>1</v>
      </c>
      <c r="D167" s="699">
        <v>407123176.51999998</v>
      </c>
      <c r="E167" s="697" t="s">
        <v>1368</v>
      </c>
      <c r="G167" s="705" t="s">
        <v>1402</v>
      </c>
    </row>
    <row r="168" spans="1:7" ht="11.25" customHeight="1" x14ac:dyDescent="0.25">
      <c r="A168" s="690" t="str">
        <f t="shared" si="19"/>
        <v>CA (Kanada)</v>
      </c>
      <c r="B168" s="694" t="s">
        <v>1369</v>
      </c>
      <c r="C168" s="698">
        <v>2</v>
      </c>
      <c r="D168" s="700"/>
      <c r="E168" s="697" t="s">
        <v>1368</v>
      </c>
    </row>
    <row r="169" spans="1:7" ht="11.25" customHeight="1" x14ac:dyDescent="0.25">
      <c r="A169" s="690" t="str">
        <f t="shared" si="19"/>
        <v>CA (Kanada)</v>
      </c>
      <c r="B169" s="694" t="s">
        <v>1370</v>
      </c>
      <c r="C169" s="698">
        <v>3</v>
      </c>
      <c r="D169" s="701">
        <v>0</v>
      </c>
      <c r="E169" s="697" t="s">
        <v>1368</v>
      </c>
      <c r="G169" s="690" t="s">
        <v>1384</v>
      </c>
    </row>
    <row r="170" spans="1:7" ht="11.25" customHeight="1" x14ac:dyDescent="0.25">
      <c r="A170" s="690" t="str">
        <f t="shared" si="19"/>
        <v>CA (Kanada)</v>
      </c>
      <c r="B170" s="694" t="s">
        <v>1371</v>
      </c>
      <c r="C170" s="698">
        <v>4</v>
      </c>
      <c r="D170" s="700"/>
      <c r="E170" s="697" t="s">
        <v>1368</v>
      </c>
    </row>
    <row r="171" spans="1:7" ht="11.25" customHeight="1" x14ac:dyDescent="0.25">
      <c r="A171" s="690" t="str">
        <f t="shared" si="19"/>
        <v>CA (Kanada)</v>
      </c>
      <c r="B171" s="694" t="s">
        <v>1372</v>
      </c>
      <c r="C171" s="698">
        <v>5</v>
      </c>
      <c r="D171" s="700">
        <v>0</v>
      </c>
      <c r="E171" s="697" t="s">
        <v>1368</v>
      </c>
    </row>
    <row r="172" spans="1:7" ht="11.25" customHeight="1" x14ac:dyDescent="0.25">
      <c r="A172" s="690" t="str">
        <f t="shared" si="19"/>
        <v>CA (Kanada)</v>
      </c>
      <c r="B172" s="694" t="s">
        <v>1373</v>
      </c>
      <c r="C172" s="698">
        <v>6</v>
      </c>
      <c r="D172" s="700"/>
      <c r="E172" s="697" t="s">
        <v>1368</v>
      </c>
    </row>
    <row r="173" spans="1:7" ht="11.25" customHeight="1" x14ac:dyDescent="0.25">
      <c r="A173" s="690" t="str">
        <f t="shared" si="19"/>
        <v>CA (Kanada)</v>
      </c>
      <c r="B173" s="694" t="s">
        <v>1374</v>
      </c>
      <c r="C173" s="698">
        <v>7</v>
      </c>
      <c r="D173" s="702">
        <v>32569854.121599998</v>
      </c>
      <c r="E173" s="697" t="s">
        <v>1368</v>
      </c>
    </row>
    <row r="174" spans="1:7" ht="11.25" customHeight="1" x14ac:dyDescent="0.25">
      <c r="A174" s="690" t="str">
        <f t="shared" si="19"/>
        <v>CA (Kanada)</v>
      </c>
      <c r="B174" s="694" t="s">
        <v>1375</v>
      </c>
      <c r="C174" s="698">
        <v>8</v>
      </c>
      <c r="D174" s="703">
        <v>32569854.121599998</v>
      </c>
      <c r="E174" s="697" t="s">
        <v>1368</v>
      </c>
    </row>
    <row r="175" spans="1:7" ht="11.25" customHeight="1" x14ac:dyDescent="0.25">
      <c r="A175" s="690" t="str">
        <f t="shared" si="19"/>
        <v>CA (Kanada)</v>
      </c>
      <c r="B175" s="694" t="s">
        <v>1376</v>
      </c>
      <c r="C175" s="698">
        <v>9</v>
      </c>
      <c r="D175" s="700">
        <v>0</v>
      </c>
      <c r="E175" s="697" t="s">
        <v>1368</v>
      </c>
    </row>
    <row r="176" spans="1:7" ht="11.25" customHeight="1" x14ac:dyDescent="0.25">
      <c r="A176" s="690" t="str">
        <f t="shared" si="19"/>
        <v>CA (Kanada)</v>
      </c>
      <c r="B176" s="694" t="s">
        <v>1377</v>
      </c>
      <c r="C176" s="698">
        <v>10</v>
      </c>
      <c r="D176" s="700">
        <v>0</v>
      </c>
      <c r="E176" s="697" t="s">
        <v>1368</v>
      </c>
    </row>
    <row r="177" spans="1:7" ht="11.25" customHeight="1" x14ac:dyDescent="0.25">
      <c r="A177" s="690" t="str">
        <f t="shared" si="19"/>
        <v>CA (Kanada)</v>
      </c>
      <c r="B177" s="694" t="s">
        <v>1378</v>
      </c>
      <c r="C177" s="698">
        <v>11</v>
      </c>
      <c r="D177" s="697" t="s">
        <v>1368</v>
      </c>
      <c r="E177" s="706">
        <v>1.0040468915665439E-3</v>
      </c>
    </row>
    <row r="178" spans="1:7" ht="11.25" customHeight="1" x14ac:dyDescent="0.25">
      <c r="A178" s="690" t="str">
        <f t="shared" si="19"/>
        <v>CA (Kanada)</v>
      </c>
      <c r="B178" s="694" t="s">
        <v>1379</v>
      </c>
      <c r="C178" s="698">
        <v>12</v>
      </c>
      <c r="D178" s="697" t="s">
        <v>1368</v>
      </c>
      <c r="E178" s="706">
        <v>0</v>
      </c>
    </row>
    <row r="179" spans="1:7" ht="11.25" customHeight="1" x14ac:dyDescent="0.25">
      <c r="A179" s="690" t="str">
        <f t="shared" si="19"/>
        <v>CA (Kanada)</v>
      </c>
      <c r="B179" s="694" t="s">
        <v>1380</v>
      </c>
      <c r="C179" s="698">
        <v>13</v>
      </c>
      <c r="D179" s="697" t="s">
        <v>1368</v>
      </c>
      <c r="E179" s="707">
        <v>0</v>
      </c>
    </row>
    <row r="180" spans="1:7" ht="11.25" customHeight="1" x14ac:dyDescent="0.25">
      <c r="A180" s="690" t="str">
        <f t="shared" si="19"/>
        <v>CA (Kanada)</v>
      </c>
      <c r="B180" s="694" t="s">
        <v>1381</v>
      </c>
      <c r="C180" s="698">
        <v>14</v>
      </c>
      <c r="D180" s="697" t="s">
        <v>1368</v>
      </c>
      <c r="E180" s="703"/>
    </row>
    <row r="182" spans="1:7" ht="11.25" customHeight="1" x14ac:dyDescent="0.25">
      <c r="A182" s="690" t="str">
        <f t="shared" ref="A182" si="22">B182</f>
        <v>CN (Čínská lidová republika)</v>
      </c>
      <c r="B182" s="697" t="s">
        <v>1403</v>
      </c>
      <c r="C182" s="697" t="s">
        <v>1338</v>
      </c>
      <c r="D182" s="698">
        <v>1</v>
      </c>
      <c r="E182" s="698">
        <v>2</v>
      </c>
      <c r="G182" s="690">
        <v>11</v>
      </c>
    </row>
    <row r="183" spans="1:7" ht="11.25" customHeight="1" x14ac:dyDescent="0.25">
      <c r="A183" s="690" t="str">
        <f t="shared" ref="A183" si="23">A182</f>
        <v>CN (Čínská lidová republika)</v>
      </c>
      <c r="B183" s="694" t="s">
        <v>1367</v>
      </c>
      <c r="C183" s="698">
        <v>1</v>
      </c>
      <c r="D183" s="699">
        <v>183242376999.38544</v>
      </c>
      <c r="E183" s="697" t="s">
        <v>1368</v>
      </c>
      <c r="G183" s="705" t="s">
        <v>1404</v>
      </c>
    </row>
    <row r="184" spans="1:7" ht="11.25" customHeight="1" x14ac:dyDescent="0.25">
      <c r="A184" s="690" t="str">
        <f t="shared" si="19"/>
        <v>CN (Čínská lidová republika)</v>
      </c>
      <c r="B184" s="694" t="s">
        <v>1369</v>
      </c>
      <c r="C184" s="698">
        <v>2</v>
      </c>
      <c r="D184" s="700"/>
      <c r="E184" s="697" t="s">
        <v>1368</v>
      </c>
    </row>
    <row r="185" spans="1:7" ht="11.25" customHeight="1" x14ac:dyDescent="0.25">
      <c r="A185" s="690" t="str">
        <f t="shared" si="19"/>
        <v>CN (Čínská lidová republika)</v>
      </c>
      <c r="B185" s="694" t="s">
        <v>1370</v>
      </c>
      <c r="C185" s="698">
        <v>3</v>
      </c>
      <c r="D185" s="701">
        <v>0</v>
      </c>
      <c r="E185" s="697" t="s">
        <v>1368</v>
      </c>
      <c r="G185" s="690" t="s">
        <v>1384</v>
      </c>
    </row>
    <row r="186" spans="1:7" ht="11.25" customHeight="1" x14ac:dyDescent="0.25">
      <c r="A186" s="690" t="str">
        <f t="shared" si="19"/>
        <v>CN (Čínská lidová republika)</v>
      </c>
      <c r="B186" s="694" t="s">
        <v>1371</v>
      </c>
      <c r="C186" s="698">
        <v>4</v>
      </c>
      <c r="D186" s="700"/>
      <c r="E186" s="697" t="s">
        <v>1368</v>
      </c>
    </row>
    <row r="187" spans="1:7" ht="11.25" customHeight="1" x14ac:dyDescent="0.25">
      <c r="A187" s="690" t="str">
        <f t="shared" si="19"/>
        <v>CN (Čínská lidová republika)</v>
      </c>
      <c r="B187" s="694" t="s">
        <v>1372</v>
      </c>
      <c r="C187" s="698">
        <v>5</v>
      </c>
      <c r="D187" s="700">
        <v>0</v>
      </c>
      <c r="E187" s="697" t="s">
        <v>1368</v>
      </c>
    </row>
    <row r="188" spans="1:7" ht="11.25" customHeight="1" x14ac:dyDescent="0.25">
      <c r="A188" s="690" t="str">
        <f t="shared" si="19"/>
        <v>CN (Čínská lidová republika)</v>
      </c>
      <c r="B188" s="694" t="s">
        <v>1373</v>
      </c>
      <c r="C188" s="698">
        <v>6</v>
      </c>
      <c r="D188" s="700"/>
      <c r="E188" s="697" t="s">
        <v>1368</v>
      </c>
    </row>
    <row r="189" spans="1:7" ht="11.25" customHeight="1" x14ac:dyDescent="0.25">
      <c r="A189" s="690" t="str">
        <f t="shared" si="19"/>
        <v>CN (Čínská lidová republika)</v>
      </c>
      <c r="B189" s="694" t="s">
        <v>1374</v>
      </c>
      <c r="C189" s="698">
        <v>7</v>
      </c>
      <c r="D189" s="702">
        <v>14659390159.950836</v>
      </c>
      <c r="E189" s="697" t="s">
        <v>1368</v>
      </c>
    </row>
    <row r="190" spans="1:7" ht="11.25" customHeight="1" x14ac:dyDescent="0.25">
      <c r="A190" s="690" t="str">
        <f t="shared" si="19"/>
        <v>CN (Čínská lidová republika)</v>
      </c>
      <c r="B190" s="694" t="s">
        <v>1375</v>
      </c>
      <c r="C190" s="698">
        <v>8</v>
      </c>
      <c r="D190" s="703">
        <v>14659390159.950836</v>
      </c>
      <c r="E190" s="697" t="s">
        <v>1368</v>
      </c>
    </row>
    <row r="191" spans="1:7" ht="11.25" customHeight="1" x14ac:dyDescent="0.25">
      <c r="A191" s="690" t="str">
        <f t="shared" si="19"/>
        <v>CN (Čínská lidová republika)</v>
      </c>
      <c r="B191" s="694" t="s">
        <v>1376</v>
      </c>
      <c r="C191" s="698">
        <v>9</v>
      </c>
      <c r="D191" s="700">
        <v>0</v>
      </c>
      <c r="E191" s="697" t="s">
        <v>1368</v>
      </c>
    </row>
    <row r="192" spans="1:7" ht="11.25" customHeight="1" x14ac:dyDescent="0.25">
      <c r="A192" s="690" t="str">
        <f t="shared" si="19"/>
        <v>CN (Čínská lidová republika)</v>
      </c>
      <c r="B192" s="694" t="s">
        <v>1377</v>
      </c>
      <c r="C192" s="698">
        <v>10</v>
      </c>
      <c r="D192" s="700">
        <v>0</v>
      </c>
      <c r="E192" s="697" t="s">
        <v>1368</v>
      </c>
    </row>
    <row r="193" spans="1:7" ht="11.25" customHeight="1" x14ac:dyDescent="0.25">
      <c r="A193" s="690" t="str">
        <f t="shared" si="19"/>
        <v>CN (Čínská lidová republika)</v>
      </c>
      <c r="B193" s="694" t="s">
        <v>1378</v>
      </c>
      <c r="C193" s="698">
        <v>11</v>
      </c>
      <c r="D193" s="697" t="s">
        <v>1368</v>
      </c>
      <c r="E193" s="706">
        <v>0.45191222126470981</v>
      </c>
    </row>
    <row r="194" spans="1:7" ht="11.25" customHeight="1" x14ac:dyDescent="0.25">
      <c r="A194" s="690" t="str">
        <f t="shared" si="19"/>
        <v>CN (Čínská lidová republika)</v>
      </c>
      <c r="B194" s="694" t="s">
        <v>1379</v>
      </c>
      <c r="C194" s="698">
        <v>12</v>
      </c>
      <c r="D194" s="697" t="s">
        <v>1368</v>
      </c>
      <c r="E194" s="706">
        <v>0</v>
      </c>
    </row>
    <row r="195" spans="1:7" ht="11.25" customHeight="1" x14ac:dyDescent="0.25">
      <c r="A195" s="690" t="str">
        <f t="shared" si="19"/>
        <v>CN (Čínská lidová republika)</v>
      </c>
      <c r="B195" s="694" t="s">
        <v>1380</v>
      </c>
      <c r="C195" s="698">
        <v>13</v>
      </c>
      <c r="D195" s="697" t="s">
        <v>1368</v>
      </c>
      <c r="E195" s="707">
        <v>0</v>
      </c>
    </row>
    <row r="196" spans="1:7" ht="11.25" customHeight="1" x14ac:dyDescent="0.25">
      <c r="A196" s="690" t="str">
        <f t="shared" si="19"/>
        <v>CN (Čínská lidová republika)</v>
      </c>
      <c r="B196" s="694" t="s">
        <v>1381</v>
      </c>
      <c r="C196" s="698">
        <v>14</v>
      </c>
      <c r="D196" s="697" t="s">
        <v>1368</v>
      </c>
      <c r="E196" s="703"/>
    </row>
    <row r="198" spans="1:7" ht="11.25" customHeight="1" x14ac:dyDescent="0.25">
      <c r="A198" s="690" t="str">
        <f t="shared" ref="A198" si="24">B198</f>
        <v>CY (Kyperská republika)</v>
      </c>
      <c r="B198" s="697" t="s">
        <v>1405</v>
      </c>
      <c r="C198" s="697" t="s">
        <v>1338</v>
      </c>
      <c r="D198" s="698">
        <v>1</v>
      </c>
      <c r="E198" s="698">
        <v>2</v>
      </c>
      <c r="G198" s="690">
        <v>12</v>
      </c>
    </row>
    <row r="199" spans="1:7" ht="11.25" customHeight="1" x14ac:dyDescent="0.25">
      <c r="A199" s="690" t="str">
        <f t="shared" ref="A199" si="25">A198</f>
        <v>CY (Kyperská republika)</v>
      </c>
      <c r="B199" s="694" t="s">
        <v>1367</v>
      </c>
      <c r="C199" s="698">
        <v>1</v>
      </c>
      <c r="D199" s="699">
        <v>9151102891.0890007</v>
      </c>
      <c r="E199" s="697" t="s">
        <v>1368</v>
      </c>
      <c r="G199" s="705" t="s">
        <v>1406</v>
      </c>
    </row>
    <row r="200" spans="1:7" ht="11.25" customHeight="1" x14ac:dyDescent="0.25">
      <c r="A200" s="690" t="str">
        <f t="shared" si="19"/>
        <v>CY (Kyperská republika)</v>
      </c>
      <c r="B200" s="694" t="s">
        <v>1369</v>
      </c>
      <c r="C200" s="698">
        <v>2</v>
      </c>
      <c r="D200" s="700"/>
      <c r="E200" s="697" t="s">
        <v>1368</v>
      </c>
    </row>
    <row r="201" spans="1:7" ht="11.25" customHeight="1" x14ac:dyDescent="0.25">
      <c r="A201" s="690" t="str">
        <f t="shared" si="19"/>
        <v>CY (Kyperská republika)</v>
      </c>
      <c r="B201" s="694" t="s">
        <v>1370</v>
      </c>
      <c r="C201" s="698">
        <v>3</v>
      </c>
      <c r="D201" s="701">
        <v>0</v>
      </c>
      <c r="E201" s="697" t="s">
        <v>1368</v>
      </c>
      <c r="G201" s="690" t="s">
        <v>1384</v>
      </c>
    </row>
    <row r="202" spans="1:7" ht="11.25" customHeight="1" x14ac:dyDescent="0.25">
      <c r="A202" s="690" t="str">
        <f t="shared" si="19"/>
        <v>CY (Kyperská republika)</v>
      </c>
      <c r="B202" s="694" t="s">
        <v>1371</v>
      </c>
      <c r="C202" s="698">
        <v>4</v>
      </c>
      <c r="D202" s="700"/>
      <c r="E202" s="697" t="s">
        <v>1368</v>
      </c>
    </row>
    <row r="203" spans="1:7" ht="11.25" customHeight="1" x14ac:dyDescent="0.25">
      <c r="A203" s="690" t="str">
        <f t="shared" si="19"/>
        <v>CY (Kyperská republika)</v>
      </c>
      <c r="B203" s="694" t="s">
        <v>1372</v>
      </c>
      <c r="C203" s="698">
        <v>5</v>
      </c>
      <c r="D203" s="700">
        <v>0</v>
      </c>
      <c r="E203" s="697" t="s">
        <v>1368</v>
      </c>
    </row>
    <row r="204" spans="1:7" ht="11.25" customHeight="1" x14ac:dyDescent="0.25">
      <c r="A204" s="690" t="str">
        <f t="shared" si="19"/>
        <v>CY (Kyperská republika)</v>
      </c>
      <c r="B204" s="694" t="s">
        <v>1373</v>
      </c>
      <c r="C204" s="698">
        <v>6</v>
      </c>
      <c r="D204" s="700"/>
      <c r="E204" s="697" t="s">
        <v>1368</v>
      </c>
    </row>
    <row r="205" spans="1:7" ht="11.25" customHeight="1" x14ac:dyDescent="0.25">
      <c r="A205" s="690" t="str">
        <f t="shared" si="19"/>
        <v>CY (Kyperská republika)</v>
      </c>
      <c r="B205" s="694" t="s">
        <v>1374</v>
      </c>
      <c r="C205" s="698">
        <v>7</v>
      </c>
      <c r="D205" s="702">
        <v>732088231.2871201</v>
      </c>
      <c r="E205" s="697" t="s">
        <v>1368</v>
      </c>
    </row>
    <row r="206" spans="1:7" ht="11.25" customHeight="1" x14ac:dyDescent="0.25">
      <c r="A206" s="690" t="str">
        <f t="shared" si="19"/>
        <v>CY (Kyperská republika)</v>
      </c>
      <c r="B206" s="694" t="s">
        <v>1375</v>
      </c>
      <c r="C206" s="698">
        <v>8</v>
      </c>
      <c r="D206" s="703">
        <v>732088231.2871201</v>
      </c>
      <c r="E206" s="697" t="s">
        <v>1368</v>
      </c>
    </row>
    <row r="207" spans="1:7" ht="11.25" customHeight="1" x14ac:dyDescent="0.25">
      <c r="A207" s="690" t="str">
        <f t="shared" si="19"/>
        <v>CY (Kyperská republika)</v>
      </c>
      <c r="B207" s="694" t="s">
        <v>1376</v>
      </c>
      <c r="C207" s="698">
        <v>9</v>
      </c>
      <c r="D207" s="700">
        <v>0</v>
      </c>
      <c r="E207" s="697" t="s">
        <v>1368</v>
      </c>
    </row>
    <row r="208" spans="1:7" ht="11.25" customHeight="1" x14ac:dyDescent="0.25">
      <c r="A208" s="690" t="str">
        <f t="shared" si="19"/>
        <v>CY (Kyperská republika)</v>
      </c>
      <c r="B208" s="694" t="s">
        <v>1377</v>
      </c>
      <c r="C208" s="698">
        <v>10</v>
      </c>
      <c r="D208" s="700">
        <v>0</v>
      </c>
      <c r="E208" s="697" t="s">
        <v>1368</v>
      </c>
    </row>
    <row r="209" spans="1:7" ht="11.25" customHeight="1" x14ac:dyDescent="0.25">
      <c r="A209" s="690" t="str">
        <f t="shared" si="19"/>
        <v>CY (Kyperská republika)</v>
      </c>
      <c r="B209" s="694" t="s">
        <v>1378</v>
      </c>
      <c r="C209" s="698">
        <v>11</v>
      </c>
      <c r="D209" s="697" t="s">
        <v>1368</v>
      </c>
      <c r="E209" s="706">
        <v>2.2568443513193499E-2</v>
      </c>
    </row>
    <row r="210" spans="1:7" ht="11.25" customHeight="1" x14ac:dyDescent="0.25">
      <c r="A210" s="690" t="str">
        <f t="shared" si="19"/>
        <v>CY (Kyperská republika)</v>
      </c>
      <c r="B210" s="694" t="s">
        <v>1379</v>
      </c>
      <c r="C210" s="698">
        <v>12</v>
      </c>
      <c r="D210" s="697" t="s">
        <v>1368</v>
      </c>
      <c r="E210" s="706">
        <v>0</v>
      </c>
    </row>
    <row r="211" spans="1:7" ht="11.25" customHeight="1" x14ac:dyDescent="0.25">
      <c r="A211" s="690" t="str">
        <f t="shared" si="19"/>
        <v>CY (Kyperská republika)</v>
      </c>
      <c r="B211" s="694" t="s">
        <v>1380</v>
      </c>
      <c r="C211" s="698">
        <v>13</v>
      </c>
      <c r="D211" s="697" t="s">
        <v>1368</v>
      </c>
      <c r="E211" s="707">
        <v>0</v>
      </c>
    </row>
    <row r="212" spans="1:7" ht="11.25" customHeight="1" x14ac:dyDescent="0.25">
      <c r="A212" s="690" t="str">
        <f t="shared" si="19"/>
        <v>CY (Kyperská republika)</v>
      </c>
      <c r="B212" s="694" t="s">
        <v>1381</v>
      </c>
      <c r="C212" s="698">
        <v>14</v>
      </c>
      <c r="D212" s="697" t="s">
        <v>1368</v>
      </c>
      <c r="E212" s="703"/>
    </row>
    <row r="214" spans="1:7" ht="11.25" customHeight="1" x14ac:dyDescent="0.25">
      <c r="A214" s="690" t="str">
        <f t="shared" ref="A214" si="26">B214</f>
        <v>CZ (Česká republika)</v>
      </c>
      <c r="B214" s="697" t="s">
        <v>1407</v>
      </c>
      <c r="C214" s="697" t="s">
        <v>1338</v>
      </c>
      <c r="D214" s="698">
        <v>1</v>
      </c>
      <c r="E214" s="698">
        <v>2</v>
      </c>
      <c r="G214" s="690">
        <v>13</v>
      </c>
    </row>
    <row r="215" spans="1:7" ht="11.25" customHeight="1" x14ac:dyDescent="0.25">
      <c r="A215" s="690" t="str">
        <f t="shared" ref="A215:A276" si="27">A214</f>
        <v>CZ (Česká republika)</v>
      </c>
      <c r="B215" s="694" t="s">
        <v>1367</v>
      </c>
      <c r="C215" s="698">
        <v>1</v>
      </c>
      <c r="D215" s="699">
        <v>52768818424.351311</v>
      </c>
      <c r="E215" s="697" t="s">
        <v>1368</v>
      </c>
      <c r="G215" s="705" t="s">
        <v>1021</v>
      </c>
    </row>
    <row r="216" spans="1:7" ht="11.25" customHeight="1" x14ac:dyDescent="0.25">
      <c r="A216" s="690" t="str">
        <f t="shared" si="27"/>
        <v>CZ (Česká republika)</v>
      </c>
      <c r="B216" s="694" t="s">
        <v>1369</v>
      </c>
      <c r="C216" s="698">
        <v>2</v>
      </c>
      <c r="D216" s="700"/>
      <c r="E216" s="697" t="s">
        <v>1368</v>
      </c>
    </row>
    <row r="217" spans="1:7" ht="11.25" customHeight="1" x14ac:dyDescent="0.25">
      <c r="A217" s="690" t="str">
        <f t="shared" si="27"/>
        <v>CZ (Česká republika)</v>
      </c>
      <c r="B217" s="694" t="s">
        <v>1370</v>
      </c>
      <c r="C217" s="698">
        <v>3</v>
      </c>
      <c r="D217" s="701">
        <v>0</v>
      </c>
      <c r="E217" s="697" t="s">
        <v>1368</v>
      </c>
      <c r="G217" s="690" t="s">
        <v>1384</v>
      </c>
    </row>
    <row r="218" spans="1:7" ht="11.25" customHeight="1" x14ac:dyDescent="0.25">
      <c r="A218" s="690" t="str">
        <f t="shared" si="27"/>
        <v>CZ (Česká republika)</v>
      </c>
      <c r="B218" s="694" t="s">
        <v>1371</v>
      </c>
      <c r="C218" s="698">
        <v>4</v>
      </c>
      <c r="D218" s="700"/>
      <c r="E218" s="697" t="s">
        <v>1368</v>
      </c>
    </row>
    <row r="219" spans="1:7" ht="11.25" customHeight="1" x14ac:dyDescent="0.25">
      <c r="A219" s="690" t="str">
        <f t="shared" si="27"/>
        <v>CZ (Česká republika)</v>
      </c>
      <c r="B219" s="694" t="s">
        <v>1372</v>
      </c>
      <c r="C219" s="698">
        <v>5</v>
      </c>
      <c r="D219" s="700">
        <v>0</v>
      </c>
      <c r="E219" s="697" t="s">
        <v>1368</v>
      </c>
    </row>
    <row r="220" spans="1:7" ht="11.25" customHeight="1" x14ac:dyDescent="0.25">
      <c r="A220" s="690" t="str">
        <f t="shared" si="27"/>
        <v>CZ (Česká republika)</v>
      </c>
      <c r="B220" s="694" t="s">
        <v>1373</v>
      </c>
      <c r="C220" s="698">
        <v>6</v>
      </c>
      <c r="D220" s="700"/>
      <c r="E220" s="697" t="s">
        <v>1368</v>
      </c>
    </row>
    <row r="221" spans="1:7" ht="11.25" customHeight="1" x14ac:dyDescent="0.25">
      <c r="A221" s="690" t="str">
        <f t="shared" si="27"/>
        <v>CZ (Česká republika)</v>
      </c>
      <c r="B221" s="694" t="s">
        <v>1374</v>
      </c>
      <c r="C221" s="698">
        <v>7</v>
      </c>
      <c r="D221" s="702">
        <v>4221505473.9481049</v>
      </c>
      <c r="E221" s="697" t="s">
        <v>1368</v>
      </c>
    </row>
    <row r="222" spans="1:7" ht="11.25" customHeight="1" x14ac:dyDescent="0.25">
      <c r="A222" s="690" t="str">
        <f t="shared" si="27"/>
        <v>CZ (Česká republika)</v>
      </c>
      <c r="B222" s="694" t="s">
        <v>1375</v>
      </c>
      <c r="C222" s="698">
        <v>8</v>
      </c>
      <c r="D222" s="703">
        <v>4221505473.9481049</v>
      </c>
      <c r="E222" s="697" t="s">
        <v>1368</v>
      </c>
    </row>
    <row r="223" spans="1:7" ht="11.25" customHeight="1" x14ac:dyDescent="0.25">
      <c r="A223" s="690" t="str">
        <f t="shared" si="27"/>
        <v>CZ (Česká republika)</v>
      </c>
      <c r="B223" s="694" t="s">
        <v>1376</v>
      </c>
      <c r="C223" s="698">
        <v>9</v>
      </c>
      <c r="D223" s="700">
        <v>0</v>
      </c>
      <c r="E223" s="697" t="s">
        <v>1368</v>
      </c>
    </row>
    <row r="224" spans="1:7" ht="11.25" customHeight="1" x14ac:dyDescent="0.25">
      <c r="A224" s="690" t="str">
        <f t="shared" si="27"/>
        <v>CZ (Česká republika)</v>
      </c>
      <c r="B224" s="694" t="s">
        <v>1377</v>
      </c>
      <c r="C224" s="698">
        <v>10</v>
      </c>
      <c r="D224" s="700">
        <v>0</v>
      </c>
      <c r="E224" s="697" t="s">
        <v>1368</v>
      </c>
    </row>
    <row r="225" spans="1:7" ht="11.25" customHeight="1" x14ac:dyDescent="0.25">
      <c r="A225" s="690" t="str">
        <f t="shared" si="27"/>
        <v>CZ (Česká republika)</v>
      </c>
      <c r="B225" s="694" t="s">
        <v>1378</v>
      </c>
      <c r="C225" s="698">
        <v>11</v>
      </c>
      <c r="D225" s="697" t="s">
        <v>1368</v>
      </c>
      <c r="E225" s="706">
        <v>0.13013842288098412</v>
      </c>
    </row>
    <row r="226" spans="1:7" ht="11.25" customHeight="1" x14ac:dyDescent="0.25">
      <c r="A226" s="690" t="str">
        <f t="shared" si="27"/>
        <v>CZ (Česká republika)</v>
      </c>
      <c r="B226" s="694" t="s">
        <v>1379</v>
      </c>
      <c r="C226" s="698">
        <v>12</v>
      </c>
      <c r="D226" s="697" t="s">
        <v>1368</v>
      </c>
      <c r="E226" s="706">
        <v>0</v>
      </c>
    </row>
    <row r="227" spans="1:7" ht="11.25" customHeight="1" x14ac:dyDescent="0.25">
      <c r="A227" s="690" t="str">
        <f t="shared" si="27"/>
        <v>CZ (Česká republika)</v>
      </c>
      <c r="B227" s="694" t="s">
        <v>1380</v>
      </c>
      <c r="C227" s="698">
        <v>13</v>
      </c>
      <c r="D227" s="697" t="s">
        <v>1368</v>
      </c>
      <c r="E227" s="707">
        <v>0</v>
      </c>
    </row>
    <row r="228" spans="1:7" ht="11.25" customHeight="1" x14ac:dyDescent="0.25">
      <c r="A228" s="690" t="str">
        <f t="shared" si="27"/>
        <v>CZ (Česká republika)</v>
      </c>
      <c r="B228" s="694" t="s">
        <v>1381</v>
      </c>
      <c r="C228" s="698">
        <v>14</v>
      </c>
      <c r="D228" s="697" t="s">
        <v>1368</v>
      </c>
      <c r="E228" s="703"/>
    </row>
    <row r="230" spans="1:7" ht="11.25" customHeight="1" x14ac:dyDescent="0.25">
      <c r="A230" s="690" t="str">
        <f t="shared" ref="A230" si="28">B230</f>
        <v>DE (Spolková republika Německo)</v>
      </c>
      <c r="B230" s="697" t="s">
        <v>1408</v>
      </c>
      <c r="C230" s="697" t="s">
        <v>1338</v>
      </c>
      <c r="D230" s="698">
        <v>1</v>
      </c>
      <c r="E230" s="698">
        <v>2</v>
      </c>
      <c r="G230" s="690">
        <v>14</v>
      </c>
    </row>
    <row r="231" spans="1:7" ht="11.25" customHeight="1" x14ac:dyDescent="0.25">
      <c r="A231" s="690" t="str">
        <f t="shared" ref="A231" si="29">A230</f>
        <v>DE (Spolková republika Německo)</v>
      </c>
      <c r="B231" s="694" t="s">
        <v>1367</v>
      </c>
      <c r="C231" s="698">
        <v>1</v>
      </c>
      <c r="D231" s="699">
        <v>344490792.84911621</v>
      </c>
      <c r="E231" s="697" t="s">
        <v>1368</v>
      </c>
      <c r="G231" s="705" t="s">
        <v>1409</v>
      </c>
    </row>
    <row r="232" spans="1:7" ht="11.25" customHeight="1" x14ac:dyDescent="0.25">
      <c r="A232" s="690" t="str">
        <f t="shared" si="27"/>
        <v>DE (Spolková republika Německo)</v>
      </c>
      <c r="B232" s="694" t="s">
        <v>1369</v>
      </c>
      <c r="C232" s="698">
        <v>2</v>
      </c>
      <c r="D232" s="700"/>
      <c r="E232" s="697" t="s">
        <v>1368</v>
      </c>
    </row>
    <row r="233" spans="1:7" ht="11.25" customHeight="1" x14ac:dyDescent="0.25">
      <c r="A233" s="690" t="str">
        <f t="shared" si="27"/>
        <v>DE (Spolková republika Německo)</v>
      </c>
      <c r="B233" s="694" t="s">
        <v>1370</v>
      </c>
      <c r="C233" s="698">
        <v>3</v>
      </c>
      <c r="D233" s="701">
        <v>0</v>
      </c>
      <c r="E233" s="697" t="s">
        <v>1368</v>
      </c>
      <c r="G233" s="690" t="s">
        <v>1384</v>
      </c>
    </row>
    <row r="234" spans="1:7" ht="11.25" customHeight="1" x14ac:dyDescent="0.25">
      <c r="A234" s="690" t="str">
        <f t="shared" si="27"/>
        <v>DE (Spolková republika Německo)</v>
      </c>
      <c r="B234" s="694" t="s">
        <v>1371</v>
      </c>
      <c r="C234" s="698">
        <v>4</v>
      </c>
      <c r="D234" s="700"/>
      <c r="E234" s="697" t="s">
        <v>1368</v>
      </c>
    </row>
    <row r="235" spans="1:7" ht="11.25" customHeight="1" x14ac:dyDescent="0.25">
      <c r="A235" s="690" t="str">
        <f t="shared" si="27"/>
        <v>DE (Spolková republika Německo)</v>
      </c>
      <c r="B235" s="694" t="s">
        <v>1372</v>
      </c>
      <c r="C235" s="698">
        <v>5</v>
      </c>
      <c r="D235" s="700">
        <v>0</v>
      </c>
      <c r="E235" s="697" t="s">
        <v>1368</v>
      </c>
    </row>
    <row r="236" spans="1:7" ht="11.25" customHeight="1" x14ac:dyDescent="0.25">
      <c r="A236" s="690" t="str">
        <f t="shared" si="27"/>
        <v>DE (Spolková republika Německo)</v>
      </c>
      <c r="B236" s="694" t="s">
        <v>1373</v>
      </c>
      <c r="C236" s="698">
        <v>6</v>
      </c>
      <c r="D236" s="700"/>
      <c r="E236" s="697" t="s">
        <v>1368</v>
      </c>
    </row>
    <row r="237" spans="1:7" ht="11.25" customHeight="1" x14ac:dyDescent="0.25">
      <c r="A237" s="690" t="str">
        <f t="shared" si="27"/>
        <v>DE (Spolková republika Německo)</v>
      </c>
      <c r="B237" s="694" t="s">
        <v>1374</v>
      </c>
      <c r="C237" s="698">
        <v>7</v>
      </c>
      <c r="D237" s="702">
        <v>27559263.427929297</v>
      </c>
      <c r="E237" s="697" t="s">
        <v>1368</v>
      </c>
    </row>
    <row r="238" spans="1:7" ht="11.25" customHeight="1" x14ac:dyDescent="0.25">
      <c r="A238" s="690" t="str">
        <f t="shared" si="27"/>
        <v>DE (Spolková republika Německo)</v>
      </c>
      <c r="B238" s="694" t="s">
        <v>1375</v>
      </c>
      <c r="C238" s="698">
        <v>8</v>
      </c>
      <c r="D238" s="703">
        <v>27559263.427929297</v>
      </c>
      <c r="E238" s="697" t="s">
        <v>1368</v>
      </c>
    </row>
    <row r="239" spans="1:7" ht="11.25" customHeight="1" x14ac:dyDescent="0.25">
      <c r="A239" s="690" t="str">
        <f t="shared" si="27"/>
        <v>DE (Spolková republika Německo)</v>
      </c>
      <c r="B239" s="694" t="s">
        <v>1376</v>
      </c>
      <c r="C239" s="698">
        <v>9</v>
      </c>
      <c r="D239" s="700">
        <v>0</v>
      </c>
      <c r="E239" s="697" t="s">
        <v>1368</v>
      </c>
    </row>
    <row r="240" spans="1:7" ht="11.25" customHeight="1" x14ac:dyDescent="0.25">
      <c r="A240" s="690" t="str">
        <f t="shared" si="27"/>
        <v>DE (Spolková republika Německo)</v>
      </c>
      <c r="B240" s="694" t="s">
        <v>1377</v>
      </c>
      <c r="C240" s="698">
        <v>10</v>
      </c>
      <c r="D240" s="700">
        <v>0</v>
      </c>
      <c r="E240" s="697" t="s">
        <v>1368</v>
      </c>
    </row>
    <row r="241" spans="1:7" ht="11.25" customHeight="1" x14ac:dyDescent="0.25">
      <c r="A241" s="690" t="str">
        <f t="shared" si="27"/>
        <v>DE (Spolková republika Německo)</v>
      </c>
      <c r="B241" s="694" t="s">
        <v>1378</v>
      </c>
      <c r="C241" s="698">
        <v>11</v>
      </c>
      <c r="D241" s="697" t="s">
        <v>1368</v>
      </c>
      <c r="E241" s="706">
        <v>8.4958295101251178E-4</v>
      </c>
    </row>
    <row r="242" spans="1:7" ht="11.25" customHeight="1" x14ac:dyDescent="0.25">
      <c r="A242" s="690" t="str">
        <f t="shared" si="27"/>
        <v>DE (Spolková republika Německo)</v>
      </c>
      <c r="B242" s="694" t="s">
        <v>1379</v>
      </c>
      <c r="C242" s="698">
        <v>12</v>
      </c>
      <c r="D242" s="697" t="s">
        <v>1368</v>
      </c>
      <c r="E242" s="706">
        <v>0</v>
      </c>
    </row>
    <row r="243" spans="1:7" ht="11.25" customHeight="1" x14ac:dyDescent="0.25">
      <c r="A243" s="690" t="str">
        <f t="shared" si="27"/>
        <v>DE (Spolková republika Německo)</v>
      </c>
      <c r="B243" s="694" t="s">
        <v>1380</v>
      </c>
      <c r="C243" s="698">
        <v>13</v>
      </c>
      <c r="D243" s="697" t="s">
        <v>1368</v>
      </c>
      <c r="E243" s="707">
        <v>0</v>
      </c>
    </row>
    <row r="244" spans="1:7" ht="11.25" customHeight="1" x14ac:dyDescent="0.25">
      <c r="A244" s="690" t="str">
        <f t="shared" si="27"/>
        <v>DE (Spolková republika Německo)</v>
      </c>
      <c r="B244" s="694" t="s">
        <v>1381</v>
      </c>
      <c r="C244" s="698">
        <v>14</v>
      </c>
      <c r="D244" s="697" t="s">
        <v>1368</v>
      </c>
      <c r="E244" s="703"/>
    </row>
    <row r="246" spans="1:7" ht="11.25" customHeight="1" x14ac:dyDescent="0.25">
      <c r="A246" s="690" t="str">
        <f t="shared" ref="A246" si="30">B246</f>
        <v>DK (Dánské království)</v>
      </c>
      <c r="B246" s="697" t="s">
        <v>1410</v>
      </c>
      <c r="C246" s="697" t="s">
        <v>1338</v>
      </c>
      <c r="D246" s="698">
        <v>1</v>
      </c>
      <c r="E246" s="698">
        <v>2</v>
      </c>
      <c r="G246" s="690">
        <v>15</v>
      </c>
    </row>
    <row r="247" spans="1:7" ht="11.25" customHeight="1" x14ac:dyDescent="0.25">
      <c r="A247" s="690" t="str">
        <f t="shared" ref="A247" si="31">A246</f>
        <v>DK (Dánské království)</v>
      </c>
      <c r="B247" s="694" t="s">
        <v>1367</v>
      </c>
      <c r="C247" s="698">
        <v>1</v>
      </c>
      <c r="D247" s="699">
        <v>0</v>
      </c>
      <c r="E247" s="697" t="s">
        <v>1368</v>
      </c>
      <c r="G247" s="705" t="s">
        <v>1411</v>
      </c>
    </row>
    <row r="248" spans="1:7" ht="11.25" customHeight="1" x14ac:dyDescent="0.25">
      <c r="A248" s="690" t="str">
        <f t="shared" si="27"/>
        <v>DK (Dánské království)</v>
      </c>
      <c r="B248" s="694" t="s">
        <v>1369</v>
      </c>
      <c r="C248" s="698">
        <v>2</v>
      </c>
      <c r="D248" s="700"/>
      <c r="E248" s="697" t="s">
        <v>1368</v>
      </c>
    </row>
    <row r="249" spans="1:7" ht="11.25" customHeight="1" x14ac:dyDescent="0.25">
      <c r="A249" s="690" t="str">
        <f t="shared" si="27"/>
        <v>DK (Dánské království)</v>
      </c>
      <c r="B249" s="694" t="s">
        <v>1370</v>
      </c>
      <c r="C249" s="698">
        <v>3</v>
      </c>
      <c r="D249" s="701">
        <v>0</v>
      </c>
      <c r="E249" s="697" t="s">
        <v>1368</v>
      </c>
      <c r="G249" s="690" t="s">
        <v>1384</v>
      </c>
    </row>
    <row r="250" spans="1:7" ht="11.25" customHeight="1" x14ac:dyDescent="0.25">
      <c r="A250" s="690" t="str">
        <f t="shared" si="27"/>
        <v>DK (Dánské království)</v>
      </c>
      <c r="B250" s="694" t="s">
        <v>1371</v>
      </c>
      <c r="C250" s="698">
        <v>4</v>
      </c>
      <c r="D250" s="700"/>
      <c r="E250" s="697" t="s">
        <v>1368</v>
      </c>
    </row>
    <row r="251" spans="1:7" ht="11.25" customHeight="1" x14ac:dyDescent="0.25">
      <c r="A251" s="690" t="str">
        <f t="shared" si="27"/>
        <v>DK (Dánské království)</v>
      </c>
      <c r="B251" s="694" t="s">
        <v>1372</v>
      </c>
      <c r="C251" s="698">
        <v>5</v>
      </c>
      <c r="D251" s="700">
        <v>0</v>
      </c>
      <c r="E251" s="697" t="s">
        <v>1368</v>
      </c>
    </row>
    <row r="252" spans="1:7" ht="11.25" customHeight="1" x14ac:dyDescent="0.25">
      <c r="A252" s="690" t="str">
        <f t="shared" si="27"/>
        <v>DK (Dánské království)</v>
      </c>
      <c r="B252" s="694" t="s">
        <v>1373</v>
      </c>
      <c r="C252" s="698">
        <v>6</v>
      </c>
      <c r="D252" s="700"/>
      <c r="E252" s="697" t="s">
        <v>1368</v>
      </c>
    </row>
    <row r="253" spans="1:7" ht="11.25" customHeight="1" x14ac:dyDescent="0.25">
      <c r="A253" s="690" t="str">
        <f t="shared" si="27"/>
        <v>DK (Dánské království)</v>
      </c>
      <c r="B253" s="694" t="s">
        <v>1374</v>
      </c>
      <c r="C253" s="698">
        <v>7</v>
      </c>
      <c r="D253" s="702">
        <v>0</v>
      </c>
      <c r="E253" s="697" t="s">
        <v>1368</v>
      </c>
    </row>
    <row r="254" spans="1:7" ht="11.25" customHeight="1" x14ac:dyDescent="0.25">
      <c r="A254" s="690" t="str">
        <f t="shared" si="27"/>
        <v>DK (Dánské království)</v>
      </c>
      <c r="B254" s="694" t="s">
        <v>1375</v>
      </c>
      <c r="C254" s="698">
        <v>8</v>
      </c>
      <c r="D254" s="703">
        <v>0</v>
      </c>
      <c r="E254" s="697" t="s">
        <v>1368</v>
      </c>
    </row>
    <row r="255" spans="1:7" ht="11.25" customHeight="1" x14ac:dyDescent="0.25">
      <c r="A255" s="690" t="str">
        <f t="shared" si="27"/>
        <v>DK (Dánské království)</v>
      </c>
      <c r="B255" s="694" t="s">
        <v>1376</v>
      </c>
      <c r="C255" s="698">
        <v>9</v>
      </c>
      <c r="D255" s="700">
        <v>0</v>
      </c>
      <c r="E255" s="697" t="s">
        <v>1368</v>
      </c>
    </row>
    <row r="256" spans="1:7" ht="11.25" customHeight="1" x14ac:dyDescent="0.25">
      <c r="A256" s="690" t="str">
        <f t="shared" si="27"/>
        <v>DK (Dánské království)</v>
      </c>
      <c r="B256" s="694" t="s">
        <v>1377</v>
      </c>
      <c r="C256" s="698">
        <v>10</v>
      </c>
      <c r="D256" s="700">
        <v>0</v>
      </c>
      <c r="E256" s="697" t="s">
        <v>1368</v>
      </c>
    </row>
    <row r="257" spans="1:7" ht="11.25" customHeight="1" x14ac:dyDescent="0.25">
      <c r="A257" s="690" t="str">
        <f t="shared" si="27"/>
        <v>DK (Dánské království)</v>
      </c>
      <c r="B257" s="694" t="s">
        <v>1378</v>
      </c>
      <c r="C257" s="698">
        <v>11</v>
      </c>
      <c r="D257" s="697" t="s">
        <v>1368</v>
      </c>
      <c r="E257" s="706">
        <v>0</v>
      </c>
    </row>
    <row r="258" spans="1:7" ht="11.25" customHeight="1" x14ac:dyDescent="0.25">
      <c r="A258" s="690" t="str">
        <f t="shared" si="27"/>
        <v>DK (Dánské království)</v>
      </c>
      <c r="B258" s="694" t="s">
        <v>1379</v>
      </c>
      <c r="C258" s="698">
        <v>12</v>
      </c>
      <c r="D258" s="697" t="s">
        <v>1368</v>
      </c>
      <c r="E258" s="706">
        <v>0</v>
      </c>
    </row>
    <row r="259" spans="1:7" ht="11.25" customHeight="1" x14ac:dyDescent="0.25">
      <c r="A259" s="690" t="str">
        <f t="shared" si="27"/>
        <v>DK (Dánské království)</v>
      </c>
      <c r="B259" s="694" t="s">
        <v>1380</v>
      </c>
      <c r="C259" s="698">
        <v>13</v>
      </c>
      <c r="D259" s="697" t="s">
        <v>1368</v>
      </c>
      <c r="E259" s="707">
        <v>0</v>
      </c>
    </row>
    <row r="260" spans="1:7" ht="11.25" customHeight="1" x14ac:dyDescent="0.25">
      <c r="A260" s="690" t="str">
        <f t="shared" si="27"/>
        <v>DK (Dánské království)</v>
      </c>
      <c r="B260" s="694" t="s">
        <v>1381</v>
      </c>
      <c r="C260" s="698">
        <v>14</v>
      </c>
      <c r="D260" s="697" t="s">
        <v>1368</v>
      </c>
      <c r="E260" s="703"/>
    </row>
    <row r="262" spans="1:7" ht="11.25" customHeight="1" x14ac:dyDescent="0.25">
      <c r="A262" s="690" t="str">
        <f t="shared" ref="A262" si="32">B262</f>
        <v>DM (Dominické společenství)</v>
      </c>
      <c r="B262" s="697" t="s">
        <v>1412</v>
      </c>
      <c r="C262" s="697" t="s">
        <v>1338</v>
      </c>
      <c r="D262" s="698">
        <v>1</v>
      </c>
      <c r="E262" s="698">
        <v>2</v>
      </c>
      <c r="G262" s="690">
        <v>16</v>
      </c>
    </row>
    <row r="263" spans="1:7" ht="11.25" customHeight="1" x14ac:dyDescent="0.25">
      <c r="A263" s="690" t="str">
        <f t="shared" ref="A263" si="33">A262</f>
        <v>DM (Dominické společenství)</v>
      </c>
      <c r="B263" s="694" t="s">
        <v>1367</v>
      </c>
      <c r="C263" s="698">
        <v>1</v>
      </c>
      <c r="D263" s="699">
        <v>3811.39</v>
      </c>
      <c r="E263" s="697" t="s">
        <v>1368</v>
      </c>
      <c r="G263" s="705" t="s">
        <v>1414</v>
      </c>
    </row>
    <row r="264" spans="1:7" ht="11.25" customHeight="1" x14ac:dyDescent="0.25">
      <c r="A264" s="690" t="str">
        <f t="shared" si="27"/>
        <v>DM (Dominické společenství)</v>
      </c>
      <c r="B264" s="694" t="s">
        <v>1369</v>
      </c>
      <c r="C264" s="698">
        <v>2</v>
      </c>
      <c r="D264" s="700"/>
      <c r="E264" s="697" t="s">
        <v>1368</v>
      </c>
    </row>
    <row r="265" spans="1:7" ht="11.25" customHeight="1" x14ac:dyDescent="0.25">
      <c r="A265" s="690" t="str">
        <f t="shared" si="27"/>
        <v>DM (Dominické společenství)</v>
      </c>
      <c r="B265" s="694" t="s">
        <v>1370</v>
      </c>
      <c r="C265" s="698">
        <v>3</v>
      </c>
      <c r="D265" s="701">
        <v>0</v>
      </c>
      <c r="E265" s="697" t="s">
        <v>1368</v>
      </c>
      <c r="G265" s="690" t="s">
        <v>1384</v>
      </c>
    </row>
    <row r="266" spans="1:7" ht="11.25" customHeight="1" x14ac:dyDescent="0.25">
      <c r="A266" s="690" t="str">
        <f t="shared" si="27"/>
        <v>DM (Dominické společenství)</v>
      </c>
      <c r="B266" s="694" t="s">
        <v>1371</v>
      </c>
      <c r="C266" s="698">
        <v>4</v>
      </c>
      <c r="D266" s="700"/>
      <c r="E266" s="697" t="s">
        <v>1368</v>
      </c>
    </row>
    <row r="267" spans="1:7" ht="11.25" customHeight="1" x14ac:dyDescent="0.25">
      <c r="A267" s="690" t="str">
        <f t="shared" si="27"/>
        <v>DM (Dominické společenství)</v>
      </c>
      <c r="B267" s="694" t="s">
        <v>1372</v>
      </c>
      <c r="C267" s="698">
        <v>5</v>
      </c>
      <c r="D267" s="700">
        <v>0</v>
      </c>
      <c r="E267" s="697" t="s">
        <v>1368</v>
      </c>
    </row>
    <row r="268" spans="1:7" ht="11.25" customHeight="1" x14ac:dyDescent="0.25">
      <c r="A268" s="690" t="str">
        <f t="shared" si="27"/>
        <v>DM (Dominické společenství)</v>
      </c>
      <c r="B268" s="694" t="s">
        <v>1373</v>
      </c>
      <c r="C268" s="698">
        <v>6</v>
      </c>
      <c r="D268" s="700"/>
      <c r="E268" s="697" t="s">
        <v>1368</v>
      </c>
    </row>
    <row r="269" spans="1:7" ht="11.25" customHeight="1" x14ac:dyDescent="0.25">
      <c r="A269" s="690" t="str">
        <f t="shared" si="27"/>
        <v>DM (Dominické společenství)</v>
      </c>
      <c r="B269" s="694" t="s">
        <v>1374</v>
      </c>
      <c r="C269" s="698">
        <v>7</v>
      </c>
      <c r="D269" s="702">
        <v>304.91120000000001</v>
      </c>
      <c r="E269" s="697" t="s">
        <v>1368</v>
      </c>
    </row>
    <row r="270" spans="1:7" ht="11.25" customHeight="1" x14ac:dyDescent="0.25">
      <c r="A270" s="690" t="str">
        <f t="shared" si="27"/>
        <v>DM (Dominické společenství)</v>
      </c>
      <c r="B270" s="694" t="s">
        <v>1375</v>
      </c>
      <c r="C270" s="698">
        <v>8</v>
      </c>
      <c r="D270" s="703">
        <v>304.91120000000001</v>
      </c>
      <c r="E270" s="697" t="s">
        <v>1368</v>
      </c>
    </row>
    <row r="271" spans="1:7" ht="11.25" customHeight="1" x14ac:dyDescent="0.25">
      <c r="A271" s="690" t="str">
        <f t="shared" si="27"/>
        <v>DM (Dominické společenství)</v>
      </c>
      <c r="B271" s="694" t="s">
        <v>1376</v>
      </c>
      <c r="C271" s="698">
        <v>9</v>
      </c>
      <c r="D271" s="700">
        <v>0</v>
      </c>
      <c r="E271" s="697" t="s">
        <v>1368</v>
      </c>
    </row>
    <row r="272" spans="1:7" ht="11.25" customHeight="1" x14ac:dyDescent="0.25">
      <c r="A272" s="690" t="str">
        <f t="shared" si="27"/>
        <v>DM (Dominické společenství)</v>
      </c>
      <c r="B272" s="694" t="s">
        <v>1377</v>
      </c>
      <c r="C272" s="698">
        <v>10</v>
      </c>
      <c r="D272" s="700">
        <v>0</v>
      </c>
      <c r="E272" s="697" t="s">
        <v>1368</v>
      </c>
    </row>
    <row r="273" spans="1:7" ht="11.25" customHeight="1" x14ac:dyDescent="0.25">
      <c r="A273" s="690" t="str">
        <f t="shared" si="27"/>
        <v>DM (Dominické společenství)</v>
      </c>
      <c r="B273" s="694" t="s">
        <v>1378</v>
      </c>
      <c r="C273" s="698">
        <v>11</v>
      </c>
      <c r="D273" s="697" t="s">
        <v>1368</v>
      </c>
      <c r="E273" s="706">
        <v>9.3996473370997518E-9</v>
      </c>
    </row>
    <row r="274" spans="1:7" ht="11.25" customHeight="1" x14ac:dyDescent="0.25">
      <c r="A274" s="690" t="str">
        <f t="shared" si="27"/>
        <v>DM (Dominické společenství)</v>
      </c>
      <c r="B274" s="694" t="s">
        <v>1379</v>
      </c>
      <c r="C274" s="698">
        <v>12</v>
      </c>
      <c r="D274" s="697" t="s">
        <v>1368</v>
      </c>
      <c r="E274" s="706">
        <v>0</v>
      </c>
    </row>
    <row r="275" spans="1:7" ht="11.25" customHeight="1" x14ac:dyDescent="0.25">
      <c r="A275" s="690" t="str">
        <f t="shared" si="27"/>
        <v>DM (Dominické společenství)</v>
      </c>
      <c r="B275" s="694" t="s">
        <v>1380</v>
      </c>
      <c r="C275" s="698">
        <v>13</v>
      </c>
      <c r="D275" s="697" t="s">
        <v>1368</v>
      </c>
      <c r="E275" s="707">
        <v>0</v>
      </c>
    </row>
    <row r="276" spans="1:7" ht="11.25" customHeight="1" x14ac:dyDescent="0.25">
      <c r="A276" s="690" t="str">
        <f t="shared" si="27"/>
        <v>DM (Dominické společenství)</v>
      </c>
      <c r="B276" s="694" t="s">
        <v>1381</v>
      </c>
      <c r="C276" s="698">
        <v>14</v>
      </c>
      <c r="D276" s="697" t="s">
        <v>1368</v>
      </c>
      <c r="E276" s="703"/>
    </row>
    <row r="278" spans="1:7" ht="11.25" customHeight="1" x14ac:dyDescent="0.25">
      <c r="A278" s="690" t="str">
        <f t="shared" ref="A278" si="34">B278</f>
        <v>EE (Estonská republika)</v>
      </c>
      <c r="B278" s="697" t="s">
        <v>1413</v>
      </c>
      <c r="C278" s="697" t="s">
        <v>1338</v>
      </c>
      <c r="D278" s="698">
        <v>1</v>
      </c>
      <c r="E278" s="698">
        <v>2</v>
      </c>
      <c r="G278" s="690">
        <v>17</v>
      </c>
    </row>
    <row r="279" spans="1:7" ht="11.25" customHeight="1" x14ac:dyDescent="0.25">
      <c r="A279" s="690" t="str">
        <f t="shared" ref="A279:A340" si="35">A278</f>
        <v>EE (Estonská republika)</v>
      </c>
      <c r="B279" s="694" t="s">
        <v>1367</v>
      </c>
      <c r="C279" s="698">
        <v>1</v>
      </c>
      <c r="D279" s="699">
        <v>0</v>
      </c>
      <c r="E279" s="697" t="s">
        <v>1368</v>
      </c>
      <c r="G279" s="705" t="s">
        <v>1416</v>
      </c>
    </row>
    <row r="280" spans="1:7" ht="11.25" customHeight="1" x14ac:dyDescent="0.25">
      <c r="A280" s="690" t="str">
        <f t="shared" si="35"/>
        <v>EE (Estonská republika)</v>
      </c>
      <c r="B280" s="694" t="s">
        <v>1369</v>
      </c>
      <c r="C280" s="698">
        <v>2</v>
      </c>
      <c r="D280" s="700"/>
      <c r="E280" s="697" t="s">
        <v>1368</v>
      </c>
    </row>
    <row r="281" spans="1:7" ht="11.25" customHeight="1" x14ac:dyDescent="0.25">
      <c r="A281" s="690" t="str">
        <f t="shared" si="35"/>
        <v>EE (Estonská republika)</v>
      </c>
      <c r="B281" s="694" t="s">
        <v>1370</v>
      </c>
      <c r="C281" s="698">
        <v>3</v>
      </c>
      <c r="D281" s="701">
        <v>0</v>
      </c>
      <c r="E281" s="697" t="s">
        <v>1368</v>
      </c>
      <c r="G281" s="690" t="s">
        <v>1384</v>
      </c>
    </row>
    <row r="282" spans="1:7" ht="11.25" customHeight="1" x14ac:dyDescent="0.25">
      <c r="A282" s="690" t="str">
        <f t="shared" si="35"/>
        <v>EE (Estonská republika)</v>
      </c>
      <c r="B282" s="694" t="s">
        <v>1371</v>
      </c>
      <c r="C282" s="698">
        <v>4</v>
      </c>
      <c r="D282" s="700"/>
      <c r="E282" s="697" t="s">
        <v>1368</v>
      </c>
    </row>
    <row r="283" spans="1:7" ht="11.25" customHeight="1" x14ac:dyDescent="0.25">
      <c r="A283" s="690" t="str">
        <f t="shared" si="35"/>
        <v>EE (Estonská republika)</v>
      </c>
      <c r="B283" s="694" t="s">
        <v>1372</v>
      </c>
      <c r="C283" s="698">
        <v>5</v>
      </c>
      <c r="D283" s="700">
        <v>0</v>
      </c>
      <c r="E283" s="697" t="s">
        <v>1368</v>
      </c>
    </row>
    <row r="284" spans="1:7" ht="11.25" customHeight="1" x14ac:dyDescent="0.25">
      <c r="A284" s="690" t="str">
        <f t="shared" si="35"/>
        <v>EE (Estonská republika)</v>
      </c>
      <c r="B284" s="694" t="s">
        <v>1373</v>
      </c>
      <c r="C284" s="698">
        <v>6</v>
      </c>
      <c r="D284" s="700"/>
      <c r="E284" s="697" t="s">
        <v>1368</v>
      </c>
    </row>
    <row r="285" spans="1:7" ht="11.25" customHeight="1" x14ac:dyDescent="0.25">
      <c r="A285" s="690" t="str">
        <f t="shared" si="35"/>
        <v>EE (Estonská republika)</v>
      </c>
      <c r="B285" s="694" t="s">
        <v>1374</v>
      </c>
      <c r="C285" s="698">
        <v>7</v>
      </c>
      <c r="D285" s="702">
        <v>0</v>
      </c>
      <c r="E285" s="697" t="s">
        <v>1368</v>
      </c>
    </row>
    <row r="286" spans="1:7" ht="11.25" customHeight="1" x14ac:dyDescent="0.25">
      <c r="A286" s="690" t="str">
        <f t="shared" si="35"/>
        <v>EE (Estonská republika)</v>
      </c>
      <c r="B286" s="694" t="s">
        <v>1375</v>
      </c>
      <c r="C286" s="698">
        <v>8</v>
      </c>
      <c r="D286" s="703">
        <v>0</v>
      </c>
      <c r="E286" s="697" t="s">
        <v>1368</v>
      </c>
    </row>
    <row r="287" spans="1:7" ht="11.25" customHeight="1" x14ac:dyDescent="0.25">
      <c r="A287" s="690" t="str">
        <f t="shared" si="35"/>
        <v>EE (Estonská republika)</v>
      </c>
      <c r="B287" s="694" t="s">
        <v>1376</v>
      </c>
      <c r="C287" s="698">
        <v>9</v>
      </c>
      <c r="D287" s="700">
        <v>0</v>
      </c>
      <c r="E287" s="697" t="s">
        <v>1368</v>
      </c>
    </row>
    <row r="288" spans="1:7" ht="11.25" customHeight="1" x14ac:dyDescent="0.25">
      <c r="A288" s="690" t="str">
        <f t="shared" si="35"/>
        <v>EE (Estonská republika)</v>
      </c>
      <c r="B288" s="694" t="s">
        <v>1377</v>
      </c>
      <c r="C288" s="698">
        <v>10</v>
      </c>
      <c r="D288" s="700">
        <v>0</v>
      </c>
      <c r="E288" s="697" t="s">
        <v>1368</v>
      </c>
    </row>
    <row r="289" spans="1:7" ht="11.25" customHeight="1" x14ac:dyDescent="0.25">
      <c r="A289" s="690" t="str">
        <f t="shared" si="35"/>
        <v>EE (Estonská republika)</v>
      </c>
      <c r="B289" s="694" t="s">
        <v>1378</v>
      </c>
      <c r="C289" s="698">
        <v>11</v>
      </c>
      <c r="D289" s="697" t="s">
        <v>1368</v>
      </c>
      <c r="E289" s="706">
        <v>0</v>
      </c>
    </row>
    <row r="290" spans="1:7" ht="11.25" customHeight="1" x14ac:dyDescent="0.25">
      <c r="A290" s="690" t="str">
        <f t="shared" si="35"/>
        <v>EE (Estonská republika)</v>
      </c>
      <c r="B290" s="694" t="s">
        <v>1379</v>
      </c>
      <c r="C290" s="698">
        <v>12</v>
      </c>
      <c r="D290" s="697" t="s">
        <v>1368</v>
      </c>
      <c r="E290" s="706">
        <v>0</v>
      </c>
    </row>
    <row r="291" spans="1:7" ht="11.25" customHeight="1" x14ac:dyDescent="0.25">
      <c r="A291" s="690" t="str">
        <f t="shared" si="35"/>
        <v>EE (Estonská republika)</v>
      </c>
      <c r="B291" s="694" t="s">
        <v>1380</v>
      </c>
      <c r="C291" s="698">
        <v>13</v>
      </c>
      <c r="D291" s="697" t="s">
        <v>1368</v>
      </c>
      <c r="E291" s="707">
        <v>0</v>
      </c>
    </row>
    <row r="292" spans="1:7" ht="11.25" customHeight="1" x14ac:dyDescent="0.25">
      <c r="A292" s="690" t="str">
        <f t="shared" si="35"/>
        <v>EE (Estonská republika)</v>
      </c>
      <c r="B292" s="694" t="s">
        <v>1381</v>
      </c>
      <c r="C292" s="698">
        <v>14</v>
      </c>
      <c r="D292" s="697" t="s">
        <v>1368</v>
      </c>
      <c r="E292" s="703"/>
    </row>
    <row r="294" spans="1:7" ht="11.25" customHeight="1" x14ac:dyDescent="0.25">
      <c r="A294" s="690" t="str">
        <f t="shared" ref="A294" si="36">B294</f>
        <v>EG (Egyptská arabská republika)</v>
      </c>
      <c r="B294" s="697" t="s">
        <v>1415</v>
      </c>
      <c r="C294" s="697" t="s">
        <v>1338</v>
      </c>
      <c r="D294" s="698">
        <v>1</v>
      </c>
      <c r="E294" s="698">
        <v>2</v>
      </c>
      <c r="G294" s="690">
        <v>18</v>
      </c>
    </row>
    <row r="295" spans="1:7" ht="11.25" customHeight="1" x14ac:dyDescent="0.25">
      <c r="A295" s="690" t="str">
        <f t="shared" ref="A295" si="37">A294</f>
        <v>EG (Egyptská arabská republika)</v>
      </c>
      <c r="B295" s="694" t="s">
        <v>1367</v>
      </c>
      <c r="C295" s="698">
        <v>1</v>
      </c>
      <c r="D295" s="699">
        <v>1000</v>
      </c>
      <c r="E295" s="697" t="s">
        <v>1368</v>
      </c>
      <c r="G295" s="705" t="s">
        <v>1418</v>
      </c>
    </row>
    <row r="296" spans="1:7" ht="11.25" customHeight="1" x14ac:dyDescent="0.25">
      <c r="A296" s="690" t="str">
        <f t="shared" si="35"/>
        <v>EG (Egyptská arabská republika)</v>
      </c>
      <c r="B296" s="694" t="s">
        <v>1369</v>
      </c>
      <c r="C296" s="698">
        <v>2</v>
      </c>
      <c r="D296" s="700"/>
      <c r="E296" s="697" t="s">
        <v>1368</v>
      </c>
    </row>
    <row r="297" spans="1:7" ht="11.25" customHeight="1" x14ac:dyDescent="0.25">
      <c r="A297" s="690" t="str">
        <f t="shared" si="35"/>
        <v>EG (Egyptská arabská republika)</v>
      </c>
      <c r="B297" s="694" t="s">
        <v>1370</v>
      </c>
      <c r="C297" s="698">
        <v>3</v>
      </c>
      <c r="D297" s="701">
        <v>0</v>
      </c>
      <c r="E297" s="697" t="s">
        <v>1368</v>
      </c>
      <c r="G297" s="690" t="s">
        <v>1384</v>
      </c>
    </row>
    <row r="298" spans="1:7" ht="11.25" customHeight="1" x14ac:dyDescent="0.25">
      <c r="A298" s="690" t="str">
        <f t="shared" si="35"/>
        <v>EG (Egyptská arabská republika)</v>
      </c>
      <c r="B298" s="694" t="s">
        <v>1371</v>
      </c>
      <c r="C298" s="698">
        <v>4</v>
      </c>
      <c r="D298" s="700"/>
      <c r="E298" s="697" t="s">
        <v>1368</v>
      </c>
    </row>
    <row r="299" spans="1:7" ht="11.25" customHeight="1" x14ac:dyDescent="0.25">
      <c r="A299" s="690" t="str">
        <f t="shared" si="35"/>
        <v>EG (Egyptská arabská republika)</v>
      </c>
      <c r="B299" s="694" t="s">
        <v>1372</v>
      </c>
      <c r="C299" s="698">
        <v>5</v>
      </c>
      <c r="D299" s="700">
        <v>0</v>
      </c>
      <c r="E299" s="697" t="s">
        <v>1368</v>
      </c>
    </row>
    <row r="300" spans="1:7" ht="11.25" customHeight="1" x14ac:dyDescent="0.25">
      <c r="A300" s="690" t="str">
        <f t="shared" si="35"/>
        <v>EG (Egyptská arabská republika)</v>
      </c>
      <c r="B300" s="694" t="s">
        <v>1373</v>
      </c>
      <c r="C300" s="698">
        <v>6</v>
      </c>
      <c r="D300" s="700"/>
      <c r="E300" s="697" t="s">
        <v>1368</v>
      </c>
    </row>
    <row r="301" spans="1:7" ht="11.25" customHeight="1" x14ac:dyDescent="0.25">
      <c r="A301" s="690" t="str">
        <f t="shared" si="35"/>
        <v>EG (Egyptská arabská republika)</v>
      </c>
      <c r="B301" s="694" t="s">
        <v>1374</v>
      </c>
      <c r="C301" s="698">
        <v>7</v>
      </c>
      <c r="D301" s="702">
        <v>80</v>
      </c>
      <c r="E301" s="697" t="s">
        <v>1368</v>
      </c>
    </row>
    <row r="302" spans="1:7" ht="11.25" customHeight="1" x14ac:dyDescent="0.25">
      <c r="A302" s="690" t="str">
        <f t="shared" si="35"/>
        <v>EG (Egyptská arabská republika)</v>
      </c>
      <c r="B302" s="694" t="s">
        <v>1375</v>
      </c>
      <c r="C302" s="698">
        <v>8</v>
      </c>
      <c r="D302" s="703">
        <v>80</v>
      </c>
      <c r="E302" s="697" t="s">
        <v>1368</v>
      </c>
    </row>
    <row r="303" spans="1:7" ht="11.25" customHeight="1" x14ac:dyDescent="0.25">
      <c r="A303" s="690" t="str">
        <f t="shared" si="35"/>
        <v>EG (Egyptská arabská republika)</v>
      </c>
      <c r="B303" s="694" t="s">
        <v>1376</v>
      </c>
      <c r="C303" s="698">
        <v>9</v>
      </c>
      <c r="D303" s="700">
        <v>0</v>
      </c>
      <c r="E303" s="697" t="s">
        <v>1368</v>
      </c>
    </row>
    <row r="304" spans="1:7" ht="11.25" customHeight="1" x14ac:dyDescent="0.25">
      <c r="A304" s="690" t="str">
        <f t="shared" si="35"/>
        <v>EG (Egyptská arabská republika)</v>
      </c>
      <c r="B304" s="694" t="s">
        <v>1377</v>
      </c>
      <c r="C304" s="698">
        <v>10</v>
      </c>
      <c r="D304" s="700">
        <v>0</v>
      </c>
      <c r="E304" s="697" t="s">
        <v>1368</v>
      </c>
    </row>
    <row r="305" spans="1:7" ht="11.25" customHeight="1" x14ac:dyDescent="0.25">
      <c r="A305" s="690" t="str">
        <f t="shared" si="35"/>
        <v>EG (Egyptská arabská republika)</v>
      </c>
      <c r="B305" s="694" t="s">
        <v>1378</v>
      </c>
      <c r="C305" s="698">
        <v>11</v>
      </c>
      <c r="D305" s="697" t="s">
        <v>1368</v>
      </c>
      <c r="E305" s="706">
        <v>2.466199296608259E-9</v>
      </c>
    </row>
    <row r="306" spans="1:7" ht="11.25" customHeight="1" x14ac:dyDescent="0.25">
      <c r="A306" s="690" t="str">
        <f t="shared" si="35"/>
        <v>EG (Egyptská arabská republika)</v>
      </c>
      <c r="B306" s="694" t="s">
        <v>1379</v>
      </c>
      <c r="C306" s="698">
        <v>12</v>
      </c>
      <c r="D306" s="697" t="s">
        <v>1368</v>
      </c>
      <c r="E306" s="706">
        <v>0</v>
      </c>
    </row>
    <row r="307" spans="1:7" ht="11.25" customHeight="1" x14ac:dyDescent="0.25">
      <c r="A307" s="690" t="str">
        <f t="shared" si="35"/>
        <v>EG (Egyptská arabská republika)</v>
      </c>
      <c r="B307" s="694" t="s">
        <v>1380</v>
      </c>
      <c r="C307" s="698">
        <v>13</v>
      </c>
      <c r="D307" s="697" t="s">
        <v>1368</v>
      </c>
      <c r="E307" s="707">
        <v>0</v>
      </c>
    </row>
    <row r="308" spans="1:7" ht="11.25" customHeight="1" x14ac:dyDescent="0.25">
      <c r="A308" s="690" t="str">
        <f t="shared" si="35"/>
        <v>EG (Egyptská arabská republika)</v>
      </c>
      <c r="B308" s="694" t="s">
        <v>1381</v>
      </c>
      <c r="C308" s="698">
        <v>14</v>
      </c>
      <c r="D308" s="697" t="s">
        <v>1368</v>
      </c>
      <c r="E308" s="703"/>
    </row>
    <row r="310" spans="1:7" ht="11.25" customHeight="1" x14ac:dyDescent="0.25">
      <c r="A310" s="690" t="str">
        <f t="shared" ref="A310" si="38">B310</f>
        <v>ES (Španělské království)</v>
      </c>
      <c r="B310" s="697" t="s">
        <v>1417</v>
      </c>
      <c r="C310" s="697" t="s">
        <v>1338</v>
      </c>
      <c r="D310" s="698">
        <v>1</v>
      </c>
      <c r="E310" s="698">
        <v>2</v>
      </c>
      <c r="G310" s="690">
        <v>19</v>
      </c>
    </row>
    <row r="311" spans="1:7" ht="11.25" customHeight="1" x14ac:dyDescent="0.25">
      <c r="A311" s="690" t="str">
        <f t="shared" ref="A311" si="39">A310</f>
        <v>ES (Španělské království)</v>
      </c>
      <c r="B311" s="694" t="s">
        <v>1367</v>
      </c>
      <c r="C311" s="698">
        <v>1</v>
      </c>
      <c r="D311" s="699">
        <v>132331602.95999999</v>
      </c>
      <c r="E311" s="697" t="s">
        <v>1368</v>
      </c>
      <c r="G311" s="705" t="s">
        <v>1420</v>
      </c>
    </row>
    <row r="312" spans="1:7" ht="11.25" customHeight="1" x14ac:dyDescent="0.25">
      <c r="A312" s="690" t="str">
        <f t="shared" si="35"/>
        <v>ES (Španělské království)</v>
      </c>
      <c r="B312" s="694" t="s">
        <v>1369</v>
      </c>
      <c r="C312" s="698">
        <v>2</v>
      </c>
      <c r="D312" s="700"/>
      <c r="E312" s="697" t="s">
        <v>1368</v>
      </c>
    </row>
    <row r="313" spans="1:7" ht="11.25" customHeight="1" x14ac:dyDescent="0.25">
      <c r="A313" s="690" t="str">
        <f t="shared" si="35"/>
        <v>ES (Španělské království)</v>
      </c>
      <c r="B313" s="694" t="s">
        <v>1370</v>
      </c>
      <c r="C313" s="698">
        <v>3</v>
      </c>
      <c r="D313" s="701">
        <v>0</v>
      </c>
      <c r="E313" s="697" t="s">
        <v>1368</v>
      </c>
      <c r="G313" s="690" t="s">
        <v>1384</v>
      </c>
    </row>
    <row r="314" spans="1:7" ht="11.25" customHeight="1" x14ac:dyDescent="0.25">
      <c r="A314" s="690" t="str">
        <f t="shared" si="35"/>
        <v>ES (Španělské království)</v>
      </c>
      <c r="B314" s="694" t="s">
        <v>1371</v>
      </c>
      <c r="C314" s="698">
        <v>4</v>
      </c>
      <c r="D314" s="700"/>
      <c r="E314" s="697" t="s">
        <v>1368</v>
      </c>
    </row>
    <row r="315" spans="1:7" ht="11.25" customHeight="1" x14ac:dyDescent="0.25">
      <c r="A315" s="690" t="str">
        <f t="shared" si="35"/>
        <v>ES (Španělské království)</v>
      </c>
      <c r="B315" s="694" t="s">
        <v>1372</v>
      </c>
      <c r="C315" s="698">
        <v>5</v>
      </c>
      <c r="D315" s="700">
        <v>0</v>
      </c>
      <c r="E315" s="697" t="s">
        <v>1368</v>
      </c>
    </row>
    <row r="316" spans="1:7" ht="11.25" customHeight="1" x14ac:dyDescent="0.25">
      <c r="A316" s="690" t="str">
        <f t="shared" si="35"/>
        <v>ES (Španělské království)</v>
      </c>
      <c r="B316" s="694" t="s">
        <v>1373</v>
      </c>
      <c r="C316" s="698">
        <v>6</v>
      </c>
      <c r="D316" s="700"/>
      <c r="E316" s="697" t="s">
        <v>1368</v>
      </c>
    </row>
    <row r="317" spans="1:7" ht="11.25" customHeight="1" x14ac:dyDescent="0.25">
      <c r="A317" s="690" t="str">
        <f t="shared" si="35"/>
        <v>ES (Španělské království)</v>
      </c>
      <c r="B317" s="694" t="s">
        <v>1374</v>
      </c>
      <c r="C317" s="698">
        <v>7</v>
      </c>
      <c r="D317" s="702">
        <v>10586528.2368</v>
      </c>
      <c r="E317" s="697" t="s">
        <v>1368</v>
      </c>
    </row>
    <row r="318" spans="1:7" ht="11.25" customHeight="1" x14ac:dyDescent="0.25">
      <c r="A318" s="690" t="str">
        <f t="shared" si="35"/>
        <v>ES (Španělské království)</v>
      </c>
      <c r="B318" s="694" t="s">
        <v>1375</v>
      </c>
      <c r="C318" s="698">
        <v>8</v>
      </c>
      <c r="D318" s="703">
        <v>10586528.2368</v>
      </c>
      <c r="E318" s="697" t="s">
        <v>1368</v>
      </c>
    </row>
    <row r="319" spans="1:7" ht="11.25" customHeight="1" x14ac:dyDescent="0.25">
      <c r="A319" s="690" t="str">
        <f t="shared" si="35"/>
        <v>ES (Španělské království)</v>
      </c>
      <c r="B319" s="694" t="s">
        <v>1376</v>
      </c>
      <c r="C319" s="698">
        <v>9</v>
      </c>
      <c r="D319" s="700">
        <v>0</v>
      </c>
      <c r="E319" s="697" t="s">
        <v>1368</v>
      </c>
    </row>
    <row r="320" spans="1:7" ht="11.25" customHeight="1" x14ac:dyDescent="0.25">
      <c r="A320" s="690" t="str">
        <f t="shared" si="35"/>
        <v>ES (Španělské království)</v>
      </c>
      <c r="B320" s="694" t="s">
        <v>1377</v>
      </c>
      <c r="C320" s="698">
        <v>10</v>
      </c>
      <c r="D320" s="700">
        <v>0</v>
      </c>
      <c r="E320" s="697" t="s">
        <v>1368</v>
      </c>
    </row>
    <row r="321" spans="1:7" ht="11.25" customHeight="1" x14ac:dyDescent="0.25">
      <c r="A321" s="690" t="str">
        <f t="shared" si="35"/>
        <v>ES (Španělské království)</v>
      </c>
      <c r="B321" s="694" t="s">
        <v>1378</v>
      </c>
      <c r="C321" s="698">
        <v>11</v>
      </c>
      <c r="D321" s="697" t="s">
        <v>1368</v>
      </c>
      <c r="E321" s="706">
        <v>3.2635610613899541E-4</v>
      </c>
    </row>
    <row r="322" spans="1:7" ht="11.25" customHeight="1" x14ac:dyDescent="0.25">
      <c r="A322" s="690" t="str">
        <f t="shared" si="35"/>
        <v>ES (Španělské království)</v>
      </c>
      <c r="B322" s="694" t="s">
        <v>1379</v>
      </c>
      <c r="C322" s="698">
        <v>12</v>
      </c>
      <c r="D322" s="697" t="s">
        <v>1368</v>
      </c>
      <c r="E322" s="706">
        <v>0</v>
      </c>
    </row>
    <row r="323" spans="1:7" ht="11.25" customHeight="1" x14ac:dyDescent="0.25">
      <c r="A323" s="690" t="str">
        <f t="shared" si="35"/>
        <v>ES (Španělské království)</v>
      </c>
      <c r="B323" s="694" t="s">
        <v>1380</v>
      </c>
      <c r="C323" s="698">
        <v>13</v>
      </c>
      <c r="D323" s="697" t="s">
        <v>1368</v>
      </c>
      <c r="E323" s="707">
        <v>0</v>
      </c>
    </row>
    <row r="324" spans="1:7" ht="11.25" customHeight="1" x14ac:dyDescent="0.25">
      <c r="A324" s="690" t="str">
        <f t="shared" si="35"/>
        <v>ES (Španělské království)</v>
      </c>
      <c r="B324" s="694" t="s">
        <v>1381</v>
      </c>
      <c r="C324" s="698">
        <v>14</v>
      </c>
      <c r="D324" s="697" t="s">
        <v>1368</v>
      </c>
      <c r="E324" s="703"/>
    </row>
    <row r="326" spans="1:7" ht="11.25" customHeight="1" x14ac:dyDescent="0.25">
      <c r="A326" s="690" t="str">
        <f t="shared" ref="A326" si="40">B326</f>
        <v>FR (Francouzská republika)</v>
      </c>
      <c r="B326" s="697" t="s">
        <v>1419</v>
      </c>
      <c r="C326" s="697" t="s">
        <v>1338</v>
      </c>
      <c r="D326" s="698">
        <v>1</v>
      </c>
      <c r="E326" s="698">
        <v>2</v>
      </c>
      <c r="G326" s="690">
        <v>20</v>
      </c>
    </row>
    <row r="327" spans="1:7" ht="11.25" customHeight="1" x14ac:dyDescent="0.25">
      <c r="A327" s="690" t="str">
        <f t="shared" ref="A327" si="41">A326</f>
        <v>FR (Francouzská republika)</v>
      </c>
      <c r="B327" s="694" t="s">
        <v>1367</v>
      </c>
      <c r="C327" s="698">
        <v>1</v>
      </c>
      <c r="D327" s="699">
        <v>723842057.09067976</v>
      </c>
      <c r="E327" s="697" t="s">
        <v>1368</v>
      </c>
      <c r="G327" s="705" t="s">
        <v>1422</v>
      </c>
    </row>
    <row r="328" spans="1:7" ht="11.25" customHeight="1" x14ac:dyDescent="0.25">
      <c r="A328" s="690" t="str">
        <f t="shared" si="35"/>
        <v>FR (Francouzská republika)</v>
      </c>
      <c r="B328" s="694" t="s">
        <v>1369</v>
      </c>
      <c r="C328" s="698">
        <v>2</v>
      </c>
      <c r="D328" s="700"/>
      <c r="E328" s="697" t="s">
        <v>1368</v>
      </c>
    </row>
    <row r="329" spans="1:7" ht="11.25" customHeight="1" x14ac:dyDescent="0.25">
      <c r="A329" s="690" t="str">
        <f t="shared" si="35"/>
        <v>FR (Francouzská republika)</v>
      </c>
      <c r="B329" s="694" t="s">
        <v>1370</v>
      </c>
      <c r="C329" s="698">
        <v>3</v>
      </c>
      <c r="D329" s="701">
        <v>0</v>
      </c>
      <c r="E329" s="697" t="s">
        <v>1368</v>
      </c>
      <c r="G329" s="690" t="s">
        <v>1384</v>
      </c>
    </row>
    <row r="330" spans="1:7" ht="11.25" customHeight="1" x14ac:dyDescent="0.25">
      <c r="A330" s="690" t="str">
        <f t="shared" si="35"/>
        <v>FR (Francouzská republika)</v>
      </c>
      <c r="B330" s="694" t="s">
        <v>1371</v>
      </c>
      <c r="C330" s="698">
        <v>4</v>
      </c>
      <c r="D330" s="700"/>
      <c r="E330" s="697" t="s">
        <v>1368</v>
      </c>
    </row>
    <row r="331" spans="1:7" ht="11.25" customHeight="1" x14ac:dyDescent="0.25">
      <c r="A331" s="690" t="str">
        <f t="shared" si="35"/>
        <v>FR (Francouzská republika)</v>
      </c>
      <c r="B331" s="694" t="s">
        <v>1372</v>
      </c>
      <c r="C331" s="698">
        <v>5</v>
      </c>
      <c r="D331" s="700">
        <v>0</v>
      </c>
      <c r="E331" s="697" t="s">
        <v>1368</v>
      </c>
    </row>
    <row r="332" spans="1:7" ht="11.25" customHeight="1" x14ac:dyDescent="0.25">
      <c r="A332" s="690" t="str">
        <f t="shared" si="35"/>
        <v>FR (Francouzská republika)</v>
      </c>
      <c r="B332" s="694" t="s">
        <v>1373</v>
      </c>
      <c r="C332" s="698">
        <v>6</v>
      </c>
      <c r="D332" s="700"/>
      <c r="E332" s="697" t="s">
        <v>1368</v>
      </c>
    </row>
    <row r="333" spans="1:7" ht="11.25" customHeight="1" x14ac:dyDescent="0.25">
      <c r="A333" s="690" t="str">
        <f t="shared" si="35"/>
        <v>FR (Francouzská republika)</v>
      </c>
      <c r="B333" s="694" t="s">
        <v>1374</v>
      </c>
      <c r="C333" s="698">
        <v>7</v>
      </c>
      <c r="D333" s="702">
        <v>57907364.567254379</v>
      </c>
      <c r="E333" s="697" t="s">
        <v>1368</v>
      </c>
    </row>
    <row r="334" spans="1:7" ht="11.25" customHeight="1" x14ac:dyDescent="0.25">
      <c r="A334" s="690" t="str">
        <f t="shared" si="35"/>
        <v>FR (Francouzská republika)</v>
      </c>
      <c r="B334" s="694" t="s">
        <v>1375</v>
      </c>
      <c r="C334" s="698">
        <v>8</v>
      </c>
      <c r="D334" s="703">
        <v>57907364.567254379</v>
      </c>
      <c r="E334" s="697" t="s">
        <v>1368</v>
      </c>
    </row>
    <row r="335" spans="1:7" ht="11.25" customHeight="1" x14ac:dyDescent="0.25">
      <c r="A335" s="690" t="str">
        <f t="shared" si="35"/>
        <v>FR (Francouzská republika)</v>
      </c>
      <c r="B335" s="694" t="s">
        <v>1376</v>
      </c>
      <c r="C335" s="698">
        <v>9</v>
      </c>
      <c r="D335" s="700">
        <v>0</v>
      </c>
      <c r="E335" s="697" t="s">
        <v>1368</v>
      </c>
    </row>
    <row r="336" spans="1:7" ht="11.25" customHeight="1" x14ac:dyDescent="0.25">
      <c r="A336" s="690" t="str">
        <f t="shared" si="35"/>
        <v>FR (Francouzská republika)</v>
      </c>
      <c r="B336" s="694" t="s">
        <v>1377</v>
      </c>
      <c r="C336" s="698">
        <v>10</v>
      </c>
      <c r="D336" s="700">
        <v>0</v>
      </c>
      <c r="E336" s="697" t="s">
        <v>1368</v>
      </c>
    </row>
    <row r="337" spans="1:7" ht="11.25" customHeight="1" x14ac:dyDescent="0.25">
      <c r="A337" s="690" t="str">
        <f t="shared" si="35"/>
        <v>FR (Francouzská republika)</v>
      </c>
      <c r="B337" s="694" t="s">
        <v>1378</v>
      </c>
      <c r="C337" s="698">
        <v>11</v>
      </c>
      <c r="D337" s="697" t="s">
        <v>1368</v>
      </c>
      <c r="E337" s="706">
        <v>1.7851387720525095E-3</v>
      </c>
    </row>
    <row r="338" spans="1:7" ht="11.25" customHeight="1" x14ac:dyDescent="0.25">
      <c r="A338" s="690" t="str">
        <f t="shared" si="35"/>
        <v>FR (Francouzská republika)</v>
      </c>
      <c r="B338" s="694" t="s">
        <v>1379</v>
      </c>
      <c r="C338" s="698">
        <v>12</v>
      </c>
      <c r="D338" s="697" t="s">
        <v>1368</v>
      </c>
      <c r="E338" s="706">
        <v>0</v>
      </c>
    </row>
    <row r="339" spans="1:7" ht="11.25" customHeight="1" x14ac:dyDescent="0.25">
      <c r="A339" s="690" t="str">
        <f t="shared" si="35"/>
        <v>FR (Francouzská republika)</v>
      </c>
      <c r="B339" s="694" t="s">
        <v>1380</v>
      </c>
      <c r="C339" s="698">
        <v>13</v>
      </c>
      <c r="D339" s="697" t="s">
        <v>1368</v>
      </c>
      <c r="E339" s="707">
        <v>0</v>
      </c>
    </row>
    <row r="340" spans="1:7" ht="11.25" customHeight="1" x14ac:dyDescent="0.25">
      <c r="A340" s="690" t="str">
        <f t="shared" si="35"/>
        <v>FR (Francouzská republika)</v>
      </c>
      <c r="B340" s="694" t="s">
        <v>1381</v>
      </c>
      <c r="C340" s="698">
        <v>14</v>
      </c>
      <c r="D340" s="697" t="s">
        <v>1368</v>
      </c>
      <c r="E340" s="703"/>
    </row>
    <row r="342" spans="1:7" ht="11.25" customHeight="1" x14ac:dyDescent="0.25">
      <c r="A342" s="690" t="str">
        <f t="shared" ref="A342" si="42">B342</f>
        <v>GB (Spojené království Velké Británie a Severního Irska)</v>
      </c>
      <c r="B342" s="697" t="s">
        <v>1421</v>
      </c>
      <c r="C342" s="697" t="s">
        <v>1338</v>
      </c>
      <c r="D342" s="698">
        <v>1</v>
      </c>
      <c r="E342" s="698">
        <v>2</v>
      </c>
      <c r="G342" s="690">
        <v>21</v>
      </c>
    </row>
    <row r="343" spans="1:7" ht="11.25" customHeight="1" x14ac:dyDescent="0.25">
      <c r="A343" s="690" t="str">
        <f t="shared" ref="A343:A404" si="43">A342</f>
        <v>GB (Spojené království Velké Británie a Severního Irska)</v>
      </c>
      <c r="B343" s="694" t="s">
        <v>1367</v>
      </c>
      <c r="C343" s="698">
        <v>1</v>
      </c>
      <c r="D343" s="699">
        <v>1309856708.5042796</v>
      </c>
      <c r="E343" s="697" t="s">
        <v>1368</v>
      </c>
      <c r="G343" s="705" t="s">
        <v>1424</v>
      </c>
    </row>
    <row r="344" spans="1:7" ht="11.25" customHeight="1" x14ac:dyDescent="0.25">
      <c r="A344" s="690" t="str">
        <f t="shared" si="43"/>
        <v>GB (Spojené království Velké Británie a Severního Irska)</v>
      </c>
      <c r="B344" s="694" t="s">
        <v>1369</v>
      </c>
      <c r="C344" s="698">
        <v>2</v>
      </c>
      <c r="D344" s="700"/>
      <c r="E344" s="697" t="s">
        <v>1368</v>
      </c>
    </row>
    <row r="345" spans="1:7" ht="11.25" customHeight="1" x14ac:dyDescent="0.25">
      <c r="A345" s="690" t="str">
        <f t="shared" si="43"/>
        <v>GB (Spojené království Velké Británie a Severního Irska)</v>
      </c>
      <c r="B345" s="694" t="s">
        <v>1370</v>
      </c>
      <c r="C345" s="698">
        <v>3</v>
      </c>
      <c r="D345" s="701">
        <v>0</v>
      </c>
      <c r="E345" s="697" t="s">
        <v>1368</v>
      </c>
      <c r="G345" s="690" t="s">
        <v>1384</v>
      </c>
    </row>
    <row r="346" spans="1:7" ht="11.25" customHeight="1" x14ac:dyDescent="0.25">
      <c r="A346" s="690" t="str">
        <f t="shared" si="43"/>
        <v>GB (Spojené království Velké Británie a Severního Irska)</v>
      </c>
      <c r="B346" s="694" t="s">
        <v>1371</v>
      </c>
      <c r="C346" s="698">
        <v>4</v>
      </c>
      <c r="D346" s="700"/>
      <c r="E346" s="697" t="s">
        <v>1368</v>
      </c>
    </row>
    <row r="347" spans="1:7" ht="11.25" customHeight="1" x14ac:dyDescent="0.25">
      <c r="A347" s="690" t="str">
        <f t="shared" si="43"/>
        <v>GB (Spojené království Velké Británie a Severního Irska)</v>
      </c>
      <c r="B347" s="694" t="s">
        <v>1372</v>
      </c>
      <c r="C347" s="698">
        <v>5</v>
      </c>
      <c r="D347" s="700">
        <v>0</v>
      </c>
      <c r="E347" s="697" t="s">
        <v>1368</v>
      </c>
    </row>
    <row r="348" spans="1:7" ht="11.25" customHeight="1" x14ac:dyDescent="0.25">
      <c r="A348" s="690" t="str">
        <f t="shared" si="43"/>
        <v>GB (Spojené království Velké Británie a Severního Irska)</v>
      </c>
      <c r="B348" s="694" t="s">
        <v>1373</v>
      </c>
      <c r="C348" s="698">
        <v>6</v>
      </c>
      <c r="D348" s="700"/>
      <c r="E348" s="697" t="s">
        <v>1368</v>
      </c>
    </row>
    <row r="349" spans="1:7" ht="11.25" customHeight="1" x14ac:dyDescent="0.25">
      <c r="A349" s="690" t="str">
        <f t="shared" si="43"/>
        <v>GB (Spojené království Velké Británie a Severního Irska)</v>
      </c>
      <c r="B349" s="694" t="s">
        <v>1374</v>
      </c>
      <c r="C349" s="698">
        <v>7</v>
      </c>
      <c r="D349" s="702">
        <v>104788536.68034238</v>
      </c>
      <c r="E349" s="697" t="s">
        <v>1368</v>
      </c>
    </row>
    <row r="350" spans="1:7" ht="11.25" customHeight="1" x14ac:dyDescent="0.25">
      <c r="A350" s="690" t="str">
        <f t="shared" si="43"/>
        <v>GB (Spojené království Velké Británie a Severního Irska)</v>
      </c>
      <c r="B350" s="694" t="s">
        <v>1375</v>
      </c>
      <c r="C350" s="698">
        <v>8</v>
      </c>
      <c r="D350" s="703">
        <v>104788536.68034238</v>
      </c>
      <c r="E350" s="697" t="s">
        <v>1368</v>
      </c>
    </row>
    <row r="351" spans="1:7" ht="11.25" customHeight="1" x14ac:dyDescent="0.25">
      <c r="A351" s="690" t="str">
        <f t="shared" si="43"/>
        <v>GB (Spojené království Velké Británie a Severního Irska)</v>
      </c>
      <c r="B351" s="694" t="s">
        <v>1376</v>
      </c>
      <c r="C351" s="698">
        <v>9</v>
      </c>
      <c r="D351" s="700">
        <v>0</v>
      </c>
      <c r="E351" s="697" t="s">
        <v>1368</v>
      </c>
    </row>
    <row r="352" spans="1:7" ht="11.25" customHeight="1" x14ac:dyDescent="0.25">
      <c r="A352" s="690" t="str">
        <f t="shared" si="43"/>
        <v>GB (Spojené království Velké Británie a Severního Irska)</v>
      </c>
      <c r="B352" s="694" t="s">
        <v>1377</v>
      </c>
      <c r="C352" s="698">
        <v>10</v>
      </c>
      <c r="D352" s="700">
        <v>0</v>
      </c>
      <c r="E352" s="697" t="s">
        <v>1368</v>
      </c>
    </row>
    <row r="353" spans="1:7" ht="11.25" customHeight="1" x14ac:dyDescent="0.25">
      <c r="A353" s="690" t="str">
        <f t="shared" si="43"/>
        <v>GB (Spojené království Velké Británie a Severního Irska)</v>
      </c>
      <c r="B353" s="694" t="s">
        <v>1378</v>
      </c>
      <c r="C353" s="698">
        <v>11</v>
      </c>
      <c r="D353" s="697" t="s">
        <v>1368</v>
      </c>
      <c r="E353" s="706">
        <v>3.2303676931708636E-3</v>
      </c>
    </row>
    <row r="354" spans="1:7" ht="11.25" customHeight="1" x14ac:dyDescent="0.25">
      <c r="A354" s="690" t="str">
        <f t="shared" si="43"/>
        <v>GB (Spojené království Velké Británie a Severního Irska)</v>
      </c>
      <c r="B354" s="694" t="s">
        <v>1379</v>
      </c>
      <c r="C354" s="698">
        <v>12</v>
      </c>
      <c r="D354" s="697" t="s">
        <v>1368</v>
      </c>
      <c r="E354" s="706">
        <v>0</v>
      </c>
    </row>
    <row r="355" spans="1:7" ht="11.25" customHeight="1" x14ac:dyDescent="0.25">
      <c r="A355" s="690" t="str">
        <f t="shared" si="43"/>
        <v>GB (Spojené království Velké Británie a Severního Irska)</v>
      </c>
      <c r="B355" s="694" t="s">
        <v>1380</v>
      </c>
      <c r="C355" s="698">
        <v>13</v>
      </c>
      <c r="D355" s="697" t="s">
        <v>1368</v>
      </c>
      <c r="E355" s="707">
        <v>0</v>
      </c>
    </row>
    <row r="356" spans="1:7" ht="11.25" customHeight="1" x14ac:dyDescent="0.25">
      <c r="A356" s="690" t="str">
        <f t="shared" si="43"/>
        <v>GB (Spojené království Velké Británie a Severního Irska)</v>
      </c>
      <c r="B356" s="694" t="s">
        <v>1381</v>
      </c>
      <c r="C356" s="698">
        <v>14</v>
      </c>
      <c r="D356" s="697" t="s">
        <v>1368</v>
      </c>
      <c r="E356" s="703"/>
    </row>
    <row r="358" spans="1:7" ht="11.25" customHeight="1" x14ac:dyDescent="0.25">
      <c r="A358" s="690" t="str">
        <f t="shared" ref="A358" si="44">B358</f>
        <v>GE (Gruzie)</v>
      </c>
      <c r="B358" s="697" t="s">
        <v>1423</v>
      </c>
      <c r="C358" s="697" t="s">
        <v>1338</v>
      </c>
      <c r="D358" s="698">
        <v>1</v>
      </c>
      <c r="E358" s="698">
        <v>2</v>
      </c>
      <c r="G358" s="690">
        <v>22</v>
      </c>
    </row>
    <row r="359" spans="1:7" ht="11.25" customHeight="1" x14ac:dyDescent="0.25">
      <c r="A359" s="690" t="str">
        <f t="shared" ref="A359" si="45">A358</f>
        <v>GE (Gruzie)</v>
      </c>
      <c r="B359" s="694" t="s">
        <v>1367</v>
      </c>
      <c r="C359" s="698">
        <v>1</v>
      </c>
      <c r="D359" s="699">
        <v>429012452.44</v>
      </c>
      <c r="E359" s="697" t="s">
        <v>1368</v>
      </c>
      <c r="G359" s="705" t="s">
        <v>1426</v>
      </c>
    </row>
    <row r="360" spans="1:7" ht="11.25" customHeight="1" x14ac:dyDescent="0.25">
      <c r="A360" s="690" t="str">
        <f t="shared" si="43"/>
        <v>GE (Gruzie)</v>
      </c>
      <c r="B360" s="694" t="s">
        <v>1369</v>
      </c>
      <c r="C360" s="698">
        <v>2</v>
      </c>
      <c r="D360" s="700"/>
      <c r="E360" s="697" t="s">
        <v>1368</v>
      </c>
    </row>
    <row r="361" spans="1:7" ht="11.25" customHeight="1" x14ac:dyDescent="0.25">
      <c r="A361" s="690" t="str">
        <f t="shared" si="43"/>
        <v>GE (Gruzie)</v>
      </c>
      <c r="B361" s="694" t="s">
        <v>1370</v>
      </c>
      <c r="C361" s="698">
        <v>3</v>
      </c>
      <c r="D361" s="701">
        <v>0</v>
      </c>
      <c r="E361" s="697" t="s">
        <v>1368</v>
      </c>
      <c r="G361" s="690" t="s">
        <v>1384</v>
      </c>
    </row>
    <row r="362" spans="1:7" ht="11.25" customHeight="1" x14ac:dyDescent="0.25">
      <c r="A362" s="690" t="str">
        <f t="shared" si="43"/>
        <v>GE (Gruzie)</v>
      </c>
      <c r="B362" s="694" t="s">
        <v>1371</v>
      </c>
      <c r="C362" s="698">
        <v>4</v>
      </c>
      <c r="D362" s="700"/>
      <c r="E362" s="697" t="s">
        <v>1368</v>
      </c>
    </row>
    <row r="363" spans="1:7" ht="11.25" customHeight="1" x14ac:dyDescent="0.25">
      <c r="A363" s="690" t="str">
        <f t="shared" si="43"/>
        <v>GE (Gruzie)</v>
      </c>
      <c r="B363" s="694" t="s">
        <v>1372</v>
      </c>
      <c r="C363" s="698">
        <v>5</v>
      </c>
      <c r="D363" s="700">
        <v>0</v>
      </c>
      <c r="E363" s="697" t="s">
        <v>1368</v>
      </c>
    </row>
    <row r="364" spans="1:7" ht="11.25" customHeight="1" x14ac:dyDescent="0.25">
      <c r="A364" s="690" t="str">
        <f t="shared" si="43"/>
        <v>GE (Gruzie)</v>
      </c>
      <c r="B364" s="694" t="s">
        <v>1373</v>
      </c>
      <c r="C364" s="698">
        <v>6</v>
      </c>
      <c r="D364" s="700"/>
      <c r="E364" s="697" t="s">
        <v>1368</v>
      </c>
    </row>
    <row r="365" spans="1:7" ht="11.25" customHeight="1" x14ac:dyDescent="0.25">
      <c r="A365" s="690" t="str">
        <f t="shared" si="43"/>
        <v>GE (Gruzie)</v>
      </c>
      <c r="B365" s="694" t="s">
        <v>1374</v>
      </c>
      <c r="C365" s="698">
        <v>7</v>
      </c>
      <c r="D365" s="702">
        <v>34320996.195200004</v>
      </c>
      <c r="E365" s="697" t="s">
        <v>1368</v>
      </c>
    </row>
    <row r="366" spans="1:7" ht="11.25" customHeight="1" x14ac:dyDescent="0.25">
      <c r="A366" s="690" t="str">
        <f t="shared" si="43"/>
        <v>GE (Gruzie)</v>
      </c>
      <c r="B366" s="694" t="s">
        <v>1375</v>
      </c>
      <c r="C366" s="698">
        <v>8</v>
      </c>
      <c r="D366" s="703">
        <v>34320996.195200004</v>
      </c>
      <c r="E366" s="697" t="s">
        <v>1368</v>
      </c>
    </row>
    <row r="367" spans="1:7" ht="11.25" customHeight="1" x14ac:dyDescent="0.25">
      <c r="A367" s="690" t="str">
        <f t="shared" si="43"/>
        <v>GE (Gruzie)</v>
      </c>
      <c r="B367" s="694" t="s">
        <v>1376</v>
      </c>
      <c r="C367" s="698">
        <v>9</v>
      </c>
      <c r="D367" s="700">
        <v>0</v>
      </c>
      <c r="E367" s="697" t="s">
        <v>1368</v>
      </c>
    </row>
    <row r="368" spans="1:7" ht="11.25" customHeight="1" x14ac:dyDescent="0.25">
      <c r="A368" s="690" t="str">
        <f t="shared" si="43"/>
        <v>GE (Gruzie)</v>
      </c>
      <c r="B368" s="694" t="s">
        <v>1377</v>
      </c>
      <c r="C368" s="698">
        <v>10</v>
      </c>
      <c r="D368" s="700">
        <v>0</v>
      </c>
      <c r="E368" s="697" t="s">
        <v>1368</v>
      </c>
    </row>
    <row r="369" spans="1:7" ht="11.25" customHeight="1" x14ac:dyDescent="0.25">
      <c r="A369" s="690" t="str">
        <f t="shared" si="43"/>
        <v>GE (Gruzie)</v>
      </c>
      <c r="B369" s="694" t="s">
        <v>1378</v>
      </c>
      <c r="C369" s="698">
        <v>11</v>
      </c>
      <c r="D369" s="697" t="s">
        <v>1368</v>
      </c>
      <c r="E369" s="706">
        <v>1.0580302084437123E-3</v>
      </c>
    </row>
    <row r="370" spans="1:7" ht="11.25" customHeight="1" x14ac:dyDescent="0.25">
      <c r="A370" s="690" t="str">
        <f t="shared" si="43"/>
        <v>GE (Gruzie)</v>
      </c>
      <c r="B370" s="694" t="s">
        <v>1379</v>
      </c>
      <c r="C370" s="698">
        <v>12</v>
      </c>
      <c r="D370" s="697" t="s">
        <v>1368</v>
      </c>
      <c r="E370" s="706">
        <v>0</v>
      </c>
    </row>
    <row r="371" spans="1:7" ht="11.25" customHeight="1" x14ac:dyDescent="0.25">
      <c r="A371" s="690" t="str">
        <f t="shared" si="43"/>
        <v>GE (Gruzie)</v>
      </c>
      <c r="B371" s="694" t="s">
        <v>1380</v>
      </c>
      <c r="C371" s="698">
        <v>13</v>
      </c>
      <c r="D371" s="697" t="s">
        <v>1368</v>
      </c>
      <c r="E371" s="707">
        <v>0</v>
      </c>
    </row>
    <row r="372" spans="1:7" ht="11.25" customHeight="1" x14ac:dyDescent="0.25">
      <c r="A372" s="690" t="str">
        <f t="shared" si="43"/>
        <v>GE (Gruzie)</v>
      </c>
      <c r="B372" s="694" t="s">
        <v>1381</v>
      </c>
      <c r="C372" s="698">
        <v>14</v>
      </c>
      <c r="D372" s="697" t="s">
        <v>1368</v>
      </c>
      <c r="E372" s="703"/>
    </row>
    <row r="374" spans="1:7" ht="11.25" customHeight="1" x14ac:dyDescent="0.25">
      <c r="A374" s="690" t="str">
        <f t="shared" ref="A374" si="46">B374</f>
        <v>GR (Řecká republika)</v>
      </c>
      <c r="B374" s="697" t="s">
        <v>1425</v>
      </c>
      <c r="C374" s="697" t="s">
        <v>1338</v>
      </c>
      <c r="D374" s="698">
        <v>1</v>
      </c>
      <c r="E374" s="698">
        <v>2</v>
      </c>
      <c r="G374" s="690">
        <v>23</v>
      </c>
    </row>
    <row r="375" spans="1:7" ht="11.25" customHeight="1" x14ac:dyDescent="0.25">
      <c r="A375" s="690" t="str">
        <f t="shared" ref="A375" si="47">A374</f>
        <v>GR (Řecká republika)</v>
      </c>
      <c r="B375" s="694" t="s">
        <v>1367</v>
      </c>
      <c r="C375" s="698">
        <v>1</v>
      </c>
      <c r="D375" s="699">
        <v>3158727.29</v>
      </c>
      <c r="E375" s="697" t="s">
        <v>1368</v>
      </c>
      <c r="G375" s="705" t="s">
        <v>1428</v>
      </c>
    </row>
    <row r="376" spans="1:7" ht="11.25" customHeight="1" x14ac:dyDescent="0.25">
      <c r="A376" s="690" t="str">
        <f t="shared" si="43"/>
        <v>GR (Řecká republika)</v>
      </c>
      <c r="B376" s="694" t="s">
        <v>1369</v>
      </c>
      <c r="C376" s="698">
        <v>2</v>
      </c>
      <c r="D376" s="700"/>
      <c r="E376" s="697" t="s">
        <v>1368</v>
      </c>
    </row>
    <row r="377" spans="1:7" ht="11.25" customHeight="1" x14ac:dyDescent="0.25">
      <c r="A377" s="690" t="str">
        <f t="shared" si="43"/>
        <v>GR (Řecká republika)</v>
      </c>
      <c r="B377" s="694" t="s">
        <v>1370</v>
      </c>
      <c r="C377" s="698">
        <v>3</v>
      </c>
      <c r="D377" s="701">
        <v>0</v>
      </c>
      <c r="E377" s="697" t="s">
        <v>1368</v>
      </c>
      <c r="G377" s="690" t="s">
        <v>1384</v>
      </c>
    </row>
    <row r="378" spans="1:7" ht="11.25" customHeight="1" x14ac:dyDescent="0.25">
      <c r="A378" s="690" t="str">
        <f t="shared" si="43"/>
        <v>GR (Řecká republika)</v>
      </c>
      <c r="B378" s="694" t="s">
        <v>1371</v>
      </c>
      <c r="C378" s="698">
        <v>4</v>
      </c>
      <c r="D378" s="700"/>
      <c r="E378" s="697" t="s">
        <v>1368</v>
      </c>
    </row>
    <row r="379" spans="1:7" ht="11.25" customHeight="1" x14ac:dyDescent="0.25">
      <c r="A379" s="690" t="str">
        <f t="shared" si="43"/>
        <v>GR (Řecká republika)</v>
      </c>
      <c r="B379" s="694" t="s">
        <v>1372</v>
      </c>
      <c r="C379" s="698">
        <v>5</v>
      </c>
      <c r="D379" s="700">
        <v>0</v>
      </c>
      <c r="E379" s="697" t="s">
        <v>1368</v>
      </c>
    </row>
    <row r="380" spans="1:7" ht="11.25" customHeight="1" x14ac:dyDescent="0.25">
      <c r="A380" s="690" t="str">
        <f t="shared" si="43"/>
        <v>GR (Řecká republika)</v>
      </c>
      <c r="B380" s="694" t="s">
        <v>1373</v>
      </c>
      <c r="C380" s="698">
        <v>6</v>
      </c>
      <c r="D380" s="700"/>
      <c r="E380" s="697" t="s">
        <v>1368</v>
      </c>
    </row>
    <row r="381" spans="1:7" ht="11.25" customHeight="1" x14ac:dyDescent="0.25">
      <c r="A381" s="690" t="str">
        <f t="shared" si="43"/>
        <v>GR (Řecká republika)</v>
      </c>
      <c r="B381" s="694" t="s">
        <v>1374</v>
      </c>
      <c r="C381" s="698">
        <v>7</v>
      </c>
      <c r="D381" s="702">
        <v>252698.1832</v>
      </c>
      <c r="E381" s="697" t="s">
        <v>1368</v>
      </c>
    </row>
    <row r="382" spans="1:7" ht="11.25" customHeight="1" x14ac:dyDescent="0.25">
      <c r="A382" s="690" t="str">
        <f t="shared" si="43"/>
        <v>GR (Řecká republika)</v>
      </c>
      <c r="B382" s="694" t="s">
        <v>1375</v>
      </c>
      <c r="C382" s="698">
        <v>8</v>
      </c>
      <c r="D382" s="703">
        <v>252698.1832</v>
      </c>
      <c r="E382" s="697" t="s">
        <v>1368</v>
      </c>
    </row>
    <row r="383" spans="1:7" ht="11.25" customHeight="1" x14ac:dyDescent="0.25">
      <c r="A383" s="690" t="str">
        <f t="shared" si="43"/>
        <v>GR (Řecká republika)</v>
      </c>
      <c r="B383" s="694" t="s">
        <v>1376</v>
      </c>
      <c r="C383" s="698">
        <v>9</v>
      </c>
      <c r="D383" s="700">
        <v>0</v>
      </c>
      <c r="E383" s="697" t="s">
        <v>1368</v>
      </c>
    </row>
    <row r="384" spans="1:7" ht="11.25" customHeight="1" x14ac:dyDescent="0.25">
      <c r="A384" s="690" t="str">
        <f t="shared" si="43"/>
        <v>GR (Řecká republika)</v>
      </c>
      <c r="B384" s="694" t="s">
        <v>1377</v>
      </c>
      <c r="C384" s="698">
        <v>10</v>
      </c>
      <c r="D384" s="700">
        <v>0</v>
      </c>
      <c r="E384" s="697" t="s">
        <v>1368</v>
      </c>
    </row>
    <row r="385" spans="1:7" ht="11.25" customHeight="1" x14ac:dyDescent="0.25">
      <c r="A385" s="690" t="str">
        <f t="shared" si="43"/>
        <v>GR (Řecká republika)</v>
      </c>
      <c r="B385" s="694" t="s">
        <v>1378</v>
      </c>
      <c r="C385" s="698">
        <v>11</v>
      </c>
      <c r="D385" s="697" t="s">
        <v>1368</v>
      </c>
      <c r="E385" s="706">
        <v>7.7900510207753121E-6</v>
      </c>
    </row>
    <row r="386" spans="1:7" ht="11.25" customHeight="1" x14ac:dyDescent="0.25">
      <c r="A386" s="690" t="str">
        <f t="shared" si="43"/>
        <v>GR (Řecká republika)</v>
      </c>
      <c r="B386" s="694" t="s">
        <v>1379</v>
      </c>
      <c r="C386" s="698">
        <v>12</v>
      </c>
      <c r="D386" s="697" t="s">
        <v>1368</v>
      </c>
      <c r="E386" s="706">
        <v>0</v>
      </c>
    </row>
    <row r="387" spans="1:7" ht="11.25" customHeight="1" x14ac:dyDescent="0.25">
      <c r="A387" s="690" t="str">
        <f t="shared" si="43"/>
        <v>GR (Řecká republika)</v>
      </c>
      <c r="B387" s="694" t="s">
        <v>1380</v>
      </c>
      <c r="C387" s="698">
        <v>13</v>
      </c>
      <c r="D387" s="697" t="s">
        <v>1368</v>
      </c>
      <c r="E387" s="707">
        <v>0</v>
      </c>
    </row>
    <row r="388" spans="1:7" ht="11.25" customHeight="1" x14ac:dyDescent="0.25">
      <c r="A388" s="690" t="str">
        <f t="shared" si="43"/>
        <v>GR (Řecká republika)</v>
      </c>
      <c r="B388" s="694" t="s">
        <v>1381</v>
      </c>
      <c r="C388" s="698">
        <v>14</v>
      </c>
      <c r="D388" s="697" t="s">
        <v>1368</v>
      </c>
      <c r="E388" s="703"/>
    </row>
    <row r="390" spans="1:7" ht="11.25" customHeight="1" x14ac:dyDescent="0.25">
      <c r="A390" s="690" t="str">
        <f t="shared" ref="A390" si="48">B390</f>
        <v>HK (Zvláštní administr. oblast Čínské lidové republiky Hongkong)</v>
      </c>
      <c r="B390" s="697" t="s">
        <v>1427</v>
      </c>
      <c r="C390" s="697" t="s">
        <v>1338</v>
      </c>
      <c r="D390" s="698">
        <v>1</v>
      </c>
      <c r="E390" s="698">
        <v>2</v>
      </c>
      <c r="G390" s="690">
        <v>24</v>
      </c>
    </row>
    <row r="391" spans="1:7" ht="11.25" customHeight="1" x14ac:dyDescent="0.25">
      <c r="A391" s="690" t="str">
        <f t="shared" ref="A391" si="49">A390</f>
        <v>HK (Zvláštní administr. oblast Čínské lidové republiky Hongkong)</v>
      </c>
      <c r="B391" s="694" t="s">
        <v>1367</v>
      </c>
      <c r="C391" s="698">
        <v>1</v>
      </c>
      <c r="D391" s="699">
        <v>590953641.14999998</v>
      </c>
      <c r="E391" s="697" t="s">
        <v>1368</v>
      </c>
      <c r="G391" s="705" t="s">
        <v>1430</v>
      </c>
    </row>
    <row r="392" spans="1:7" ht="11.25" customHeight="1" x14ac:dyDescent="0.25">
      <c r="A392" s="690" t="str">
        <f t="shared" si="43"/>
        <v>HK (Zvláštní administr. oblast Čínské lidové republiky Hongkong)</v>
      </c>
      <c r="B392" s="694" t="s">
        <v>1369</v>
      </c>
      <c r="C392" s="698">
        <v>2</v>
      </c>
      <c r="D392" s="700"/>
      <c r="E392" s="697" t="s">
        <v>1368</v>
      </c>
    </row>
    <row r="393" spans="1:7" ht="11.25" customHeight="1" x14ac:dyDescent="0.25">
      <c r="A393" s="690" t="str">
        <f t="shared" si="43"/>
        <v>HK (Zvláštní administr. oblast Čínské lidové republiky Hongkong)</v>
      </c>
      <c r="B393" s="694" t="s">
        <v>1370</v>
      </c>
      <c r="C393" s="698">
        <v>3</v>
      </c>
      <c r="D393" s="701">
        <v>0</v>
      </c>
      <c r="E393" s="697" t="s">
        <v>1368</v>
      </c>
      <c r="G393" s="690" t="s">
        <v>1384</v>
      </c>
    </row>
    <row r="394" spans="1:7" ht="11.25" customHeight="1" x14ac:dyDescent="0.25">
      <c r="A394" s="690" t="str">
        <f t="shared" si="43"/>
        <v>HK (Zvláštní administr. oblast Čínské lidové republiky Hongkong)</v>
      </c>
      <c r="B394" s="694" t="s">
        <v>1371</v>
      </c>
      <c r="C394" s="698">
        <v>4</v>
      </c>
      <c r="D394" s="700"/>
      <c r="E394" s="697" t="s">
        <v>1368</v>
      </c>
    </row>
    <row r="395" spans="1:7" ht="11.25" customHeight="1" x14ac:dyDescent="0.25">
      <c r="A395" s="690" t="str">
        <f t="shared" si="43"/>
        <v>HK (Zvláštní administr. oblast Čínské lidové republiky Hongkong)</v>
      </c>
      <c r="B395" s="694" t="s">
        <v>1372</v>
      </c>
      <c r="C395" s="698">
        <v>5</v>
      </c>
      <c r="D395" s="700">
        <v>0</v>
      </c>
      <c r="E395" s="697" t="s">
        <v>1368</v>
      </c>
    </row>
    <row r="396" spans="1:7" ht="11.25" customHeight="1" x14ac:dyDescent="0.25">
      <c r="A396" s="690" t="str">
        <f t="shared" si="43"/>
        <v>HK (Zvláštní administr. oblast Čínské lidové republiky Hongkong)</v>
      </c>
      <c r="B396" s="694" t="s">
        <v>1373</v>
      </c>
      <c r="C396" s="698">
        <v>6</v>
      </c>
      <c r="D396" s="700"/>
      <c r="E396" s="697" t="s">
        <v>1368</v>
      </c>
    </row>
    <row r="397" spans="1:7" ht="11.25" customHeight="1" x14ac:dyDescent="0.25">
      <c r="A397" s="690" t="str">
        <f t="shared" si="43"/>
        <v>HK (Zvláštní administr. oblast Čínské lidové republiky Hongkong)</v>
      </c>
      <c r="B397" s="694" t="s">
        <v>1374</v>
      </c>
      <c r="C397" s="698">
        <v>7</v>
      </c>
      <c r="D397" s="702">
        <v>47276291.291999996</v>
      </c>
      <c r="E397" s="697" t="s">
        <v>1368</v>
      </c>
    </row>
    <row r="398" spans="1:7" ht="11.25" customHeight="1" x14ac:dyDescent="0.25">
      <c r="A398" s="690" t="str">
        <f t="shared" si="43"/>
        <v>HK (Zvláštní administr. oblast Čínské lidové republiky Hongkong)</v>
      </c>
      <c r="B398" s="694" t="s">
        <v>1375</v>
      </c>
      <c r="C398" s="698">
        <v>8</v>
      </c>
      <c r="D398" s="703">
        <v>47276291.291999996</v>
      </c>
      <c r="E398" s="697" t="s">
        <v>1368</v>
      </c>
    </row>
    <row r="399" spans="1:7" ht="11.25" customHeight="1" x14ac:dyDescent="0.25">
      <c r="A399" s="690" t="str">
        <f t="shared" si="43"/>
        <v>HK (Zvláštní administr. oblast Čínské lidové republiky Hongkong)</v>
      </c>
      <c r="B399" s="694" t="s">
        <v>1376</v>
      </c>
      <c r="C399" s="698">
        <v>9</v>
      </c>
      <c r="D399" s="700">
        <v>0</v>
      </c>
      <c r="E399" s="697" t="s">
        <v>1368</v>
      </c>
    </row>
    <row r="400" spans="1:7" ht="11.25" customHeight="1" x14ac:dyDescent="0.25">
      <c r="A400" s="690" t="str">
        <f t="shared" si="43"/>
        <v>HK (Zvláštní administr. oblast Čínské lidové republiky Hongkong)</v>
      </c>
      <c r="B400" s="694" t="s">
        <v>1377</v>
      </c>
      <c r="C400" s="698">
        <v>10</v>
      </c>
      <c r="D400" s="700">
        <v>0</v>
      </c>
      <c r="E400" s="697" t="s">
        <v>1368</v>
      </c>
    </row>
    <row r="401" spans="1:7" ht="11.25" customHeight="1" x14ac:dyDescent="0.25">
      <c r="A401" s="690" t="str">
        <f t="shared" si="43"/>
        <v>HK (Zvláštní administr. oblast Čínské lidové republiky Hongkong)</v>
      </c>
      <c r="B401" s="694" t="s">
        <v>1378</v>
      </c>
      <c r="C401" s="698">
        <v>11</v>
      </c>
      <c r="D401" s="697" t="s">
        <v>1368</v>
      </c>
      <c r="E401" s="706">
        <v>1.4574094541322192E-3</v>
      </c>
    </row>
    <row r="402" spans="1:7" ht="11.25" customHeight="1" x14ac:dyDescent="0.25">
      <c r="A402" s="690" t="str">
        <f t="shared" si="43"/>
        <v>HK (Zvláštní administr. oblast Čínské lidové republiky Hongkong)</v>
      </c>
      <c r="B402" s="694" t="s">
        <v>1379</v>
      </c>
      <c r="C402" s="698">
        <v>12</v>
      </c>
      <c r="D402" s="697" t="s">
        <v>1368</v>
      </c>
      <c r="E402" s="706">
        <v>0</v>
      </c>
    </row>
    <row r="403" spans="1:7" ht="11.25" customHeight="1" x14ac:dyDescent="0.25">
      <c r="A403" s="690" t="str">
        <f t="shared" si="43"/>
        <v>HK (Zvláštní administr. oblast Čínské lidové republiky Hongkong)</v>
      </c>
      <c r="B403" s="694" t="s">
        <v>1380</v>
      </c>
      <c r="C403" s="698">
        <v>13</v>
      </c>
      <c r="D403" s="697" t="s">
        <v>1368</v>
      </c>
      <c r="E403" s="707">
        <v>0</v>
      </c>
    </row>
    <row r="404" spans="1:7" ht="11.25" customHeight="1" x14ac:dyDescent="0.25">
      <c r="A404" s="690" t="str">
        <f t="shared" si="43"/>
        <v>HK (Zvláštní administr. oblast Čínské lidové republiky Hongkong)</v>
      </c>
      <c r="B404" s="694" t="s">
        <v>1381</v>
      </c>
      <c r="C404" s="698">
        <v>14</v>
      </c>
      <c r="D404" s="697" t="s">
        <v>1368</v>
      </c>
      <c r="E404" s="703"/>
    </row>
    <row r="406" spans="1:7" ht="11.25" customHeight="1" x14ac:dyDescent="0.25">
      <c r="A406" s="690" t="str">
        <f t="shared" ref="A406" si="50">B406</f>
        <v>HR (Chorvatská republika)</v>
      </c>
      <c r="B406" s="697" t="s">
        <v>1429</v>
      </c>
      <c r="C406" s="697" t="s">
        <v>1338</v>
      </c>
      <c r="D406" s="698">
        <v>1</v>
      </c>
      <c r="E406" s="698">
        <v>2</v>
      </c>
      <c r="G406" s="690">
        <v>25</v>
      </c>
    </row>
    <row r="407" spans="1:7" ht="11.25" customHeight="1" x14ac:dyDescent="0.25">
      <c r="A407" s="690" t="str">
        <f t="shared" ref="A407:A468" si="51">A406</f>
        <v>HR (Chorvatská republika)</v>
      </c>
      <c r="B407" s="694" t="s">
        <v>1367</v>
      </c>
      <c r="C407" s="698">
        <v>1</v>
      </c>
      <c r="D407" s="699">
        <v>81799477.590000004</v>
      </c>
      <c r="E407" s="697" t="s">
        <v>1368</v>
      </c>
      <c r="G407" s="705" t="s">
        <v>1432</v>
      </c>
    </row>
    <row r="408" spans="1:7" ht="11.25" customHeight="1" x14ac:dyDescent="0.25">
      <c r="A408" s="690" t="str">
        <f t="shared" si="51"/>
        <v>HR (Chorvatská republika)</v>
      </c>
      <c r="B408" s="694" t="s">
        <v>1369</v>
      </c>
      <c r="C408" s="698">
        <v>2</v>
      </c>
      <c r="D408" s="700"/>
      <c r="E408" s="697" t="s">
        <v>1368</v>
      </c>
    </row>
    <row r="409" spans="1:7" ht="11.25" customHeight="1" x14ac:dyDescent="0.25">
      <c r="A409" s="690" t="str">
        <f t="shared" si="51"/>
        <v>HR (Chorvatská republika)</v>
      </c>
      <c r="B409" s="694" t="s">
        <v>1370</v>
      </c>
      <c r="C409" s="698">
        <v>3</v>
      </c>
      <c r="D409" s="701">
        <v>0</v>
      </c>
      <c r="E409" s="697" t="s">
        <v>1368</v>
      </c>
      <c r="G409" s="690" t="s">
        <v>1384</v>
      </c>
    </row>
    <row r="410" spans="1:7" ht="11.25" customHeight="1" x14ac:dyDescent="0.25">
      <c r="A410" s="690" t="str">
        <f t="shared" si="51"/>
        <v>HR (Chorvatská republika)</v>
      </c>
      <c r="B410" s="694" t="s">
        <v>1371</v>
      </c>
      <c r="C410" s="698">
        <v>4</v>
      </c>
      <c r="D410" s="700"/>
      <c r="E410" s="697" t="s">
        <v>1368</v>
      </c>
    </row>
    <row r="411" spans="1:7" ht="11.25" customHeight="1" x14ac:dyDescent="0.25">
      <c r="A411" s="690" t="str">
        <f t="shared" si="51"/>
        <v>HR (Chorvatská republika)</v>
      </c>
      <c r="B411" s="694" t="s">
        <v>1372</v>
      </c>
      <c r="C411" s="698">
        <v>5</v>
      </c>
      <c r="D411" s="700">
        <v>0</v>
      </c>
      <c r="E411" s="697" t="s">
        <v>1368</v>
      </c>
    </row>
    <row r="412" spans="1:7" ht="11.25" customHeight="1" x14ac:dyDescent="0.25">
      <c r="A412" s="690" t="str">
        <f t="shared" si="51"/>
        <v>HR (Chorvatská republika)</v>
      </c>
      <c r="B412" s="694" t="s">
        <v>1373</v>
      </c>
      <c r="C412" s="698">
        <v>6</v>
      </c>
      <c r="D412" s="700"/>
      <c r="E412" s="697" t="s">
        <v>1368</v>
      </c>
    </row>
    <row r="413" spans="1:7" ht="11.25" customHeight="1" x14ac:dyDescent="0.25">
      <c r="A413" s="690" t="str">
        <f t="shared" si="51"/>
        <v>HR (Chorvatská republika)</v>
      </c>
      <c r="B413" s="694" t="s">
        <v>1374</v>
      </c>
      <c r="C413" s="698">
        <v>7</v>
      </c>
      <c r="D413" s="702">
        <v>6543958.2072000001</v>
      </c>
      <c r="E413" s="697" t="s">
        <v>1368</v>
      </c>
    </row>
    <row r="414" spans="1:7" ht="11.25" customHeight="1" x14ac:dyDescent="0.25">
      <c r="A414" s="690" t="str">
        <f t="shared" si="51"/>
        <v>HR (Chorvatská republika)</v>
      </c>
      <c r="B414" s="694" t="s">
        <v>1375</v>
      </c>
      <c r="C414" s="698">
        <v>8</v>
      </c>
      <c r="D414" s="703">
        <v>6543958.2072000001</v>
      </c>
      <c r="E414" s="697" t="s">
        <v>1368</v>
      </c>
    </row>
    <row r="415" spans="1:7" ht="11.25" customHeight="1" x14ac:dyDescent="0.25">
      <c r="A415" s="690" t="str">
        <f t="shared" si="51"/>
        <v>HR (Chorvatská republika)</v>
      </c>
      <c r="B415" s="694" t="s">
        <v>1376</v>
      </c>
      <c r="C415" s="698">
        <v>9</v>
      </c>
      <c r="D415" s="700">
        <v>0</v>
      </c>
      <c r="E415" s="697" t="s">
        <v>1368</v>
      </c>
    </row>
    <row r="416" spans="1:7" ht="11.25" customHeight="1" x14ac:dyDescent="0.25">
      <c r="A416" s="690" t="str">
        <f t="shared" si="51"/>
        <v>HR (Chorvatská republika)</v>
      </c>
      <c r="B416" s="694" t="s">
        <v>1377</v>
      </c>
      <c r="C416" s="698">
        <v>10</v>
      </c>
      <c r="D416" s="700">
        <v>0</v>
      </c>
      <c r="E416" s="697" t="s">
        <v>1368</v>
      </c>
    </row>
    <row r="417" spans="1:7" ht="11.25" customHeight="1" x14ac:dyDescent="0.25">
      <c r="A417" s="690" t="str">
        <f t="shared" si="51"/>
        <v>HR (Chorvatská republika)</v>
      </c>
      <c r="B417" s="694" t="s">
        <v>1378</v>
      </c>
      <c r="C417" s="698">
        <v>11</v>
      </c>
      <c r="D417" s="697" t="s">
        <v>1368</v>
      </c>
      <c r="E417" s="706">
        <v>2.0173381409538103E-4</v>
      </c>
    </row>
    <row r="418" spans="1:7" ht="11.25" customHeight="1" x14ac:dyDescent="0.25">
      <c r="A418" s="690" t="str">
        <f t="shared" si="51"/>
        <v>HR (Chorvatská republika)</v>
      </c>
      <c r="B418" s="694" t="s">
        <v>1379</v>
      </c>
      <c r="C418" s="698">
        <v>12</v>
      </c>
      <c r="D418" s="697" t="s">
        <v>1368</v>
      </c>
      <c r="E418" s="706">
        <v>0</v>
      </c>
    </row>
    <row r="419" spans="1:7" ht="11.25" customHeight="1" x14ac:dyDescent="0.25">
      <c r="A419" s="690" t="str">
        <f t="shared" si="51"/>
        <v>HR (Chorvatská republika)</v>
      </c>
      <c r="B419" s="694" t="s">
        <v>1380</v>
      </c>
      <c r="C419" s="698">
        <v>13</v>
      </c>
      <c r="D419" s="697" t="s">
        <v>1368</v>
      </c>
      <c r="E419" s="707">
        <v>0</v>
      </c>
    </row>
    <row r="420" spans="1:7" ht="11.25" customHeight="1" x14ac:dyDescent="0.25">
      <c r="A420" s="690" t="str">
        <f t="shared" si="51"/>
        <v>HR (Chorvatská republika)</v>
      </c>
      <c r="B420" s="694" t="s">
        <v>1381</v>
      </c>
      <c r="C420" s="698">
        <v>14</v>
      </c>
      <c r="D420" s="697" t="s">
        <v>1368</v>
      </c>
      <c r="E420" s="703"/>
    </row>
    <row r="422" spans="1:7" ht="11.25" customHeight="1" x14ac:dyDescent="0.25">
      <c r="A422" s="690" t="str">
        <f t="shared" ref="A422" si="52">B422</f>
        <v>HU (Maďarská republika)</v>
      </c>
      <c r="B422" s="697" t="s">
        <v>1431</v>
      </c>
      <c r="C422" s="697" t="s">
        <v>1338</v>
      </c>
      <c r="D422" s="698">
        <v>1</v>
      </c>
      <c r="E422" s="698">
        <v>2</v>
      </c>
      <c r="G422" s="690">
        <v>26</v>
      </c>
    </row>
    <row r="423" spans="1:7" ht="11.25" customHeight="1" x14ac:dyDescent="0.25">
      <c r="A423" s="690" t="str">
        <f t="shared" ref="A423" si="53">A422</f>
        <v>HU (Maďarská republika)</v>
      </c>
      <c r="B423" s="694" t="s">
        <v>1367</v>
      </c>
      <c r="C423" s="698">
        <v>1</v>
      </c>
      <c r="D423" s="699">
        <v>748586731.70000005</v>
      </c>
      <c r="E423" s="697" t="s">
        <v>1368</v>
      </c>
      <c r="G423" s="705" t="s">
        <v>1434</v>
      </c>
    </row>
    <row r="424" spans="1:7" ht="11.25" customHeight="1" x14ac:dyDescent="0.25">
      <c r="A424" s="690" t="str">
        <f t="shared" si="51"/>
        <v>HU (Maďarská republika)</v>
      </c>
      <c r="B424" s="694" t="s">
        <v>1369</v>
      </c>
      <c r="C424" s="698">
        <v>2</v>
      </c>
      <c r="D424" s="700"/>
      <c r="E424" s="697" t="s">
        <v>1368</v>
      </c>
    </row>
    <row r="425" spans="1:7" ht="11.25" customHeight="1" x14ac:dyDescent="0.25">
      <c r="A425" s="690" t="str">
        <f t="shared" si="51"/>
        <v>HU (Maďarská republika)</v>
      </c>
      <c r="B425" s="694" t="s">
        <v>1370</v>
      </c>
      <c r="C425" s="698">
        <v>3</v>
      </c>
      <c r="D425" s="701">
        <v>0</v>
      </c>
      <c r="E425" s="697" t="s">
        <v>1368</v>
      </c>
      <c r="G425" s="690" t="s">
        <v>1384</v>
      </c>
    </row>
    <row r="426" spans="1:7" ht="11.25" customHeight="1" x14ac:dyDescent="0.25">
      <c r="A426" s="690" t="str">
        <f t="shared" si="51"/>
        <v>HU (Maďarská republika)</v>
      </c>
      <c r="B426" s="694" t="s">
        <v>1371</v>
      </c>
      <c r="C426" s="698">
        <v>4</v>
      </c>
      <c r="D426" s="700"/>
      <c r="E426" s="697" t="s">
        <v>1368</v>
      </c>
    </row>
    <row r="427" spans="1:7" ht="11.25" customHeight="1" x14ac:dyDescent="0.25">
      <c r="A427" s="690" t="str">
        <f t="shared" si="51"/>
        <v>HU (Maďarská republika)</v>
      </c>
      <c r="B427" s="694" t="s">
        <v>1372</v>
      </c>
      <c r="C427" s="698">
        <v>5</v>
      </c>
      <c r="D427" s="700">
        <v>0</v>
      </c>
      <c r="E427" s="697" t="s">
        <v>1368</v>
      </c>
    </row>
    <row r="428" spans="1:7" ht="11.25" customHeight="1" x14ac:dyDescent="0.25">
      <c r="A428" s="690" t="str">
        <f t="shared" si="51"/>
        <v>HU (Maďarská republika)</v>
      </c>
      <c r="B428" s="694" t="s">
        <v>1373</v>
      </c>
      <c r="C428" s="698">
        <v>6</v>
      </c>
      <c r="D428" s="700"/>
      <c r="E428" s="697" t="s">
        <v>1368</v>
      </c>
    </row>
    <row r="429" spans="1:7" ht="11.25" customHeight="1" x14ac:dyDescent="0.25">
      <c r="A429" s="690" t="str">
        <f t="shared" si="51"/>
        <v>HU (Maďarská republika)</v>
      </c>
      <c r="B429" s="694" t="s">
        <v>1374</v>
      </c>
      <c r="C429" s="698">
        <v>7</v>
      </c>
      <c r="D429" s="702">
        <v>59886938.536000006</v>
      </c>
      <c r="E429" s="697" t="s">
        <v>1368</v>
      </c>
    </row>
    <row r="430" spans="1:7" ht="11.25" customHeight="1" x14ac:dyDescent="0.25">
      <c r="A430" s="690" t="str">
        <f t="shared" si="51"/>
        <v>HU (Maďarská republika)</v>
      </c>
      <c r="B430" s="694" t="s">
        <v>1375</v>
      </c>
      <c r="C430" s="698">
        <v>8</v>
      </c>
      <c r="D430" s="703">
        <v>59886938.536000006</v>
      </c>
      <c r="E430" s="697" t="s">
        <v>1368</v>
      </c>
    </row>
    <row r="431" spans="1:7" ht="11.25" customHeight="1" x14ac:dyDescent="0.25">
      <c r="A431" s="690" t="str">
        <f t="shared" si="51"/>
        <v>HU (Maďarská republika)</v>
      </c>
      <c r="B431" s="694" t="s">
        <v>1376</v>
      </c>
      <c r="C431" s="698">
        <v>9</v>
      </c>
      <c r="D431" s="700">
        <v>0</v>
      </c>
      <c r="E431" s="697" t="s">
        <v>1368</v>
      </c>
    </row>
    <row r="432" spans="1:7" ht="11.25" customHeight="1" x14ac:dyDescent="0.25">
      <c r="A432" s="690" t="str">
        <f t="shared" si="51"/>
        <v>HU (Maďarská republika)</v>
      </c>
      <c r="B432" s="694" t="s">
        <v>1377</v>
      </c>
      <c r="C432" s="698">
        <v>10</v>
      </c>
      <c r="D432" s="700">
        <v>0</v>
      </c>
      <c r="E432" s="697" t="s">
        <v>1368</v>
      </c>
    </row>
    <row r="433" spans="1:7" ht="11.25" customHeight="1" x14ac:dyDescent="0.25">
      <c r="A433" s="690" t="str">
        <f t="shared" si="51"/>
        <v>HU (Maďarská republika)</v>
      </c>
      <c r="B433" s="694" t="s">
        <v>1378</v>
      </c>
      <c r="C433" s="698">
        <v>11</v>
      </c>
      <c r="D433" s="697" t="s">
        <v>1368</v>
      </c>
      <c r="E433" s="706">
        <v>1.8461640711688156E-3</v>
      </c>
    </row>
    <row r="434" spans="1:7" ht="11.25" customHeight="1" x14ac:dyDescent="0.25">
      <c r="A434" s="690" t="str">
        <f t="shared" si="51"/>
        <v>HU (Maďarská republika)</v>
      </c>
      <c r="B434" s="694" t="s">
        <v>1379</v>
      </c>
      <c r="C434" s="698">
        <v>12</v>
      </c>
      <c r="D434" s="697" t="s">
        <v>1368</v>
      </c>
      <c r="E434" s="706">
        <v>0</v>
      </c>
    </row>
    <row r="435" spans="1:7" ht="11.25" customHeight="1" x14ac:dyDescent="0.25">
      <c r="A435" s="690" t="str">
        <f t="shared" si="51"/>
        <v>HU (Maďarská republika)</v>
      </c>
      <c r="B435" s="694" t="s">
        <v>1380</v>
      </c>
      <c r="C435" s="698">
        <v>13</v>
      </c>
      <c r="D435" s="697" t="s">
        <v>1368</v>
      </c>
      <c r="E435" s="707">
        <v>0</v>
      </c>
    </row>
    <row r="436" spans="1:7" ht="11.25" customHeight="1" x14ac:dyDescent="0.25">
      <c r="A436" s="690" t="str">
        <f t="shared" si="51"/>
        <v>HU (Maďarská republika)</v>
      </c>
      <c r="B436" s="694" t="s">
        <v>1381</v>
      </c>
      <c r="C436" s="698">
        <v>14</v>
      </c>
      <c r="D436" s="697" t="s">
        <v>1368</v>
      </c>
      <c r="E436" s="703"/>
    </row>
    <row r="438" spans="1:7" ht="11.25" customHeight="1" x14ac:dyDescent="0.25">
      <c r="A438" s="690" t="str">
        <f t="shared" ref="A438" si="54">B438</f>
        <v>CH (Švýcarská konfederace)</v>
      </c>
      <c r="B438" s="697" t="s">
        <v>1433</v>
      </c>
      <c r="C438" s="697" t="s">
        <v>1338</v>
      </c>
      <c r="D438" s="698">
        <v>1</v>
      </c>
      <c r="E438" s="698">
        <v>2</v>
      </c>
      <c r="G438" s="690">
        <v>27</v>
      </c>
    </row>
    <row r="439" spans="1:7" ht="11.25" customHeight="1" x14ac:dyDescent="0.25">
      <c r="A439" s="690" t="str">
        <f t="shared" ref="A439" si="55">A438</f>
        <v>CH (Švýcarská konfederace)</v>
      </c>
      <c r="B439" s="694" t="s">
        <v>1367</v>
      </c>
      <c r="C439" s="698">
        <v>1</v>
      </c>
      <c r="D439" s="699">
        <v>304.3</v>
      </c>
      <c r="E439" s="697" t="s">
        <v>1368</v>
      </c>
      <c r="G439" s="705" t="s">
        <v>1436</v>
      </c>
    </row>
    <row r="440" spans="1:7" ht="11.25" customHeight="1" x14ac:dyDescent="0.25">
      <c r="A440" s="690" t="str">
        <f t="shared" si="51"/>
        <v>CH (Švýcarská konfederace)</v>
      </c>
      <c r="B440" s="694" t="s">
        <v>1369</v>
      </c>
      <c r="C440" s="698">
        <v>2</v>
      </c>
      <c r="D440" s="700"/>
      <c r="E440" s="697" t="s">
        <v>1368</v>
      </c>
    </row>
    <row r="441" spans="1:7" ht="11.25" customHeight="1" x14ac:dyDescent="0.25">
      <c r="A441" s="690" t="str">
        <f t="shared" si="51"/>
        <v>CH (Švýcarská konfederace)</v>
      </c>
      <c r="B441" s="694" t="s">
        <v>1370</v>
      </c>
      <c r="C441" s="698">
        <v>3</v>
      </c>
      <c r="D441" s="701">
        <v>0</v>
      </c>
      <c r="E441" s="697" t="s">
        <v>1368</v>
      </c>
      <c r="G441" s="690" t="s">
        <v>1384</v>
      </c>
    </row>
    <row r="442" spans="1:7" ht="11.25" customHeight="1" x14ac:dyDescent="0.25">
      <c r="A442" s="690" t="str">
        <f t="shared" si="51"/>
        <v>CH (Švýcarská konfederace)</v>
      </c>
      <c r="B442" s="694" t="s">
        <v>1371</v>
      </c>
      <c r="C442" s="698">
        <v>4</v>
      </c>
      <c r="D442" s="700"/>
      <c r="E442" s="697" t="s">
        <v>1368</v>
      </c>
    </row>
    <row r="443" spans="1:7" ht="11.25" customHeight="1" x14ac:dyDescent="0.25">
      <c r="A443" s="690" t="str">
        <f t="shared" si="51"/>
        <v>CH (Švýcarská konfederace)</v>
      </c>
      <c r="B443" s="694" t="s">
        <v>1372</v>
      </c>
      <c r="C443" s="698">
        <v>5</v>
      </c>
      <c r="D443" s="700">
        <v>0</v>
      </c>
      <c r="E443" s="697" t="s">
        <v>1368</v>
      </c>
    </row>
    <row r="444" spans="1:7" ht="11.25" customHeight="1" x14ac:dyDescent="0.25">
      <c r="A444" s="690" t="str">
        <f t="shared" si="51"/>
        <v>CH (Švýcarská konfederace)</v>
      </c>
      <c r="B444" s="694" t="s">
        <v>1373</v>
      </c>
      <c r="C444" s="698">
        <v>6</v>
      </c>
      <c r="D444" s="700"/>
      <c r="E444" s="697" t="s">
        <v>1368</v>
      </c>
    </row>
    <row r="445" spans="1:7" ht="11.25" customHeight="1" x14ac:dyDescent="0.25">
      <c r="A445" s="690" t="str">
        <f t="shared" si="51"/>
        <v>CH (Švýcarská konfederace)</v>
      </c>
      <c r="B445" s="694" t="s">
        <v>1374</v>
      </c>
      <c r="C445" s="698">
        <v>7</v>
      </c>
      <c r="D445" s="702">
        <v>24.344000000000001</v>
      </c>
      <c r="E445" s="697" t="s">
        <v>1368</v>
      </c>
    </row>
    <row r="446" spans="1:7" ht="11.25" customHeight="1" x14ac:dyDescent="0.25">
      <c r="A446" s="690" t="str">
        <f t="shared" si="51"/>
        <v>CH (Švýcarská konfederace)</v>
      </c>
      <c r="B446" s="694" t="s">
        <v>1375</v>
      </c>
      <c r="C446" s="698">
        <v>8</v>
      </c>
      <c r="D446" s="703">
        <v>24.344000000000001</v>
      </c>
      <c r="E446" s="697" t="s">
        <v>1368</v>
      </c>
    </row>
    <row r="447" spans="1:7" ht="11.25" customHeight="1" x14ac:dyDescent="0.25">
      <c r="A447" s="690" t="str">
        <f t="shared" si="51"/>
        <v>CH (Švýcarská konfederace)</v>
      </c>
      <c r="B447" s="694" t="s">
        <v>1376</v>
      </c>
      <c r="C447" s="698">
        <v>9</v>
      </c>
      <c r="D447" s="700">
        <v>0</v>
      </c>
      <c r="E447" s="697" t="s">
        <v>1368</v>
      </c>
    </row>
    <row r="448" spans="1:7" ht="11.25" customHeight="1" x14ac:dyDescent="0.25">
      <c r="A448" s="690" t="str">
        <f t="shared" si="51"/>
        <v>CH (Švýcarská konfederace)</v>
      </c>
      <c r="B448" s="694" t="s">
        <v>1377</v>
      </c>
      <c r="C448" s="698">
        <v>10</v>
      </c>
      <c r="D448" s="700">
        <v>0</v>
      </c>
      <c r="E448" s="697" t="s">
        <v>1368</v>
      </c>
    </row>
    <row r="449" spans="1:7" ht="11.25" customHeight="1" x14ac:dyDescent="0.25">
      <c r="A449" s="690" t="str">
        <f t="shared" si="51"/>
        <v>CH (Švýcarská konfederace)</v>
      </c>
      <c r="B449" s="694" t="s">
        <v>1378</v>
      </c>
      <c r="C449" s="698">
        <v>11</v>
      </c>
      <c r="D449" s="697" t="s">
        <v>1368</v>
      </c>
      <c r="E449" s="706">
        <v>7.504644459578932E-10</v>
      </c>
    </row>
    <row r="450" spans="1:7" ht="11.25" customHeight="1" x14ac:dyDescent="0.25">
      <c r="A450" s="690" t="str">
        <f t="shared" si="51"/>
        <v>CH (Švýcarská konfederace)</v>
      </c>
      <c r="B450" s="694" t="s">
        <v>1379</v>
      </c>
      <c r="C450" s="698">
        <v>12</v>
      </c>
      <c r="D450" s="697" t="s">
        <v>1368</v>
      </c>
      <c r="E450" s="706">
        <v>0</v>
      </c>
    </row>
    <row r="451" spans="1:7" ht="11.25" customHeight="1" x14ac:dyDescent="0.25">
      <c r="A451" s="690" t="str">
        <f t="shared" si="51"/>
        <v>CH (Švýcarská konfederace)</v>
      </c>
      <c r="B451" s="694" t="s">
        <v>1380</v>
      </c>
      <c r="C451" s="698">
        <v>13</v>
      </c>
      <c r="D451" s="697" t="s">
        <v>1368</v>
      </c>
      <c r="E451" s="707">
        <v>0</v>
      </c>
    </row>
    <row r="452" spans="1:7" ht="11.25" customHeight="1" x14ac:dyDescent="0.25">
      <c r="A452" s="690" t="str">
        <f t="shared" si="51"/>
        <v>CH (Švýcarská konfederace)</v>
      </c>
      <c r="B452" s="694" t="s">
        <v>1381</v>
      </c>
      <c r="C452" s="698">
        <v>14</v>
      </c>
      <c r="D452" s="697" t="s">
        <v>1368</v>
      </c>
      <c r="E452" s="703"/>
    </row>
    <row r="454" spans="1:7" ht="11.25" customHeight="1" x14ac:dyDescent="0.25">
      <c r="A454" s="690" t="str">
        <f t="shared" ref="A454" si="56">B454</f>
        <v>ID (Indonéská republika)</v>
      </c>
      <c r="B454" s="697" t="s">
        <v>1435</v>
      </c>
      <c r="C454" s="697" t="s">
        <v>1338</v>
      </c>
      <c r="D454" s="698">
        <v>1</v>
      </c>
      <c r="E454" s="698">
        <v>2</v>
      </c>
      <c r="G454" s="690">
        <v>28</v>
      </c>
    </row>
    <row r="455" spans="1:7" ht="11.25" customHeight="1" x14ac:dyDescent="0.25">
      <c r="A455" s="690" t="str">
        <f t="shared" ref="A455" si="57">A454</f>
        <v>ID (Indonéská republika)</v>
      </c>
      <c r="B455" s="694" t="s">
        <v>1367</v>
      </c>
      <c r="C455" s="698">
        <v>1</v>
      </c>
      <c r="D455" s="699">
        <v>1354424234.314604</v>
      </c>
      <c r="E455" s="697" t="s">
        <v>1368</v>
      </c>
      <c r="G455" s="705" t="s">
        <v>1438</v>
      </c>
    </row>
    <row r="456" spans="1:7" ht="11.25" customHeight="1" x14ac:dyDescent="0.25">
      <c r="A456" s="690" t="str">
        <f t="shared" si="51"/>
        <v>ID (Indonéská republika)</v>
      </c>
      <c r="B456" s="694" t="s">
        <v>1369</v>
      </c>
      <c r="C456" s="698">
        <v>2</v>
      </c>
      <c r="D456" s="700"/>
      <c r="E456" s="697" t="s">
        <v>1368</v>
      </c>
    </row>
    <row r="457" spans="1:7" ht="11.25" customHeight="1" x14ac:dyDescent="0.25">
      <c r="A457" s="690" t="str">
        <f t="shared" si="51"/>
        <v>ID (Indonéská republika)</v>
      </c>
      <c r="B457" s="694" t="s">
        <v>1370</v>
      </c>
      <c r="C457" s="698">
        <v>3</v>
      </c>
      <c r="D457" s="701">
        <v>0</v>
      </c>
      <c r="E457" s="697" t="s">
        <v>1368</v>
      </c>
      <c r="G457" s="690" t="s">
        <v>1384</v>
      </c>
    </row>
    <row r="458" spans="1:7" ht="11.25" customHeight="1" x14ac:dyDescent="0.25">
      <c r="A458" s="690" t="str">
        <f t="shared" si="51"/>
        <v>ID (Indonéská republika)</v>
      </c>
      <c r="B458" s="694" t="s">
        <v>1371</v>
      </c>
      <c r="C458" s="698">
        <v>4</v>
      </c>
      <c r="D458" s="700"/>
      <c r="E458" s="697" t="s">
        <v>1368</v>
      </c>
    </row>
    <row r="459" spans="1:7" ht="11.25" customHeight="1" x14ac:dyDescent="0.25">
      <c r="A459" s="690" t="str">
        <f t="shared" si="51"/>
        <v>ID (Indonéská republika)</v>
      </c>
      <c r="B459" s="694" t="s">
        <v>1372</v>
      </c>
      <c r="C459" s="698">
        <v>5</v>
      </c>
      <c r="D459" s="700">
        <v>0</v>
      </c>
      <c r="E459" s="697" t="s">
        <v>1368</v>
      </c>
    </row>
    <row r="460" spans="1:7" ht="11.25" customHeight="1" x14ac:dyDescent="0.25">
      <c r="A460" s="690" t="str">
        <f t="shared" si="51"/>
        <v>ID (Indonéská republika)</v>
      </c>
      <c r="B460" s="694" t="s">
        <v>1373</v>
      </c>
      <c r="C460" s="698">
        <v>6</v>
      </c>
      <c r="D460" s="700"/>
      <c r="E460" s="697" t="s">
        <v>1368</v>
      </c>
    </row>
    <row r="461" spans="1:7" ht="11.25" customHeight="1" x14ac:dyDescent="0.25">
      <c r="A461" s="690" t="str">
        <f t="shared" si="51"/>
        <v>ID (Indonéská republika)</v>
      </c>
      <c r="B461" s="694" t="s">
        <v>1374</v>
      </c>
      <c r="C461" s="698">
        <v>7</v>
      </c>
      <c r="D461" s="702">
        <v>108353938.74516833</v>
      </c>
      <c r="E461" s="697" t="s">
        <v>1368</v>
      </c>
    </row>
    <row r="462" spans="1:7" ht="11.25" customHeight="1" x14ac:dyDescent="0.25">
      <c r="A462" s="690" t="str">
        <f t="shared" si="51"/>
        <v>ID (Indonéská republika)</v>
      </c>
      <c r="B462" s="694" t="s">
        <v>1375</v>
      </c>
      <c r="C462" s="698">
        <v>8</v>
      </c>
      <c r="D462" s="703">
        <v>108353938.74516833</v>
      </c>
      <c r="E462" s="697" t="s">
        <v>1368</v>
      </c>
    </row>
    <row r="463" spans="1:7" ht="11.25" customHeight="1" x14ac:dyDescent="0.25">
      <c r="A463" s="690" t="str">
        <f t="shared" si="51"/>
        <v>ID (Indonéská republika)</v>
      </c>
      <c r="B463" s="694" t="s">
        <v>1376</v>
      </c>
      <c r="C463" s="698">
        <v>9</v>
      </c>
      <c r="D463" s="700">
        <v>0</v>
      </c>
      <c r="E463" s="697" t="s">
        <v>1368</v>
      </c>
    </row>
    <row r="464" spans="1:7" ht="11.25" customHeight="1" x14ac:dyDescent="0.25">
      <c r="A464" s="690" t="str">
        <f t="shared" si="51"/>
        <v>ID (Indonéská republika)</v>
      </c>
      <c r="B464" s="694" t="s">
        <v>1377</v>
      </c>
      <c r="C464" s="698">
        <v>10</v>
      </c>
      <c r="D464" s="700">
        <v>0</v>
      </c>
      <c r="E464" s="697" t="s">
        <v>1368</v>
      </c>
    </row>
    <row r="465" spans="1:7" ht="11.25" customHeight="1" x14ac:dyDescent="0.25">
      <c r="A465" s="690" t="str">
        <f t="shared" si="51"/>
        <v>ID (Indonéská republika)</v>
      </c>
      <c r="B465" s="694" t="s">
        <v>1378</v>
      </c>
      <c r="C465" s="698">
        <v>11</v>
      </c>
      <c r="D465" s="697" t="s">
        <v>1368</v>
      </c>
      <c r="E465" s="706">
        <v>3.3402800939758563E-3</v>
      </c>
    </row>
    <row r="466" spans="1:7" ht="11.25" customHeight="1" x14ac:dyDescent="0.25">
      <c r="A466" s="690" t="str">
        <f t="shared" si="51"/>
        <v>ID (Indonéská republika)</v>
      </c>
      <c r="B466" s="694" t="s">
        <v>1379</v>
      </c>
      <c r="C466" s="698">
        <v>12</v>
      </c>
      <c r="D466" s="697" t="s">
        <v>1368</v>
      </c>
      <c r="E466" s="706">
        <v>0</v>
      </c>
    </row>
    <row r="467" spans="1:7" ht="11.25" customHeight="1" x14ac:dyDescent="0.25">
      <c r="A467" s="690" t="str">
        <f t="shared" si="51"/>
        <v>ID (Indonéská republika)</v>
      </c>
      <c r="B467" s="694" t="s">
        <v>1380</v>
      </c>
      <c r="C467" s="698">
        <v>13</v>
      </c>
      <c r="D467" s="697" t="s">
        <v>1368</v>
      </c>
      <c r="E467" s="707">
        <v>0</v>
      </c>
    </row>
    <row r="468" spans="1:7" ht="11.25" customHeight="1" x14ac:dyDescent="0.25">
      <c r="A468" s="690" t="str">
        <f t="shared" si="51"/>
        <v>ID (Indonéská republika)</v>
      </c>
      <c r="B468" s="694" t="s">
        <v>1381</v>
      </c>
      <c r="C468" s="698">
        <v>14</v>
      </c>
      <c r="D468" s="697" t="s">
        <v>1368</v>
      </c>
      <c r="E468" s="703"/>
    </row>
    <row r="470" spans="1:7" ht="11.25" customHeight="1" x14ac:dyDescent="0.25">
      <c r="A470" s="690" t="str">
        <f t="shared" ref="A470" si="58">B470</f>
        <v>IE (Irsko)</v>
      </c>
      <c r="B470" s="697" t="s">
        <v>1437</v>
      </c>
      <c r="C470" s="697" t="s">
        <v>1338</v>
      </c>
      <c r="D470" s="698">
        <v>1</v>
      </c>
      <c r="E470" s="698">
        <v>2</v>
      </c>
      <c r="G470" s="690">
        <v>29</v>
      </c>
    </row>
    <row r="471" spans="1:7" ht="11.25" customHeight="1" x14ac:dyDescent="0.25">
      <c r="A471" s="690" t="str">
        <f t="shared" ref="A471:A532" si="59">A470</f>
        <v>IE (Irsko)</v>
      </c>
      <c r="B471" s="694" t="s">
        <v>1367</v>
      </c>
      <c r="C471" s="698">
        <v>1</v>
      </c>
      <c r="D471" s="699">
        <v>564901362.99000001</v>
      </c>
      <c r="E471" s="697" t="s">
        <v>1368</v>
      </c>
      <c r="G471" s="705" t="s">
        <v>1440</v>
      </c>
    </row>
    <row r="472" spans="1:7" ht="11.25" customHeight="1" x14ac:dyDescent="0.25">
      <c r="A472" s="690" t="str">
        <f t="shared" si="59"/>
        <v>IE (Irsko)</v>
      </c>
      <c r="B472" s="694" t="s">
        <v>1369</v>
      </c>
      <c r="C472" s="698">
        <v>2</v>
      </c>
      <c r="D472" s="700"/>
      <c r="E472" s="697" t="s">
        <v>1368</v>
      </c>
    </row>
    <row r="473" spans="1:7" ht="11.25" customHeight="1" x14ac:dyDescent="0.25">
      <c r="A473" s="690" t="str">
        <f t="shared" si="59"/>
        <v>IE (Irsko)</v>
      </c>
      <c r="B473" s="694" t="s">
        <v>1370</v>
      </c>
      <c r="C473" s="698">
        <v>3</v>
      </c>
      <c r="D473" s="701">
        <v>0</v>
      </c>
      <c r="E473" s="697" t="s">
        <v>1368</v>
      </c>
      <c r="G473" s="690" t="s">
        <v>1384</v>
      </c>
    </row>
    <row r="474" spans="1:7" ht="11.25" customHeight="1" x14ac:dyDescent="0.25">
      <c r="A474" s="690" t="str">
        <f t="shared" si="59"/>
        <v>IE (Irsko)</v>
      </c>
      <c r="B474" s="694" t="s">
        <v>1371</v>
      </c>
      <c r="C474" s="698">
        <v>4</v>
      </c>
      <c r="D474" s="700"/>
      <c r="E474" s="697" t="s">
        <v>1368</v>
      </c>
    </row>
    <row r="475" spans="1:7" ht="11.25" customHeight="1" x14ac:dyDescent="0.25">
      <c r="A475" s="690" t="str">
        <f t="shared" si="59"/>
        <v>IE (Irsko)</v>
      </c>
      <c r="B475" s="694" t="s">
        <v>1372</v>
      </c>
      <c r="C475" s="698">
        <v>5</v>
      </c>
      <c r="D475" s="700">
        <v>0</v>
      </c>
      <c r="E475" s="697" t="s">
        <v>1368</v>
      </c>
    </row>
    <row r="476" spans="1:7" ht="11.25" customHeight="1" x14ac:dyDescent="0.25">
      <c r="A476" s="690" t="str">
        <f t="shared" si="59"/>
        <v>IE (Irsko)</v>
      </c>
      <c r="B476" s="694" t="s">
        <v>1373</v>
      </c>
      <c r="C476" s="698">
        <v>6</v>
      </c>
      <c r="D476" s="700"/>
      <c r="E476" s="697" t="s">
        <v>1368</v>
      </c>
    </row>
    <row r="477" spans="1:7" ht="11.25" customHeight="1" x14ac:dyDescent="0.25">
      <c r="A477" s="690" t="str">
        <f t="shared" si="59"/>
        <v>IE (Irsko)</v>
      </c>
      <c r="B477" s="694" t="s">
        <v>1374</v>
      </c>
      <c r="C477" s="698">
        <v>7</v>
      </c>
      <c r="D477" s="702">
        <v>45192109.0392</v>
      </c>
      <c r="E477" s="697" t="s">
        <v>1368</v>
      </c>
    </row>
    <row r="478" spans="1:7" ht="11.25" customHeight="1" x14ac:dyDescent="0.25">
      <c r="A478" s="690" t="str">
        <f t="shared" si="59"/>
        <v>IE (Irsko)</v>
      </c>
      <c r="B478" s="694" t="s">
        <v>1375</v>
      </c>
      <c r="C478" s="698">
        <v>8</v>
      </c>
      <c r="D478" s="703">
        <v>45192109.0392</v>
      </c>
      <c r="E478" s="697" t="s">
        <v>1368</v>
      </c>
    </row>
    <row r="479" spans="1:7" ht="11.25" customHeight="1" x14ac:dyDescent="0.25">
      <c r="A479" s="690" t="str">
        <f t="shared" si="59"/>
        <v>IE (Irsko)</v>
      </c>
      <c r="B479" s="694" t="s">
        <v>1376</v>
      </c>
      <c r="C479" s="698">
        <v>9</v>
      </c>
      <c r="D479" s="700">
        <v>0</v>
      </c>
      <c r="E479" s="697" t="s">
        <v>1368</v>
      </c>
    </row>
    <row r="480" spans="1:7" ht="11.25" customHeight="1" x14ac:dyDescent="0.25">
      <c r="A480" s="690" t="str">
        <f t="shared" si="59"/>
        <v>IE (Irsko)</v>
      </c>
      <c r="B480" s="694" t="s">
        <v>1377</v>
      </c>
      <c r="C480" s="698">
        <v>10</v>
      </c>
      <c r="D480" s="700">
        <v>0</v>
      </c>
      <c r="E480" s="697" t="s">
        <v>1368</v>
      </c>
    </row>
    <row r="481" spans="1:7" ht="11.25" customHeight="1" x14ac:dyDescent="0.25">
      <c r="A481" s="690" t="str">
        <f t="shared" si="59"/>
        <v>IE (Irsko)</v>
      </c>
      <c r="B481" s="694" t="s">
        <v>1378</v>
      </c>
      <c r="C481" s="698">
        <v>11</v>
      </c>
      <c r="D481" s="697" t="s">
        <v>1368</v>
      </c>
      <c r="E481" s="706">
        <v>1.3931593440589848E-3</v>
      </c>
    </row>
    <row r="482" spans="1:7" ht="11.25" customHeight="1" x14ac:dyDescent="0.25">
      <c r="A482" s="690" t="str">
        <f t="shared" si="59"/>
        <v>IE (Irsko)</v>
      </c>
      <c r="B482" s="694" t="s">
        <v>1379</v>
      </c>
      <c r="C482" s="698">
        <v>12</v>
      </c>
      <c r="D482" s="697" t="s">
        <v>1368</v>
      </c>
      <c r="E482" s="706">
        <v>0</v>
      </c>
    </row>
    <row r="483" spans="1:7" ht="11.25" customHeight="1" x14ac:dyDescent="0.25">
      <c r="A483" s="690" t="str">
        <f t="shared" si="59"/>
        <v>IE (Irsko)</v>
      </c>
      <c r="B483" s="694" t="s">
        <v>1380</v>
      </c>
      <c r="C483" s="698">
        <v>13</v>
      </c>
      <c r="D483" s="697" t="s">
        <v>1368</v>
      </c>
      <c r="E483" s="707">
        <v>0</v>
      </c>
    </row>
    <row r="484" spans="1:7" ht="11.25" customHeight="1" x14ac:dyDescent="0.25">
      <c r="A484" s="690" t="str">
        <f t="shared" si="59"/>
        <v>IE (Irsko)</v>
      </c>
      <c r="B484" s="694" t="s">
        <v>1381</v>
      </c>
      <c r="C484" s="698">
        <v>14</v>
      </c>
      <c r="D484" s="697" t="s">
        <v>1368</v>
      </c>
      <c r="E484" s="703"/>
    </row>
    <row r="486" spans="1:7" ht="11.25" customHeight="1" x14ac:dyDescent="0.25">
      <c r="A486" s="690" t="str">
        <f t="shared" ref="A486" si="60">B486</f>
        <v>IL (Izraelský stát)</v>
      </c>
      <c r="B486" s="697" t="s">
        <v>1439</v>
      </c>
      <c r="C486" s="697" t="s">
        <v>1338</v>
      </c>
      <c r="D486" s="698">
        <v>1</v>
      </c>
      <c r="E486" s="698">
        <v>2</v>
      </c>
      <c r="G486" s="690">
        <v>30</v>
      </c>
    </row>
    <row r="487" spans="1:7" ht="11.25" customHeight="1" x14ac:dyDescent="0.25">
      <c r="A487" s="690" t="str">
        <f t="shared" ref="A487" si="61">A486</f>
        <v>IL (Izraelský stát)</v>
      </c>
      <c r="B487" s="694" t="s">
        <v>1367</v>
      </c>
      <c r="C487" s="698">
        <v>1</v>
      </c>
      <c r="D487" s="699">
        <v>48.1</v>
      </c>
      <c r="E487" s="697" t="s">
        <v>1368</v>
      </c>
      <c r="G487" s="705" t="s">
        <v>1442</v>
      </c>
    </row>
    <row r="488" spans="1:7" ht="11.25" customHeight="1" x14ac:dyDescent="0.25">
      <c r="A488" s="690" t="str">
        <f t="shared" si="59"/>
        <v>IL (Izraelský stát)</v>
      </c>
      <c r="B488" s="694" t="s">
        <v>1369</v>
      </c>
      <c r="C488" s="698">
        <v>2</v>
      </c>
      <c r="D488" s="700"/>
      <c r="E488" s="697" t="s">
        <v>1368</v>
      </c>
    </row>
    <row r="489" spans="1:7" ht="11.25" customHeight="1" x14ac:dyDescent="0.25">
      <c r="A489" s="690" t="str">
        <f t="shared" si="59"/>
        <v>IL (Izraelský stát)</v>
      </c>
      <c r="B489" s="694" t="s">
        <v>1370</v>
      </c>
      <c r="C489" s="698">
        <v>3</v>
      </c>
      <c r="D489" s="701">
        <v>0</v>
      </c>
      <c r="E489" s="697" t="s">
        <v>1368</v>
      </c>
      <c r="G489" s="690" t="s">
        <v>1384</v>
      </c>
    </row>
    <row r="490" spans="1:7" ht="11.25" customHeight="1" x14ac:dyDescent="0.25">
      <c r="A490" s="690" t="str">
        <f t="shared" si="59"/>
        <v>IL (Izraelský stát)</v>
      </c>
      <c r="B490" s="694" t="s">
        <v>1371</v>
      </c>
      <c r="C490" s="698">
        <v>4</v>
      </c>
      <c r="D490" s="700"/>
      <c r="E490" s="697" t="s">
        <v>1368</v>
      </c>
    </row>
    <row r="491" spans="1:7" ht="11.25" customHeight="1" x14ac:dyDescent="0.25">
      <c r="A491" s="690" t="str">
        <f t="shared" si="59"/>
        <v>IL (Izraelský stát)</v>
      </c>
      <c r="B491" s="694" t="s">
        <v>1372</v>
      </c>
      <c r="C491" s="698">
        <v>5</v>
      </c>
      <c r="D491" s="700">
        <v>0</v>
      </c>
      <c r="E491" s="697" t="s">
        <v>1368</v>
      </c>
    </row>
    <row r="492" spans="1:7" ht="11.25" customHeight="1" x14ac:dyDescent="0.25">
      <c r="A492" s="690" t="str">
        <f t="shared" si="59"/>
        <v>IL (Izraelský stát)</v>
      </c>
      <c r="B492" s="694" t="s">
        <v>1373</v>
      </c>
      <c r="C492" s="698">
        <v>6</v>
      </c>
      <c r="D492" s="700"/>
      <c r="E492" s="697" t="s">
        <v>1368</v>
      </c>
    </row>
    <row r="493" spans="1:7" ht="11.25" customHeight="1" x14ac:dyDescent="0.25">
      <c r="A493" s="690" t="str">
        <f t="shared" si="59"/>
        <v>IL (Izraelský stát)</v>
      </c>
      <c r="B493" s="694" t="s">
        <v>1374</v>
      </c>
      <c r="C493" s="698">
        <v>7</v>
      </c>
      <c r="D493" s="702">
        <v>3.8480000000000003</v>
      </c>
      <c r="E493" s="697" t="s">
        <v>1368</v>
      </c>
    </row>
    <row r="494" spans="1:7" ht="11.25" customHeight="1" x14ac:dyDescent="0.25">
      <c r="A494" s="690" t="str">
        <f t="shared" si="59"/>
        <v>IL (Izraelský stát)</v>
      </c>
      <c r="B494" s="694" t="s">
        <v>1375</v>
      </c>
      <c r="C494" s="698">
        <v>8</v>
      </c>
      <c r="D494" s="703">
        <v>3.8480000000000003</v>
      </c>
      <c r="E494" s="697" t="s">
        <v>1368</v>
      </c>
    </row>
    <row r="495" spans="1:7" ht="11.25" customHeight="1" x14ac:dyDescent="0.25">
      <c r="A495" s="690" t="str">
        <f t="shared" si="59"/>
        <v>IL (Izraelský stát)</v>
      </c>
      <c r="B495" s="694" t="s">
        <v>1376</v>
      </c>
      <c r="C495" s="698">
        <v>9</v>
      </c>
      <c r="D495" s="700">
        <v>0</v>
      </c>
      <c r="E495" s="697" t="s">
        <v>1368</v>
      </c>
    </row>
    <row r="496" spans="1:7" ht="11.25" customHeight="1" x14ac:dyDescent="0.25">
      <c r="A496" s="690" t="str">
        <f t="shared" si="59"/>
        <v>IL (Izraelský stát)</v>
      </c>
      <c r="B496" s="694" t="s">
        <v>1377</v>
      </c>
      <c r="C496" s="698">
        <v>10</v>
      </c>
      <c r="D496" s="700">
        <v>0</v>
      </c>
      <c r="E496" s="697" t="s">
        <v>1368</v>
      </c>
    </row>
    <row r="497" spans="1:7" ht="11.25" customHeight="1" x14ac:dyDescent="0.25">
      <c r="A497" s="690" t="str">
        <f t="shared" si="59"/>
        <v>IL (Izraelský stát)</v>
      </c>
      <c r="B497" s="694" t="s">
        <v>1378</v>
      </c>
      <c r="C497" s="698">
        <v>11</v>
      </c>
      <c r="D497" s="697" t="s">
        <v>1368</v>
      </c>
      <c r="E497" s="706">
        <v>1.1862418616685727E-10</v>
      </c>
    </row>
    <row r="498" spans="1:7" ht="11.25" customHeight="1" x14ac:dyDescent="0.25">
      <c r="A498" s="690" t="str">
        <f t="shared" si="59"/>
        <v>IL (Izraelský stát)</v>
      </c>
      <c r="B498" s="694" t="s">
        <v>1379</v>
      </c>
      <c r="C498" s="698">
        <v>12</v>
      </c>
      <c r="D498" s="697" t="s">
        <v>1368</v>
      </c>
      <c r="E498" s="706">
        <v>0</v>
      </c>
    </row>
    <row r="499" spans="1:7" ht="11.25" customHeight="1" x14ac:dyDescent="0.25">
      <c r="A499" s="690" t="str">
        <f t="shared" si="59"/>
        <v>IL (Izraelský stát)</v>
      </c>
      <c r="B499" s="694" t="s">
        <v>1380</v>
      </c>
      <c r="C499" s="698">
        <v>13</v>
      </c>
      <c r="D499" s="697" t="s">
        <v>1368</v>
      </c>
      <c r="E499" s="707">
        <v>0</v>
      </c>
    </row>
    <row r="500" spans="1:7" ht="11.25" customHeight="1" x14ac:dyDescent="0.25">
      <c r="A500" s="690" t="str">
        <f t="shared" si="59"/>
        <v>IL (Izraelský stát)</v>
      </c>
      <c r="B500" s="694" t="s">
        <v>1381</v>
      </c>
      <c r="C500" s="698">
        <v>14</v>
      </c>
      <c r="D500" s="697" t="s">
        <v>1368</v>
      </c>
      <c r="E500" s="703"/>
    </row>
    <row r="502" spans="1:7" ht="11.25" customHeight="1" x14ac:dyDescent="0.25">
      <c r="A502" s="690" t="str">
        <f t="shared" ref="A502" si="62">B502</f>
        <v>IN (Indická republika)</v>
      </c>
      <c r="B502" s="697" t="s">
        <v>1441</v>
      </c>
      <c r="C502" s="697" t="s">
        <v>1338</v>
      </c>
      <c r="D502" s="698">
        <v>1</v>
      </c>
      <c r="E502" s="698">
        <v>2</v>
      </c>
      <c r="G502" s="690">
        <v>31</v>
      </c>
    </row>
    <row r="503" spans="1:7" ht="11.25" customHeight="1" x14ac:dyDescent="0.25">
      <c r="A503" s="690" t="str">
        <f t="shared" ref="A503" si="63">A502</f>
        <v>IN (Indická republika)</v>
      </c>
      <c r="B503" s="694" t="s">
        <v>1367</v>
      </c>
      <c r="C503" s="698">
        <v>1</v>
      </c>
      <c r="D503" s="699">
        <v>6542186428.5654421</v>
      </c>
      <c r="E503" s="697" t="s">
        <v>1368</v>
      </c>
      <c r="G503" s="705" t="s">
        <v>1444</v>
      </c>
    </row>
    <row r="504" spans="1:7" ht="11.25" customHeight="1" x14ac:dyDescent="0.25">
      <c r="A504" s="690" t="str">
        <f t="shared" si="59"/>
        <v>IN (Indická republika)</v>
      </c>
      <c r="B504" s="694" t="s">
        <v>1369</v>
      </c>
      <c r="C504" s="698">
        <v>2</v>
      </c>
      <c r="D504" s="700"/>
      <c r="E504" s="697" t="s">
        <v>1368</v>
      </c>
    </row>
    <row r="505" spans="1:7" ht="11.25" customHeight="1" x14ac:dyDescent="0.25">
      <c r="A505" s="690" t="str">
        <f t="shared" si="59"/>
        <v>IN (Indická republika)</v>
      </c>
      <c r="B505" s="694" t="s">
        <v>1370</v>
      </c>
      <c r="C505" s="698">
        <v>3</v>
      </c>
      <c r="D505" s="701">
        <v>0</v>
      </c>
      <c r="E505" s="697" t="s">
        <v>1368</v>
      </c>
      <c r="G505" s="690" t="s">
        <v>1384</v>
      </c>
    </row>
    <row r="506" spans="1:7" ht="11.25" customHeight="1" x14ac:dyDescent="0.25">
      <c r="A506" s="690" t="str">
        <f t="shared" si="59"/>
        <v>IN (Indická republika)</v>
      </c>
      <c r="B506" s="694" t="s">
        <v>1371</v>
      </c>
      <c r="C506" s="698">
        <v>4</v>
      </c>
      <c r="D506" s="700"/>
      <c r="E506" s="697" t="s">
        <v>1368</v>
      </c>
    </row>
    <row r="507" spans="1:7" ht="11.25" customHeight="1" x14ac:dyDescent="0.25">
      <c r="A507" s="690" t="str">
        <f t="shared" si="59"/>
        <v>IN (Indická republika)</v>
      </c>
      <c r="B507" s="694" t="s">
        <v>1372</v>
      </c>
      <c r="C507" s="698">
        <v>5</v>
      </c>
      <c r="D507" s="700">
        <v>0</v>
      </c>
      <c r="E507" s="697" t="s">
        <v>1368</v>
      </c>
    </row>
    <row r="508" spans="1:7" ht="11.25" customHeight="1" x14ac:dyDescent="0.25">
      <c r="A508" s="690" t="str">
        <f t="shared" si="59"/>
        <v>IN (Indická republika)</v>
      </c>
      <c r="B508" s="694" t="s">
        <v>1373</v>
      </c>
      <c r="C508" s="698">
        <v>6</v>
      </c>
      <c r="D508" s="700"/>
      <c r="E508" s="697" t="s">
        <v>1368</v>
      </c>
    </row>
    <row r="509" spans="1:7" ht="11.25" customHeight="1" x14ac:dyDescent="0.25">
      <c r="A509" s="690" t="str">
        <f t="shared" si="59"/>
        <v>IN (Indická republika)</v>
      </c>
      <c r="B509" s="694" t="s">
        <v>1374</v>
      </c>
      <c r="C509" s="698">
        <v>7</v>
      </c>
      <c r="D509" s="702">
        <v>523374914.2852354</v>
      </c>
      <c r="E509" s="697" t="s">
        <v>1368</v>
      </c>
    </row>
    <row r="510" spans="1:7" ht="11.25" customHeight="1" x14ac:dyDescent="0.25">
      <c r="A510" s="690" t="str">
        <f t="shared" si="59"/>
        <v>IN (Indická republika)</v>
      </c>
      <c r="B510" s="694" t="s">
        <v>1375</v>
      </c>
      <c r="C510" s="698">
        <v>8</v>
      </c>
      <c r="D510" s="703">
        <v>523374914.2852354</v>
      </c>
      <c r="E510" s="697" t="s">
        <v>1368</v>
      </c>
    </row>
    <row r="511" spans="1:7" ht="11.25" customHeight="1" x14ac:dyDescent="0.25">
      <c r="A511" s="690" t="str">
        <f t="shared" si="59"/>
        <v>IN (Indická republika)</v>
      </c>
      <c r="B511" s="694" t="s">
        <v>1376</v>
      </c>
      <c r="C511" s="698">
        <v>9</v>
      </c>
      <c r="D511" s="700">
        <v>0</v>
      </c>
      <c r="E511" s="697" t="s">
        <v>1368</v>
      </c>
    </row>
    <row r="512" spans="1:7" ht="11.25" customHeight="1" x14ac:dyDescent="0.25">
      <c r="A512" s="690" t="str">
        <f t="shared" si="59"/>
        <v>IN (Indická republika)</v>
      </c>
      <c r="B512" s="694" t="s">
        <v>1377</v>
      </c>
      <c r="C512" s="698">
        <v>10</v>
      </c>
      <c r="D512" s="700">
        <v>0</v>
      </c>
      <c r="E512" s="697" t="s">
        <v>1368</v>
      </c>
    </row>
    <row r="513" spans="1:7" ht="11.25" customHeight="1" x14ac:dyDescent="0.25">
      <c r="A513" s="690" t="str">
        <f t="shared" si="59"/>
        <v>IN (Indická republika)</v>
      </c>
      <c r="B513" s="694" t="s">
        <v>1378</v>
      </c>
      <c r="C513" s="698">
        <v>11</v>
      </c>
      <c r="D513" s="697" t="s">
        <v>1368</v>
      </c>
      <c r="E513" s="706">
        <v>1.6134335568408192E-2</v>
      </c>
    </row>
    <row r="514" spans="1:7" ht="11.25" customHeight="1" x14ac:dyDescent="0.25">
      <c r="A514" s="690" t="str">
        <f t="shared" si="59"/>
        <v>IN (Indická republika)</v>
      </c>
      <c r="B514" s="694" t="s">
        <v>1379</v>
      </c>
      <c r="C514" s="698">
        <v>12</v>
      </c>
      <c r="D514" s="697" t="s">
        <v>1368</v>
      </c>
      <c r="E514" s="706">
        <v>0</v>
      </c>
    </row>
    <row r="515" spans="1:7" ht="11.25" customHeight="1" x14ac:dyDescent="0.25">
      <c r="A515" s="690" t="str">
        <f t="shared" si="59"/>
        <v>IN (Indická republika)</v>
      </c>
      <c r="B515" s="694" t="s">
        <v>1380</v>
      </c>
      <c r="C515" s="698">
        <v>13</v>
      </c>
      <c r="D515" s="697" t="s">
        <v>1368</v>
      </c>
      <c r="E515" s="707">
        <v>0</v>
      </c>
    </row>
    <row r="516" spans="1:7" ht="11.25" customHeight="1" x14ac:dyDescent="0.25">
      <c r="A516" s="690" t="str">
        <f t="shared" si="59"/>
        <v>IN (Indická republika)</v>
      </c>
      <c r="B516" s="694" t="s">
        <v>1381</v>
      </c>
      <c r="C516" s="698">
        <v>14</v>
      </c>
      <c r="D516" s="697" t="s">
        <v>1368</v>
      </c>
      <c r="E516" s="703"/>
    </row>
    <row r="518" spans="1:7" ht="11.25" customHeight="1" x14ac:dyDescent="0.25">
      <c r="A518" s="690" t="str">
        <f t="shared" ref="A518" si="64">B518</f>
        <v>IT (Italská republika)</v>
      </c>
      <c r="B518" s="697" t="s">
        <v>1443</v>
      </c>
      <c r="C518" s="697" t="s">
        <v>1338</v>
      </c>
      <c r="D518" s="698">
        <v>1</v>
      </c>
      <c r="E518" s="698">
        <v>2</v>
      </c>
      <c r="G518" s="690">
        <v>32</v>
      </c>
    </row>
    <row r="519" spans="1:7" ht="11.25" customHeight="1" x14ac:dyDescent="0.25">
      <c r="A519" s="690" t="str">
        <f t="shared" ref="A519" si="65">A518</f>
        <v>IT (Italská republika)</v>
      </c>
      <c r="B519" s="694" t="s">
        <v>1367</v>
      </c>
      <c r="C519" s="698">
        <v>1</v>
      </c>
      <c r="D519" s="699">
        <v>5321.16</v>
      </c>
      <c r="E519" s="697" t="s">
        <v>1368</v>
      </c>
      <c r="G519" s="705" t="s">
        <v>1447</v>
      </c>
    </row>
    <row r="520" spans="1:7" ht="11.25" customHeight="1" x14ac:dyDescent="0.25">
      <c r="A520" s="690" t="str">
        <f t="shared" si="59"/>
        <v>IT (Italská republika)</v>
      </c>
      <c r="B520" s="694" t="s">
        <v>1369</v>
      </c>
      <c r="C520" s="698">
        <v>2</v>
      </c>
      <c r="D520" s="700"/>
      <c r="E520" s="697" t="s">
        <v>1368</v>
      </c>
    </row>
    <row r="521" spans="1:7" ht="11.25" customHeight="1" x14ac:dyDescent="0.25">
      <c r="A521" s="690" t="str">
        <f t="shared" si="59"/>
        <v>IT (Italská republika)</v>
      </c>
      <c r="B521" s="694" t="s">
        <v>1370</v>
      </c>
      <c r="C521" s="698">
        <v>3</v>
      </c>
      <c r="D521" s="701">
        <v>0</v>
      </c>
      <c r="E521" s="697" t="s">
        <v>1368</v>
      </c>
      <c r="G521" s="690" t="s">
        <v>1384</v>
      </c>
    </row>
    <row r="522" spans="1:7" ht="11.25" customHeight="1" x14ac:dyDescent="0.25">
      <c r="A522" s="690" t="str">
        <f t="shared" si="59"/>
        <v>IT (Italská republika)</v>
      </c>
      <c r="B522" s="694" t="s">
        <v>1371</v>
      </c>
      <c r="C522" s="698">
        <v>4</v>
      </c>
      <c r="D522" s="700"/>
      <c r="E522" s="697" t="s">
        <v>1368</v>
      </c>
    </row>
    <row r="523" spans="1:7" ht="11.25" customHeight="1" x14ac:dyDescent="0.25">
      <c r="A523" s="690" t="str">
        <f t="shared" si="59"/>
        <v>IT (Italská republika)</v>
      </c>
      <c r="B523" s="694" t="s">
        <v>1372</v>
      </c>
      <c r="C523" s="698">
        <v>5</v>
      </c>
      <c r="D523" s="700">
        <v>0</v>
      </c>
      <c r="E523" s="697" t="s">
        <v>1368</v>
      </c>
    </row>
    <row r="524" spans="1:7" ht="11.25" customHeight="1" x14ac:dyDescent="0.25">
      <c r="A524" s="690" t="str">
        <f t="shared" si="59"/>
        <v>IT (Italská republika)</v>
      </c>
      <c r="B524" s="694" t="s">
        <v>1373</v>
      </c>
      <c r="C524" s="698">
        <v>6</v>
      </c>
      <c r="D524" s="700"/>
      <c r="E524" s="697" t="s">
        <v>1368</v>
      </c>
    </row>
    <row r="525" spans="1:7" ht="11.25" customHeight="1" x14ac:dyDescent="0.25">
      <c r="A525" s="690" t="str">
        <f t="shared" si="59"/>
        <v>IT (Italská republika)</v>
      </c>
      <c r="B525" s="694" t="s">
        <v>1374</v>
      </c>
      <c r="C525" s="698">
        <v>7</v>
      </c>
      <c r="D525" s="702">
        <v>425.69279999999998</v>
      </c>
      <c r="E525" s="697" t="s">
        <v>1368</v>
      </c>
    </row>
    <row r="526" spans="1:7" ht="11.25" customHeight="1" x14ac:dyDescent="0.25">
      <c r="A526" s="690" t="str">
        <f t="shared" si="59"/>
        <v>IT (Italská republika)</v>
      </c>
      <c r="B526" s="694" t="s">
        <v>1375</v>
      </c>
      <c r="C526" s="698">
        <v>8</v>
      </c>
      <c r="D526" s="703">
        <v>425.69279999999998</v>
      </c>
      <c r="E526" s="697" t="s">
        <v>1368</v>
      </c>
    </row>
    <row r="527" spans="1:7" ht="11.25" customHeight="1" x14ac:dyDescent="0.25">
      <c r="A527" s="690" t="str">
        <f t="shared" si="59"/>
        <v>IT (Italská republika)</v>
      </c>
      <c r="B527" s="694" t="s">
        <v>1376</v>
      </c>
      <c r="C527" s="698">
        <v>9</v>
      </c>
      <c r="D527" s="700">
        <v>0</v>
      </c>
      <c r="E527" s="697" t="s">
        <v>1368</v>
      </c>
    </row>
    <row r="528" spans="1:7" ht="11.25" customHeight="1" x14ac:dyDescent="0.25">
      <c r="A528" s="690" t="str">
        <f t="shared" si="59"/>
        <v>IT (Italská republika)</v>
      </c>
      <c r="B528" s="694" t="s">
        <v>1377</v>
      </c>
      <c r="C528" s="698">
        <v>10</v>
      </c>
      <c r="D528" s="700">
        <v>0</v>
      </c>
      <c r="E528" s="697" t="s">
        <v>1368</v>
      </c>
    </row>
    <row r="529" spans="1:7" ht="11.25" customHeight="1" x14ac:dyDescent="0.25">
      <c r="A529" s="690" t="str">
        <f t="shared" si="59"/>
        <v>IT (Italská republika)</v>
      </c>
      <c r="B529" s="694" t="s">
        <v>1378</v>
      </c>
      <c r="C529" s="698">
        <v>11</v>
      </c>
      <c r="D529" s="697" t="s">
        <v>1368</v>
      </c>
      <c r="E529" s="706">
        <v>1.3123041049140002E-8</v>
      </c>
    </row>
    <row r="530" spans="1:7" ht="11.25" customHeight="1" x14ac:dyDescent="0.25">
      <c r="A530" s="690" t="str">
        <f t="shared" si="59"/>
        <v>IT (Italská republika)</v>
      </c>
      <c r="B530" s="694" t="s">
        <v>1379</v>
      </c>
      <c r="C530" s="698">
        <v>12</v>
      </c>
      <c r="D530" s="697" t="s">
        <v>1368</v>
      </c>
      <c r="E530" s="706">
        <v>0</v>
      </c>
    </row>
    <row r="531" spans="1:7" ht="11.25" customHeight="1" x14ac:dyDescent="0.25">
      <c r="A531" s="690" t="str">
        <f t="shared" si="59"/>
        <v>IT (Italská republika)</v>
      </c>
      <c r="B531" s="694" t="s">
        <v>1380</v>
      </c>
      <c r="C531" s="698">
        <v>13</v>
      </c>
      <c r="D531" s="697" t="s">
        <v>1368</v>
      </c>
      <c r="E531" s="707">
        <v>0</v>
      </c>
    </row>
    <row r="532" spans="1:7" ht="11.25" customHeight="1" x14ac:dyDescent="0.25">
      <c r="A532" s="690" t="str">
        <f t="shared" si="59"/>
        <v>IT (Italská republika)</v>
      </c>
      <c r="B532" s="694" t="s">
        <v>1381</v>
      </c>
      <c r="C532" s="698">
        <v>14</v>
      </c>
      <c r="D532" s="697" t="s">
        <v>1368</v>
      </c>
      <c r="E532" s="703"/>
    </row>
    <row r="534" spans="1:7" ht="11.25" customHeight="1" x14ac:dyDescent="0.25">
      <c r="A534" s="690" t="str">
        <f t="shared" ref="A534" si="66">B534</f>
        <v>JE (Jersey)</v>
      </c>
      <c r="B534" s="697" t="s">
        <v>1445</v>
      </c>
      <c r="C534" s="697" t="s">
        <v>1338</v>
      </c>
      <c r="D534" s="698">
        <v>1</v>
      </c>
      <c r="E534" s="698">
        <v>2</v>
      </c>
      <c r="G534" s="690">
        <v>33</v>
      </c>
    </row>
    <row r="535" spans="1:7" ht="11.25" customHeight="1" x14ac:dyDescent="0.25">
      <c r="A535" s="690" t="str">
        <f t="shared" ref="A535:A596" si="67">A534</f>
        <v>JE (Jersey)</v>
      </c>
      <c r="B535" s="694" t="s">
        <v>1367</v>
      </c>
      <c r="C535" s="698">
        <v>1</v>
      </c>
      <c r="D535" s="699">
        <v>71503495.906000003</v>
      </c>
      <c r="E535" s="697" t="s">
        <v>1368</v>
      </c>
      <c r="G535" s="705" t="s">
        <v>1449</v>
      </c>
    </row>
    <row r="536" spans="1:7" ht="11.25" customHeight="1" x14ac:dyDescent="0.25">
      <c r="A536" s="690" t="str">
        <f t="shared" si="67"/>
        <v>JE (Jersey)</v>
      </c>
      <c r="B536" s="694" t="s">
        <v>1369</v>
      </c>
      <c r="C536" s="698">
        <v>2</v>
      </c>
      <c r="D536" s="700"/>
      <c r="E536" s="697" t="s">
        <v>1368</v>
      </c>
    </row>
    <row r="537" spans="1:7" ht="11.25" customHeight="1" x14ac:dyDescent="0.25">
      <c r="A537" s="690" t="str">
        <f t="shared" si="67"/>
        <v>JE (Jersey)</v>
      </c>
      <c r="B537" s="694" t="s">
        <v>1370</v>
      </c>
      <c r="C537" s="698">
        <v>3</v>
      </c>
      <c r="D537" s="701">
        <v>0</v>
      </c>
      <c r="E537" s="697" t="s">
        <v>1368</v>
      </c>
      <c r="G537" s="690" t="s">
        <v>1384</v>
      </c>
    </row>
    <row r="538" spans="1:7" ht="11.25" customHeight="1" x14ac:dyDescent="0.25">
      <c r="A538" s="690" t="str">
        <f t="shared" si="67"/>
        <v>JE (Jersey)</v>
      </c>
      <c r="B538" s="694" t="s">
        <v>1371</v>
      </c>
      <c r="C538" s="698">
        <v>4</v>
      </c>
      <c r="D538" s="700"/>
      <c r="E538" s="697" t="s">
        <v>1368</v>
      </c>
    </row>
    <row r="539" spans="1:7" ht="11.25" customHeight="1" x14ac:dyDescent="0.25">
      <c r="A539" s="690" t="str">
        <f t="shared" si="67"/>
        <v>JE (Jersey)</v>
      </c>
      <c r="B539" s="694" t="s">
        <v>1372</v>
      </c>
      <c r="C539" s="698">
        <v>5</v>
      </c>
      <c r="D539" s="700">
        <v>0</v>
      </c>
      <c r="E539" s="697" t="s">
        <v>1368</v>
      </c>
    </row>
    <row r="540" spans="1:7" ht="11.25" customHeight="1" x14ac:dyDescent="0.25">
      <c r="A540" s="690" t="str">
        <f t="shared" si="67"/>
        <v>JE (Jersey)</v>
      </c>
      <c r="B540" s="694" t="s">
        <v>1373</v>
      </c>
      <c r="C540" s="698">
        <v>6</v>
      </c>
      <c r="D540" s="700"/>
      <c r="E540" s="697" t="s">
        <v>1368</v>
      </c>
    </row>
    <row r="541" spans="1:7" ht="11.25" customHeight="1" x14ac:dyDescent="0.25">
      <c r="A541" s="690" t="str">
        <f t="shared" si="67"/>
        <v>JE (Jersey)</v>
      </c>
      <c r="B541" s="694" t="s">
        <v>1374</v>
      </c>
      <c r="C541" s="698">
        <v>7</v>
      </c>
      <c r="D541" s="702">
        <v>5720279.6724800002</v>
      </c>
      <c r="E541" s="697" t="s">
        <v>1368</v>
      </c>
    </row>
    <row r="542" spans="1:7" ht="11.25" customHeight="1" x14ac:dyDescent="0.25">
      <c r="A542" s="690" t="str">
        <f t="shared" si="67"/>
        <v>JE (Jersey)</v>
      </c>
      <c r="B542" s="694" t="s">
        <v>1375</v>
      </c>
      <c r="C542" s="698">
        <v>8</v>
      </c>
      <c r="D542" s="703">
        <v>5720279.6724800002</v>
      </c>
      <c r="E542" s="697" t="s">
        <v>1368</v>
      </c>
    </row>
    <row r="543" spans="1:7" ht="11.25" customHeight="1" x14ac:dyDescent="0.25">
      <c r="A543" s="690" t="str">
        <f t="shared" si="67"/>
        <v>JE (Jersey)</v>
      </c>
      <c r="B543" s="694" t="s">
        <v>1376</v>
      </c>
      <c r="C543" s="698">
        <v>9</v>
      </c>
      <c r="D543" s="700">
        <v>0</v>
      </c>
      <c r="E543" s="697" t="s">
        <v>1368</v>
      </c>
    </row>
    <row r="544" spans="1:7" ht="11.25" customHeight="1" x14ac:dyDescent="0.25">
      <c r="A544" s="690" t="str">
        <f t="shared" si="67"/>
        <v>JE (Jersey)</v>
      </c>
      <c r="B544" s="694" t="s">
        <v>1377</v>
      </c>
      <c r="C544" s="698">
        <v>10</v>
      </c>
      <c r="D544" s="700">
        <v>0</v>
      </c>
      <c r="E544" s="697" t="s">
        <v>1368</v>
      </c>
    </row>
    <row r="545" spans="1:7" ht="11.25" customHeight="1" x14ac:dyDescent="0.25">
      <c r="A545" s="690" t="str">
        <f t="shared" si="67"/>
        <v>JE (Jersey)</v>
      </c>
      <c r="B545" s="694" t="s">
        <v>1378</v>
      </c>
      <c r="C545" s="698">
        <v>11</v>
      </c>
      <c r="D545" s="697" t="s">
        <v>1368</v>
      </c>
      <c r="E545" s="706">
        <v>1.7634187130840872E-4</v>
      </c>
    </row>
    <row r="546" spans="1:7" ht="11.25" customHeight="1" x14ac:dyDescent="0.25">
      <c r="A546" s="690" t="str">
        <f t="shared" si="67"/>
        <v>JE (Jersey)</v>
      </c>
      <c r="B546" s="694" t="s">
        <v>1379</v>
      </c>
      <c r="C546" s="698">
        <v>12</v>
      </c>
      <c r="D546" s="697" t="s">
        <v>1368</v>
      </c>
      <c r="E546" s="706">
        <v>0</v>
      </c>
    </row>
    <row r="547" spans="1:7" ht="11.25" customHeight="1" x14ac:dyDescent="0.25">
      <c r="A547" s="690" t="str">
        <f t="shared" si="67"/>
        <v>JE (Jersey)</v>
      </c>
      <c r="B547" s="694" t="s">
        <v>1380</v>
      </c>
      <c r="C547" s="698">
        <v>13</v>
      </c>
      <c r="D547" s="697" t="s">
        <v>1368</v>
      </c>
      <c r="E547" s="707">
        <v>0</v>
      </c>
    </row>
    <row r="548" spans="1:7" ht="11.25" customHeight="1" x14ac:dyDescent="0.25">
      <c r="A548" s="690" t="str">
        <f t="shared" si="67"/>
        <v>JE (Jersey)</v>
      </c>
      <c r="B548" s="694" t="s">
        <v>1381</v>
      </c>
      <c r="C548" s="698">
        <v>14</v>
      </c>
      <c r="D548" s="697" t="s">
        <v>1368</v>
      </c>
      <c r="E548" s="703"/>
    </row>
    <row r="550" spans="1:7" ht="11.25" customHeight="1" x14ac:dyDescent="0.25">
      <c r="A550" s="690" t="str">
        <f t="shared" ref="A550" si="68">B550</f>
        <v>JP (Japonsko)</v>
      </c>
      <c r="B550" s="697" t="s">
        <v>1446</v>
      </c>
      <c r="C550" s="697" t="s">
        <v>1338</v>
      </c>
      <c r="D550" s="698">
        <v>1</v>
      </c>
      <c r="E550" s="698">
        <v>2</v>
      </c>
      <c r="G550" s="690">
        <v>34</v>
      </c>
    </row>
    <row r="551" spans="1:7" ht="11.25" customHeight="1" x14ac:dyDescent="0.25">
      <c r="A551" s="690" t="str">
        <f t="shared" ref="A551" si="69">A550</f>
        <v>JP (Japonsko)</v>
      </c>
      <c r="B551" s="694" t="s">
        <v>1367</v>
      </c>
      <c r="C551" s="698">
        <v>1</v>
      </c>
      <c r="D551" s="699">
        <v>0</v>
      </c>
      <c r="E551" s="697" t="s">
        <v>1368</v>
      </c>
      <c r="G551" s="705" t="s">
        <v>1451</v>
      </c>
    </row>
    <row r="552" spans="1:7" ht="11.25" customHeight="1" x14ac:dyDescent="0.25">
      <c r="A552" s="690" t="str">
        <f t="shared" si="67"/>
        <v>JP (Japonsko)</v>
      </c>
      <c r="B552" s="694" t="s">
        <v>1369</v>
      </c>
      <c r="C552" s="698">
        <v>2</v>
      </c>
      <c r="D552" s="700"/>
      <c r="E552" s="697" t="s">
        <v>1368</v>
      </c>
    </row>
    <row r="553" spans="1:7" ht="11.25" customHeight="1" x14ac:dyDescent="0.25">
      <c r="A553" s="690" t="str">
        <f t="shared" si="67"/>
        <v>JP (Japonsko)</v>
      </c>
      <c r="B553" s="694" t="s">
        <v>1370</v>
      </c>
      <c r="C553" s="698">
        <v>3</v>
      </c>
      <c r="D553" s="701">
        <v>0</v>
      </c>
      <c r="E553" s="697" t="s">
        <v>1368</v>
      </c>
      <c r="G553" s="690" t="s">
        <v>1384</v>
      </c>
    </row>
    <row r="554" spans="1:7" ht="11.25" customHeight="1" x14ac:dyDescent="0.25">
      <c r="A554" s="690" t="str">
        <f t="shared" si="67"/>
        <v>JP (Japonsko)</v>
      </c>
      <c r="B554" s="694" t="s">
        <v>1371</v>
      </c>
      <c r="C554" s="698">
        <v>4</v>
      </c>
      <c r="D554" s="700"/>
      <c r="E554" s="697" t="s">
        <v>1368</v>
      </c>
    </row>
    <row r="555" spans="1:7" ht="11.25" customHeight="1" x14ac:dyDescent="0.25">
      <c r="A555" s="690" t="str">
        <f t="shared" si="67"/>
        <v>JP (Japonsko)</v>
      </c>
      <c r="B555" s="694" t="s">
        <v>1372</v>
      </c>
      <c r="C555" s="698">
        <v>5</v>
      </c>
      <c r="D555" s="700">
        <v>0</v>
      </c>
      <c r="E555" s="697" t="s">
        <v>1368</v>
      </c>
    </row>
    <row r="556" spans="1:7" ht="11.25" customHeight="1" x14ac:dyDescent="0.25">
      <c r="A556" s="690" t="str">
        <f t="shared" si="67"/>
        <v>JP (Japonsko)</v>
      </c>
      <c r="B556" s="694" t="s">
        <v>1373</v>
      </c>
      <c r="C556" s="698">
        <v>6</v>
      </c>
      <c r="D556" s="700"/>
      <c r="E556" s="697" t="s">
        <v>1368</v>
      </c>
    </row>
    <row r="557" spans="1:7" ht="11.25" customHeight="1" x14ac:dyDescent="0.25">
      <c r="A557" s="690" t="str">
        <f t="shared" si="67"/>
        <v>JP (Japonsko)</v>
      </c>
      <c r="B557" s="694" t="s">
        <v>1374</v>
      </c>
      <c r="C557" s="698">
        <v>7</v>
      </c>
      <c r="D557" s="702">
        <v>0</v>
      </c>
      <c r="E557" s="697" t="s">
        <v>1368</v>
      </c>
    </row>
    <row r="558" spans="1:7" ht="11.25" customHeight="1" x14ac:dyDescent="0.25">
      <c r="A558" s="690" t="str">
        <f t="shared" si="67"/>
        <v>JP (Japonsko)</v>
      </c>
      <c r="B558" s="694" t="s">
        <v>1375</v>
      </c>
      <c r="C558" s="698">
        <v>8</v>
      </c>
      <c r="D558" s="703">
        <v>0</v>
      </c>
      <c r="E558" s="697" t="s">
        <v>1368</v>
      </c>
    </row>
    <row r="559" spans="1:7" ht="11.25" customHeight="1" x14ac:dyDescent="0.25">
      <c r="A559" s="690" t="str">
        <f t="shared" si="67"/>
        <v>JP (Japonsko)</v>
      </c>
      <c r="B559" s="694" t="s">
        <v>1376</v>
      </c>
      <c r="C559" s="698">
        <v>9</v>
      </c>
      <c r="D559" s="700">
        <v>0</v>
      </c>
      <c r="E559" s="697" t="s">
        <v>1368</v>
      </c>
    </row>
    <row r="560" spans="1:7" ht="11.25" customHeight="1" x14ac:dyDescent="0.25">
      <c r="A560" s="690" t="str">
        <f t="shared" si="67"/>
        <v>JP (Japonsko)</v>
      </c>
      <c r="B560" s="694" t="s">
        <v>1377</v>
      </c>
      <c r="C560" s="698">
        <v>10</v>
      </c>
      <c r="D560" s="700">
        <v>0</v>
      </c>
      <c r="E560" s="697" t="s">
        <v>1368</v>
      </c>
    </row>
    <row r="561" spans="1:7" ht="11.25" customHeight="1" x14ac:dyDescent="0.25">
      <c r="A561" s="690" t="str">
        <f t="shared" si="67"/>
        <v>JP (Japonsko)</v>
      </c>
      <c r="B561" s="694" t="s">
        <v>1378</v>
      </c>
      <c r="C561" s="698">
        <v>11</v>
      </c>
      <c r="D561" s="697" t="s">
        <v>1368</v>
      </c>
      <c r="E561" s="706">
        <v>0</v>
      </c>
    </row>
    <row r="562" spans="1:7" ht="11.25" customHeight="1" x14ac:dyDescent="0.25">
      <c r="A562" s="690" t="str">
        <f t="shared" si="67"/>
        <v>JP (Japonsko)</v>
      </c>
      <c r="B562" s="694" t="s">
        <v>1379</v>
      </c>
      <c r="C562" s="698">
        <v>12</v>
      </c>
      <c r="D562" s="697" t="s">
        <v>1368</v>
      </c>
      <c r="E562" s="706">
        <v>0</v>
      </c>
    </row>
    <row r="563" spans="1:7" ht="11.25" customHeight="1" x14ac:dyDescent="0.25">
      <c r="A563" s="690" t="str">
        <f t="shared" si="67"/>
        <v>JP (Japonsko)</v>
      </c>
      <c r="B563" s="694" t="s">
        <v>1380</v>
      </c>
      <c r="C563" s="698">
        <v>13</v>
      </c>
      <c r="D563" s="697" t="s">
        <v>1368</v>
      </c>
      <c r="E563" s="707">
        <v>0</v>
      </c>
    </row>
    <row r="564" spans="1:7" ht="11.25" customHeight="1" x14ac:dyDescent="0.25">
      <c r="A564" s="690" t="str">
        <f t="shared" si="67"/>
        <v>JP (Japonsko)</v>
      </c>
      <c r="B564" s="694" t="s">
        <v>1381</v>
      </c>
      <c r="C564" s="698">
        <v>14</v>
      </c>
      <c r="D564" s="697" t="s">
        <v>1368</v>
      </c>
      <c r="E564" s="703"/>
    </row>
    <row r="566" spans="1:7" ht="11.25" customHeight="1" x14ac:dyDescent="0.25">
      <c r="A566" s="690" t="str">
        <f t="shared" ref="A566" si="70">B566</f>
        <v>KN (Svatý Kryštof a Nevis)</v>
      </c>
      <c r="B566" s="697" t="s">
        <v>1448</v>
      </c>
      <c r="C566" s="697" t="s">
        <v>1338</v>
      </c>
      <c r="D566" s="698">
        <v>1</v>
      </c>
      <c r="E566" s="698">
        <v>2</v>
      </c>
      <c r="G566" s="690">
        <v>35</v>
      </c>
    </row>
    <row r="567" spans="1:7" ht="11.25" customHeight="1" x14ac:dyDescent="0.25">
      <c r="A567" s="690" t="str">
        <f t="shared" ref="A567" si="71">A566</f>
        <v>KN (Svatý Kryštof a Nevis)</v>
      </c>
      <c r="B567" s="694" t="s">
        <v>1367</v>
      </c>
      <c r="C567" s="698">
        <v>1</v>
      </c>
      <c r="D567" s="699">
        <v>616.45000000000005</v>
      </c>
      <c r="E567" s="697" t="s">
        <v>1368</v>
      </c>
      <c r="G567" s="705" t="s">
        <v>1453</v>
      </c>
    </row>
    <row r="568" spans="1:7" ht="11.25" customHeight="1" x14ac:dyDescent="0.25">
      <c r="A568" s="690" t="str">
        <f t="shared" si="67"/>
        <v>KN (Svatý Kryštof a Nevis)</v>
      </c>
      <c r="B568" s="694" t="s">
        <v>1369</v>
      </c>
      <c r="C568" s="698">
        <v>2</v>
      </c>
      <c r="D568" s="700"/>
      <c r="E568" s="697" t="s">
        <v>1368</v>
      </c>
    </row>
    <row r="569" spans="1:7" ht="11.25" customHeight="1" x14ac:dyDescent="0.25">
      <c r="A569" s="690" t="str">
        <f t="shared" si="67"/>
        <v>KN (Svatý Kryštof a Nevis)</v>
      </c>
      <c r="B569" s="694" t="s">
        <v>1370</v>
      </c>
      <c r="C569" s="698">
        <v>3</v>
      </c>
      <c r="D569" s="701">
        <v>0</v>
      </c>
      <c r="E569" s="697" t="s">
        <v>1368</v>
      </c>
      <c r="G569" s="690" t="s">
        <v>1384</v>
      </c>
    </row>
    <row r="570" spans="1:7" ht="11.25" customHeight="1" x14ac:dyDescent="0.25">
      <c r="A570" s="690" t="str">
        <f t="shared" si="67"/>
        <v>KN (Svatý Kryštof a Nevis)</v>
      </c>
      <c r="B570" s="694" t="s">
        <v>1371</v>
      </c>
      <c r="C570" s="698">
        <v>4</v>
      </c>
      <c r="D570" s="700"/>
      <c r="E570" s="697" t="s">
        <v>1368</v>
      </c>
    </row>
    <row r="571" spans="1:7" ht="11.25" customHeight="1" x14ac:dyDescent="0.25">
      <c r="A571" s="690" t="str">
        <f t="shared" si="67"/>
        <v>KN (Svatý Kryštof a Nevis)</v>
      </c>
      <c r="B571" s="694" t="s">
        <v>1372</v>
      </c>
      <c r="C571" s="698">
        <v>5</v>
      </c>
      <c r="D571" s="700">
        <v>0</v>
      </c>
      <c r="E571" s="697" t="s">
        <v>1368</v>
      </c>
    </row>
    <row r="572" spans="1:7" ht="11.25" customHeight="1" x14ac:dyDescent="0.25">
      <c r="A572" s="690" t="str">
        <f t="shared" si="67"/>
        <v>KN (Svatý Kryštof a Nevis)</v>
      </c>
      <c r="B572" s="694" t="s">
        <v>1373</v>
      </c>
      <c r="C572" s="698">
        <v>6</v>
      </c>
      <c r="D572" s="700"/>
      <c r="E572" s="697" t="s">
        <v>1368</v>
      </c>
    </row>
    <row r="573" spans="1:7" ht="11.25" customHeight="1" x14ac:dyDescent="0.25">
      <c r="A573" s="690" t="str">
        <f t="shared" si="67"/>
        <v>KN (Svatý Kryštof a Nevis)</v>
      </c>
      <c r="B573" s="694" t="s">
        <v>1374</v>
      </c>
      <c r="C573" s="698">
        <v>7</v>
      </c>
      <c r="D573" s="702">
        <v>49.316000000000003</v>
      </c>
      <c r="E573" s="697" t="s">
        <v>1368</v>
      </c>
    </row>
    <row r="574" spans="1:7" ht="11.25" customHeight="1" x14ac:dyDescent="0.25">
      <c r="A574" s="690" t="str">
        <f t="shared" si="67"/>
        <v>KN (Svatý Kryštof a Nevis)</v>
      </c>
      <c r="B574" s="694" t="s">
        <v>1375</v>
      </c>
      <c r="C574" s="698">
        <v>8</v>
      </c>
      <c r="D574" s="703">
        <v>49.316000000000003</v>
      </c>
      <c r="E574" s="697" t="s">
        <v>1368</v>
      </c>
    </row>
    <row r="575" spans="1:7" ht="11.25" customHeight="1" x14ac:dyDescent="0.25">
      <c r="A575" s="690" t="str">
        <f t="shared" si="67"/>
        <v>KN (Svatý Kryštof a Nevis)</v>
      </c>
      <c r="B575" s="694" t="s">
        <v>1376</v>
      </c>
      <c r="C575" s="698">
        <v>9</v>
      </c>
      <c r="D575" s="700">
        <v>0</v>
      </c>
      <c r="E575" s="697" t="s">
        <v>1368</v>
      </c>
    </row>
    <row r="576" spans="1:7" ht="11.25" customHeight="1" x14ac:dyDescent="0.25">
      <c r="A576" s="690" t="str">
        <f t="shared" si="67"/>
        <v>KN (Svatý Kryštof a Nevis)</v>
      </c>
      <c r="B576" s="694" t="s">
        <v>1377</v>
      </c>
      <c r="C576" s="698">
        <v>10</v>
      </c>
      <c r="D576" s="700">
        <v>0</v>
      </c>
      <c r="E576" s="697" t="s">
        <v>1368</v>
      </c>
    </row>
    <row r="577" spans="1:7" ht="11.25" customHeight="1" x14ac:dyDescent="0.25">
      <c r="A577" s="690" t="str">
        <f t="shared" si="67"/>
        <v>KN (Svatý Kryštof a Nevis)</v>
      </c>
      <c r="B577" s="694" t="s">
        <v>1378</v>
      </c>
      <c r="C577" s="698">
        <v>11</v>
      </c>
      <c r="D577" s="697" t="s">
        <v>1368</v>
      </c>
      <c r="E577" s="706">
        <v>1.5202885563941612E-9</v>
      </c>
    </row>
    <row r="578" spans="1:7" ht="11.25" customHeight="1" x14ac:dyDescent="0.25">
      <c r="A578" s="690" t="str">
        <f t="shared" si="67"/>
        <v>KN (Svatý Kryštof a Nevis)</v>
      </c>
      <c r="B578" s="694" t="s">
        <v>1379</v>
      </c>
      <c r="C578" s="698">
        <v>12</v>
      </c>
      <c r="D578" s="697" t="s">
        <v>1368</v>
      </c>
      <c r="E578" s="706">
        <v>0</v>
      </c>
    </row>
    <row r="579" spans="1:7" ht="11.25" customHeight="1" x14ac:dyDescent="0.25">
      <c r="A579" s="690" t="str">
        <f t="shared" si="67"/>
        <v>KN (Svatý Kryštof a Nevis)</v>
      </c>
      <c r="B579" s="694" t="s">
        <v>1380</v>
      </c>
      <c r="C579" s="698">
        <v>13</v>
      </c>
      <c r="D579" s="697" t="s">
        <v>1368</v>
      </c>
      <c r="E579" s="707">
        <v>0</v>
      </c>
    </row>
    <row r="580" spans="1:7" ht="11.25" customHeight="1" x14ac:dyDescent="0.25">
      <c r="A580" s="690" t="str">
        <f t="shared" si="67"/>
        <v>KN (Svatý Kryštof a Nevis)</v>
      </c>
      <c r="B580" s="694" t="s">
        <v>1381</v>
      </c>
      <c r="C580" s="698">
        <v>14</v>
      </c>
      <c r="D580" s="697" t="s">
        <v>1368</v>
      </c>
      <c r="E580" s="703"/>
    </row>
    <row r="582" spans="1:7" ht="11.25" customHeight="1" x14ac:dyDescent="0.25">
      <c r="A582" s="690" t="str">
        <f t="shared" ref="A582" si="72">B582</f>
        <v>KY (Kajmanské ostrovy (brit.))</v>
      </c>
      <c r="B582" s="697" t="s">
        <v>1450</v>
      </c>
      <c r="C582" s="697" t="s">
        <v>1338</v>
      </c>
      <c r="D582" s="698">
        <v>1</v>
      </c>
      <c r="E582" s="698">
        <v>2</v>
      </c>
      <c r="G582" s="690">
        <v>36</v>
      </c>
    </row>
    <row r="583" spans="1:7" ht="11.25" customHeight="1" x14ac:dyDescent="0.25">
      <c r="A583" s="690" t="str">
        <f t="shared" ref="A583" si="73">A582</f>
        <v>KY (Kajmanské ostrovy (brit.))</v>
      </c>
      <c r="B583" s="694" t="s">
        <v>1367</v>
      </c>
      <c r="C583" s="698">
        <v>1</v>
      </c>
      <c r="D583" s="699">
        <v>325933668.18000001</v>
      </c>
      <c r="E583" s="697" t="s">
        <v>1368</v>
      </c>
      <c r="G583" s="705" t="s">
        <v>1455</v>
      </c>
    </row>
    <row r="584" spans="1:7" ht="11.25" customHeight="1" x14ac:dyDescent="0.25">
      <c r="A584" s="690" t="str">
        <f t="shared" si="67"/>
        <v>KY (Kajmanské ostrovy (brit.))</v>
      </c>
      <c r="B584" s="694" t="s">
        <v>1369</v>
      </c>
      <c r="C584" s="698">
        <v>2</v>
      </c>
      <c r="D584" s="700"/>
      <c r="E584" s="697" t="s">
        <v>1368</v>
      </c>
    </row>
    <row r="585" spans="1:7" ht="11.25" customHeight="1" x14ac:dyDescent="0.25">
      <c r="A585" s="690" t="str">
        <f t="shared" si="67"/>
        <v>KY (Kajmanské ostrovy (brit.))</v>
      </c>
      <c r="B585" s="694" t="s">
        <v>1370</v>
      </c>
      <c r="C585" s="698">
        <v>3</v>
      </c>
      <c r="D585" s="701">
        <v>0</v>
      </c>
      <c r="E585" s="697" t="s">
        <v>1368</v>
      </c>
      <c r="G585" s="690" t="s">
        <v>1384</v>
      </c>
    </row>
    <row r="586" spans="1:7" ht="11.25" customHeight="1" x14ac:dyDescent="0.25">
      <c r="A586" s="690" t="str">
        <f t="shared" si="67"/>
        <v>KY (Kajmanské ostrovy (brit.))</v>
      </c>
      <c r="B586" s="694" t="s">
        <v>1371</v>
      </c>
      <c r="C586" s="698">
        <v>4</v>
      </c>
      <c r="D586" s="700"/>
      <c r="E586" s="697" t="s">
        <v>1368</v>
      </c>
    </row>
    <row r="587" spans="1:7" ht="11.25" customHeight="1" x14ac:dyDescent="0.25">
      <c r="A587" s="690" t="str">
        <f t="shared" si="67"/>
        <v>KY (Kajmanské ostrovy (brit.))</v>
      </c>
      <c r="B587" s="694" t="s">
        <v>1372</v>
      </c>
      <c r="C587" s="698">
        <v>5</v>
      </c>
      <c r="D587" s="700">
        <v>0</v>
      </c>
      <c r="E587" s="697" t="s">
        <v>1368</v>
      </c>
    </row>
    <row r="588" spans="1:7" ht="11.25" customHeight="1" x14ac:dyDescent="0.25">
      <c r="A588" s="690" t="str">
        <f t="shared" si="67"/>
        <v>KY (Kajmanské ostrovy (brit.))</v>
      </c>
      <c r="B588" s="694" t="s">
        <v>1373</v>
      </c>
      <c r="C588" s="698">
        <v>6</v>
      </c>
      <c r="D588" s="700"/>
      <c r="E588" s="697" t="s">
        <v>1368</v>
      </c>
    </row>
    <row r="589" spans="1:7" ht="11.25" customHeight="1" x14ac:dyDescent="0.25">
      <c r="A589" s="690" t="str">
        <f t="shared" si="67"/>
        <v>KY (Kajmanské ostrovy (brit.))</v>
      </c>
      <c r="B589" s="694" t="s">
        <v>1374</v>
      </c>
      <c r="C589" s="698">
        <v>7</v>
      </c>
      <c r="D589" s="702">
        <v>26074693.454400003</v>
      </c>
      <c r="E589" s="697" t="s">
        <v>1368</v>
      </c>
    </row>
    <row r="590" spans="1:7" ht="11.25" customHeight="1" x14ac:dyDescent="0.25">
      <c r="A590" s="690" t="str">
        <f t="shared" si="67"/>
        <v>KY (Kajmanské ostrovy (brit.))</v>
      </c>
      <c r="B590" s="694" t="s">
        <v>1375</v>
      </c>
      <c r="C590" s="698">
        <v>8</v>
      </c>
      <c r="D590" s="703">
        <v>26074693.454400003</v>
      </c>
      <c r="E590" s="697" t="s">
        <v>1368</v>
      </c>
    </row>
    <row r="591" spans="1:7" ht="11.25" customHeight="1" x14ac:dyDescent="0.25">
      <c r="A591" s="690" t="str">
        <f t="shared" si="67"/>
        <v>KY (Kajmanské ostrovy (brit.))</v>
      </c>
      <c r="B591" s="694" t="s">
        <v>1376</v>
      </c>
      <c r="C591" s="698">
        <v>9</v>
      </c>
      <c r="D591" s="700">
        <v>0</v>
      </c>
      <c r="E591" s="697" t="s">
        <v>1368</v>
      </c>
    </row>
    <row r="592" spans="1:7" ht="11.25" customHeight="1" x14ac:dyDescent="0.25">
      <c r="A592" s="690" t="str">
        <f t="shared" si="67"/>
        <v>KY (Kajmanské ostrovy (brit.))</v>
      </c>
      <c r="B592" s="694" t="s">
        <v>1377</v>
      </c>
      <c r="C592" s="698">
        <v>10</v>
      </c>
      <c r="D592" s="700">
        <v>0</v>
      </c>
      <c r="E592" s="697" t="s">
        <v>1368</v>
      </c>
    </row>
    <row r="593" spans="1:7" ht="11.25" customHeight="1" x14ac:dyDescent="0.25">
      <c r="A593" s="690" t="str">
        <f t="shared" si="67"/>
        <v>KY (Kajmanské ostrovy (brit.))</v>
      </c>
      <c r="B593" s="694" t="s">
        <v>1378</v>
      </c>
      <c r="C593" s="698">
        <v>11</v>
      </c>
      <c r="D593" s="697" t="s">
        <v>1368</v>
      </c>
      <c r="E593" s="706">
        <v>8.0381738320646576E-4</v>
      </c>
    </row>
    <row r="594" spans="1:7" ht="11.25" customHeight="1" x14ac:dyDescent="0.25">
      <c r="A594" s="690" t="str">
        <f t="shared" si="67"/>
        <v>KY (Kajmanské ostrovy (brit.))</v>
      </c>
      <c r="B594" s="694" t="s">
        <v>1379</v>
      </c>
      <c r="C594" s="698">
        <v>12</v>
      </c>
      <c r="D594" s="697" t="s">
        <v>1368</v>
      </c>
      <c r="E594" s="706">
        <v>0</v>
      </c>
    </row>
    <row r="595" spans="1:7" ht="11.25" customHeight="1" x14ac:dyDescent="0.25">
      <c r="A595" s="690" t="str">
        <f t="shared" si="67"/>
        <v>KY (Kajmanské ostrovy (brit.))</v>
      </c>
      <c r="B595" s="694" t="s">
        <v>1380</v>
      </c>
      <c r="C595" s="698">
        <v>13</v>
      </c>
      <c r="D595" s="697" t="s">
        <v>1368</v>
      </c>
      <c r="E595" s="707">
        <v>0</v>
      </c>
    </row>
    <row r="596" spans="1:7" ht="11.25" customHeight="1" x14ac:dyDescent="0.25">
      <c r="A596" s="690" t="str">
        <f t="shared" si="67"/>
        <v>KY (Kajmanské ostrovy (brit.))</v>
      </c>
      <c r="B596" s="694" t="s">
        <v>1381</v>
      </c>
      <c r="C596" s="698">
        <v>14</v>
      </c>
      <c r="D596" s="697" t="s">
        <v>1368</v>
      </c>
      <c r="E596" s="703"/>
    </row>
    <row r="598" spans="1:7" ht="11.25" customHeight="1" x14ac:dyDescent="0.25">
      <c r="A598" s="690" t="str">
        <f t="shared" ref="A598" si="74">B598</f>
        <v>KZ (Kazašská republika)</v>
      </c>
      <c r="B598" s="697" t="s">
        <v>1452</v>
      </c>
      <c r="C598" s="697" t="s">
        <v>1338</v>
      </c>
      <c r="D598" s="698">
        <v>1</v>
      </c>
      <c r="E598" s="698">
        <v>2</v>
      </c>
      <c r="G598" s="690">
        <v>37</v>
      </c>
    </row>
    <row r="599" spans="1:7" ht="11.25" customHeight="1" x14ac:dyDescent="0.25">
      <c r="A599" s="690" t="str">
        <f t="shared" ref="A599:A660" si="75">A598</f>
        <v>KZ (Kazašská republika)</v>
      </c>
      <c r="B599" s="694" t="s">
        <v>1367</v>
      </c>
      <c r="C599" s="698">
        <v>1</v>
      </c>
      <c r="D599" s="699">
        <v>10590321074.199341</v>
      </c>
      <c r="E599" s="697" t="s">
        <v>1368</v>
      </c>
      <c r="G599" s="705" t="s">
        <v>1457</v>
      </c>
    </row>
    <row r="600" spans="1:7" ht="11.25" customHeight="1" x14ac:dyDescent="0.25">
      <c r="A600" s="690" t="str">
        <f t="shared" si="75"/>
        <v>KZ (Kazašská republika)</v>
      </c>
      <c r="B600" s="694" t="s">
        <v>1369</v>
      </c>
      <c r="C600" s="698">
        <v>2</v>
      </c>
      <c r="D600" s="700"/>
      <c r="E600" s="697" t="s">
        <v>1368</v>
      </c>
    </row>
    <row r="601" spans="1:7" ht="11.25" customHeight="1" x14ac:dyDescent="0.25">
      <c r="A601" s="690" t="str">
        <f t="shared" si="75"/>
        <v>KZ (Kazašská republika)</v>
      </c>
      <c r="B601" s="694" t="s">
        <v>1370</v>
      </c>
      <c r="C601" s="698">
        <v>3</v>
      </c>
      <c r="D601" s="701">
        <v>0</v>
      </c>
      <c r="E601" s="697" t="s">
        <v>1368</v>
      </c>
      <c r="G601" s="690" t="s">
        <v>1384</v>
      </c>
    </row>
    <row r="602" spans="1:7" ht="11.25" customHeight="1" x14ac:dyDescent="0.25">
      <c r="A602" s="690" t="str">
        <f t="shared" si="75"/>
        <v>KZ (Kazašská republika)</v>
      </c>
      <c r="B602" s="694" t="s">
        <v>1371</v>
      </c>
      <c r="C602" s="698">
        <v>4</v>
      </c>
      <c r="D602" s="700"/>
      <c r="E602" s="697" t="s">
        <v>1368</v>
      </c>
    </row>
    <row r="603" spans="1:7" ht="11.25" customHeight="1" x14ac:dyDescent="0.25">
      <c r="A603" s="690" t="str">
        <f t="shared" si="75"/>
        <v>KZ (Kazašská republika)</v>
      </c>
      <c r="B603" s="694" t="s">
        <v>1372</v>
      </c>
      <c r="C603" s="698">
        <v>5</v>
      </c>
      <c r="D603" s="700">
        <v>0</v>
      </c>
      <c r="E603" s="697" t="s">
        <v>1368</v>
      </c>
    </row>
    <row r="604" spans="1:7" ht="11.25" customHeight="1" x14ac:dyDescent="0.25">
      <c r="A604" s="690" t="str">
        <f t="shared" si="75"/>
        <v>KZ (Kazašská republika)</v>
      </c>
      <c r="B604" s="694" t="s">
        <v>1373</v>
      </c>
      <c r="C604" s="698">
        <v>6</v>
      </c>
      <c r="D604" s="700"/>
      <c r="E604" s="697" t="s">
        <v>1368</v>
      </c>
    </row>
    <row r="605" spans="1:7" ht="11.25" customHeight="1" x14ac:dyDescent="0.25">
      <c r="A605" s="690" t="str">
        <f t="shared" si="75"/>
        <v>KZ (Kazašská republika)</v>
      </c>
      <c r="B605" s="694" t="s">
        <v>1374</v>
      </c>
      <c r="C605" s="698">
        <v>7</v>
      </c>
      <c r="D605" s="702">
        <v>847225685.9359473</v>
      </c>
      <c r="E605" s="697" t="s">
        <v>1368</v>
      </c>
    </row>
    <row r="606" spans="1:7" ht="11.25" customHeight="1" x14ac:dyDescent="0.25">
      <c r="A606" s="690" t="str">
        <f t="shared" si="75"/>
        <v>KZ (Kazašská republika)</v>
      </c>
      <c r="B606" s="694" t="s">
        <v>1375</v>
      </c>
      <c r="C606" s="698">
        <v>8</v>
      </c>
      <c r="D606" s="703">
        <v>847225685.9359473</v>
      </c>
      <c r="E606" s="697" t="s">
        <v>1368</v>
      </c>
    </row>
    <row r="607" spans="1:7" ht="11.25" customHeight="1" x14ac:dyDescent="0.25">
      <c r="A607" s="690" t="str">
        <f t="shared" si="75"/>
        <v>KZ (Kazašská republika)</v>
      </c>
      <c r="B607" s="694" t="s">
        <v>1376</v>
      </c>
      <c r="C607" s="698">
        <v>9</v>
      </c>
      <c r="D607" s="700">
        <v>0</v>
      </c>
      <c r="E607" s="697" t="s">
        <v>1368</v>
      </c>
    </row>
    <row r="608" spans="1:7" ht="11.25" customHeight="1" x14ac:dyDescent="0.25">
      <c r="A608" s="690" t="str">
        <f t="shared" si="75"/>
        <v>KZ (Kazašská republika)</v>
      </c>
      <c r="B608" s="694" t="s">
        <v>1377</v>
      </c>
      <c r="C608" s="698">
        <v>10</v>
      </c>
      <c r="D608" s="700">
        <v>0</v>
      </c>
      <c r="E608" s="697" t="s">
        <v>1368</v>
      </c>
    </row>
    <row r="609" spans="1:7" ht="11.25" customHeight="1" x14ac:dyDescent="0.25">
      <c r="A609" s="690" t="str">
        <f t="shared" si="75"/>
        <v>KZ (Kazašská republika)</v>
      </c>
      <c r="B609" s="694" t="s">
        <v>1378</v>
      </c>
      <c r="C609" s="698">
        <v>11</v>
      </c>
      <c r="D609" s="697" t="s">
        <v>1368</v>
      </c>
      <c r="E609" s="706">
        <v>2.6117842384046037E-2</v>
      </c>
    </row>
    <row r="610" spans="1:7" ht="11.25" customHeight="1" x14ac:dyDescent="0.25">
      <c r="A610" s="690" t="str">
        <f t="shared" si="75"/>
        <v>KZ (Kazašská republika)</v>
      </c>
      <c r="B610" s="694" t="s">
        <v>1379</v>
      </c>
      <c r="C610" s="698">
        <v>12</v>
      </c>
      <c r="D610" s="697" t="s">
        <v>1368</v>
      </c>
      <c r="E610" s="706">
        <v>0</v>
      </c>
    </row>
    <row r="611" spans="1:7" ht="11.25" customHeight="1" x14ac:dyDescent="0.25">
      <c r="A611" s="690" t="str">
        <f t="shared" si="75"/>
        <v>KZ (Kazašská republika)</v>
      </c>
      <c r="B611" s="694" t="s">
        <v>1380</v>
      </c>
      <c r="C611" s="698">
        <v>13</v>
      </c>
      <c r="D611" s="697" t="s">
        <v>1368</v>
      </c>
      <c r="E611" s="707">
        <v>0</v>
      </c>
    </row>
    <row r="612" spans="1:7" ht="11.25" customHeight="1" x14ac:dyDescent="0.25">
      <c r="A612" s="690" t="str">
        <f t="shared" si="75"/>
        <v>KZ (Kazašská republika)</v>
      </c>
      <c r="B612" s="694" t="s">
        <v>1381</v>
      </c>
      <c r="C612" s="698">
        <v>14</v>
      </c>
      <c r="D612" s="697" t="s">
        <v>1368</v>
      </c>
      <c r="E612" s="703"/>
    </row>
    <row r="614" spans="1:7" ht="11.25" customHeight="1" x14ac:dyDescent="0.25">
      <c r="A614" s="690" t="str">
        <f t="shared" ref="A614" si="76">B614</f>
        <v>LT (Litevská republika)</v>
      </c>
      <c r="B614" s="697" t="s">
        <v>1454</v>
      </c>
      <c r="C614" s="697" t="s">
        <v>1338</v>
      </c>
      <c r="D614" s="698">
        <v>1</v>
      </c>
      <c r="E614" s="698">
        <v>2</v>
      </c>
      <c r="G614" s="690">
        <v>38</v>
      </c>
    </row>
    <row r="615" spans="1:7" ht="11.25" customHeight="1" x14ac:dyDescent="0.25">
      <c r="A615" s="690" t="str">
        <f t="shared" ref="A615" si="77">A614</f>
        <v>LT (Litevská republika)</v>
      </c>
      <c r="B615" s="694" t="s">
        <v>1367</v>
      </c>
      <c r="C615" s="698">
        <v>1</v>
      </c>
      <c r="D615" s="699">
        <v>258.18</v>
      </c>
      <c r="E615" s="697" t="s">
        <v>1368</v>
      </c>
      <c r="G615" s="705" t="s">
        <v>1459</v>
      </c>
    </row>
    <row r="616" spans="1:7" ht="11.25" customHeight="1" x14ac:dyDescent="0.25">
      <c r="A616" s="690" t="str">
        <f t="shared" si="75"/>
        <v>LT (Litevská republika)</v>
      </c>
      <c r="B616" s="694" t="s">
        <v>1369</v>
      </c>
      <c r="C616" s="698">
        <v>2</v>
      </c>
      <c r="D616" s="700"/>
      <c r="E616" s="697" t="s">
        <v>1368</v>
      </c>
    </row>
    <row r="617" spans="1:7" ht="11.25" customHeight="1" x14ac:dyDescent="0.25">
      <c r="A617" s="690" t="str">
        <f t="shared" si="75"/>
        <v>LT (Litevská republika)</v>
      </c>
      <c r="B617" s="694" t="s">
        <v>1370</v>
      </c>
      <c r="C617" s="698">
        <v>3</v>
      </c>
      <c r="D617" s="701">
        <v>0</v>
      </c>
      <c r="E617" s="697" t="s">
        <v>1368</v>
      </c>
      <c r="G617" s="690" t="s">
        <v>1384</v>
      </c>
    </row>
    <row r="618" spans="1:7" ht="11.25" customHeight="1" x14ac:dyDescent="0.25">
      <c r="A618" s="690" t="str">
        <f t="shared" si="75"/>
        <v>LT (Litevská republika)</v>
      </c>
      <c r="B618" s="694" t="s">
        <v>1371</v>
      </c>
      <c r="C618" s="698">
        <v>4</v>
      </c>
      <c r="D618" s="700"/>
      <c r="E618" s="697" t="s">
        <v>1368</v>
      </c>
    </row>
    <row r="619" spans="1:7" ht="11.25" customHeight="1" x14ac:dyDescent="0.25">
      <c r="A619" s="690" t="str">
        <f t="shared" si="75"/>
        <v>LT (Litevská republika)</v>
      </c>
      <c r="B619" s="694" t="s">
        <v>1372</v>
      </c>
      <c r="C619" s="698">
        <v>5</v>
      </c>
      <c r="D619" s="700">
        <v>0</v>
      </c>
      <c r="E619" s="697" t="s">
        <v>1368</v>
      </c>
    </row>
    <row r="620" spans="1:7" ht="11.25" customHeight="1" x14ac:dyDescent="0.25">
      <c r="A620" s="690" t="str">
        <f t="shared" si="75"/>
        <v>LT (Litevská republika)</v>
      </c>
      <c r="B620" s="694" t="s">
        <v>1373</v>
      </c>
      <c r="C620" s="698">
        <v>6</v>
      </c>
      <c r="D620" s="700"/>
      <c r="E620" s="697" t="s">
        <v>1368</v>
      </c>
    </row>
    <row r="621" spans="1:7" ht="11.25" customHeight="1" x14ac:dyDescent="0.25">
      <c r="A621" s="690" t="str">
        <f t="shared" si="75"/>
        <v>LT (Litevská republika)</v>
      </c>
      <c r="B621" s="694" t="s">
        <v>1374</v>
      </c>
      <c r="C621" s="698">
        <v>7</v>
      </c>
      <c r="D621" s="702">
        <v>20.654400000000003</v>
      </c>
      <c r="E621" s="697" t="s">
        <v>1368</v>
      </c>
    </row>
    <row r="622" spans="1:7" ht="11.25" customHeight="1" x14ac:dyDescent="0.25">
      <c r="A622" s="690" t="str">
        <f t="shared" si="75"/>
        <v>LT (Litevská republika)</v>
      </c>
      <c r="B622" s="694" t="s">
        <v>1375</v>
      </c>
      <c r="C622" s="698">
        <v>8</v>
      </c>
      <c r="D622" s="703">
        <v>20.654400000000003</v>
      </c>
      <c r="E622" s="697" t="s">
        <v>1368</v>
      </c>
    </row>
    <row r="623" spans="1:7" ht="11.25" customHeight="1" x14ac:dyDescent="0.25">
      <c r="A623" s="690" t="str">
        <f t="shared" si="75"/>
        <v>LT (Litevská republika)</v>
      </c>
      <c r="B623" s="694" t="s">
        <v>1376</v>
      </c>
      <c r="C623" s="698">
        <v>9</v>
      </c>
      <c r="D623" s="700">
        <v>0</v>
      </c>
      <c r="E623" s="697" t="s">
        <v>1368</v>
      </c>
    </row>
    <row r="624" spans="1:7" ht="11.25" customHeight="1" x14ac:dyDescent="0.25">
      <c r="A624" s="690" t="str">
        <f t="shared" si="75"/>
        <v>LT (Litevská republika)</v>
      </c>
      <c r="B624" s="694" t="s">
        <v>1377</v>
      </c>
      <c r="C624" s="698">
        <v>10</v>
      </c>
      <c r="D624" s="700">
        <v>0</v>
      </c>
      <c r="E624" s="697" t="s">
        <v>1368</v>
      </c>
    </row>
    <row r="625" spans="1:7" ht="11.25" customHeight="1" x14ac:dyDescent="0.25">
      <c r="A625" s="690" t="str">
        <f t="shared" si="75"/>
        <v>LT (Litevská republika)</v>
      </c>
      <c r="B625" s="694" t="s">
        <v>1378</v>
      </c>
      <c r="C625" s="698">
        <v>11</v>
      </c>
      <c r="D625" s="697" t="s">
        <v>1368</v>
      </c>
      <c r="E625" s="706">
        <v>6.3672333439832032E-10</v>
      </c>
    </row>
    <row r="626" spans="1:7" ht="11.25" customHeight="1" x14ac:dyDescent="0.25">
      <c r="A626" s="690" t="str">
        <f t="shared" si="75"/>
        <v>LT (Litevská republika)</v>
      </c>
      <c r="B626" s="694" t="s">
        <v>1379</v>
      </c>
      <c r="C626" s="698">
        <v>12</v>
      </c>
      <c r="D626" s="697" t="s">
        <v>1368</v>
      </c>
      <c r="E626" s="706">
        <v>0</v>
      </c>
    </row>
    <row r="627" spans="1:7" ht="11.25" customHeight="1" x14ac:dyDescent="0.25">
      <c r="A627" s="690" t="str">
        <f t="shared" si="75"/>
        <v>LT (Litevská republika)</v>
      </c>
      <c r="B627" s="694" t="s">
        <v>1380</v>
      </c>
      <c r="C627" s="698">
        <v>13</v>
      </c>
      <c r="D627" s="697" t="s">
        <v>1368</v>
      </c>
      <c r="E627" s="707">
        <v>0</v>
      </c>
    </row>
    <row r="628" spans="1:7" ht="11.25" customHeight="1" x14ac:dyDescent="0.25">
      <c r="A628" s="690" t="str">
        <f t="shared" si="75"/>
        <v>LT (Litevská republika)</v>
      </c>
      <c r="B628" s="694" t="s">
        <v>1381</v>
      </c>
      <c r="C628" s="698">
        <v>14</v>
      </c>
      <c r="D628" s="697" t="s">
        <v>1368</v>
      </c>
      <c r="E628" s="703"/>
    </row>
    <row r="630" spans="1:7" ht="11.25" customHeight="1" x14ac:dyDescent="0.25">
      <c r="A630" s="690" t="str">
        <f t="shared" ref="A630" si="78">B630</f>
        <v>LU (Lucemburské velkovévodství)</v>
      </c>
      <c r="B630" s="697" t="s">
        <v>1456</v>
      </c>
      <c r="C630" s="697" t="s">
        <v>1338</v>
      </c>
      <c r="D630" s="698">
        <v>1</v>
      </c>
      <c r="E630" s="698">
        <v>2</v>
      </c>
      <c r="G630" s="690">
        <v>39</v>
      </c>
    </row>
    <row r="631" spans="1:7" ht="11.25" customHeight="1" x14ac:dyDescent="0.25">
      <c r="A631" s="690" t="str">
        <f t="shared" ref="A631" si="79">A630</f>
        <v>LU (Lucemburské velkovévodství)</v>
      </c>
      <c r="B631" s="694" t="s">
        <v>1367</v>
      </c>
      <c r="C631" s="698">
        <v>1</v>
      </c>
      <c r="D631" s="699">
        <v>1670568580.3</v>
      </c>
      <c r="E631" s="697" t="s">
        <v>1368</v>
      </c>
      <c r="G631" s="705" t="s">
        <v>1461</v>
      </c>
    </row>
    <row r="632" spans="1:7" ht="11.25" customHeight="1" x14ac:dyDescent="0.25">
      <c r="A632" s="690" t="str">
        <f t="shared" si="75"/>
        <v>LU (Lucemburské velkovévodství)</v>
      </c>
      <c r="B632" s="694" t="s">
        <v>1369</v>
      </c>
      <c r="C632" s="698">
        <v>2</v>
      </c>
      <c r="D632" s="700"/>
      <c r="E632" s="697" t="s">
        <v>1368</v>
      </c>
    </row>
    <row r="633" spans="1:7" ht="11.25" customHeight="1" x14ac:dyDescent="0.25">
      <c r="A633" s="690" t="str">
        <f t="shared" si="75"/>
        <v>LU (Lucemburské velkovévodství)</v>
      </c>
      <c r="B633" s="694" t="s">
        <v>1370</v>
      </c>
      <c r="C633" s="698">
        <v>3</v>
      </c>
      <c r="D633" s="701">
        <v>0</v>
      </c>
      <c r="E633" s="697" t="s">
        <v>1368</v>
      </c>
      <c r="G633" s="690" t="s">
        <v>1384</v>
      </c>
    </row>
    <row r="634" spans="1:7" ht="11.25" customHeight="1" x14ac:dyDescent="0.25">
      <c r="A634" s="690" t="str">
        <f t="shared" si="75"/>
        <v>LU (Lucemburské velkovévodství)</v>
      </c>
      <c r="B634" s="694" t="s">
        <v>1371</v>
      </c>
      <c r="C634" s="698">
        <v>4</v>
      </c>
      <c r="D634" s="700"/>
      <c r="E634" s="697" t="s">
        <v>1368</v>
      </c>
    </row>
    <row r="635" spans="1:7" ht="11.25" customHeight="1" x14ac:dyDescent="0.25">
      <c r="A635" s="690" t="str">
        <f t="shared" si="75"/>
        <v>LU (Lucemburské velkovévodství)</v>
      </c>
      <c r="B635" s="694" t="s">
        <v>1372</v>
      </c>
      <c r="C635" s="698">
        <v>5</v>
      </c>
      <c r="D635" s="700">
        <v>0</v>
      </c>
      <c r="E635" s="697" t="s">
        <v>1368</v>
      </c>
    </row>
    <row r="636" spans="1:7" ht="11.25" customHeight="1" x14ac:dyDescent="0.25">
      <c r="A636" s="690" t="str">
        <f t="shared" si="75"/>
        <v>LU (Lucemburské velkovévodství)</v>
      </c>
      <c r="B636" s="694" t="s">
        <v>1373</v>
      </c>
      <c r="C636" s="698">
        <v>6</v>
      </c>
      <c r="D636" s="700"/>
      <c r="E636" s="697" t="s">
        <v>1368</v>
      </c>
    </row>
    <row r="637" spans="1:7" ht="11.25" customHeight="1" x14ac:dyDescent="0.25">
      <c r="A637" s="690" t="str">
        <f t="shared" si="75"/>
        <v>LU (Lucemburské velkovévodství)</v>
      </c>
      <c r="B637" s="694" t="s">
        <v>1374</v>
      </c>
      <c r="C637" s="698">
        <v>7</v>
      </c>
      <c r="D637" s="702">
        <v>133645486.42399999</v>
      </c>
      <c r="E637" s="697" t="s">
        <v>1368</v>
      </c>
    </row>
    <row r="638" spans="1:7" ht="11.25" customHeight="1" x14ac:dyDescent="0.25">
      <c r="A638" s="690" t="str">
        <f t="shared" si="75"/>
        <v>LU (Lucemburské velkovévodství)</v>
      </c>
      <c r="B638" s="694" t="s">
        <v>1375</v>
      </c>
      <c r="C638" s="698">
        <v>8</v>
      </c>
      <c r="D638" s="703">
        <v>133645486.42399999</v>
      </c>
      <c r="E638" s="697" t="s">
        <v>1368</v>
      </c>
    </row>
    <row r="639" spans="1:7" ht="11.25" customHeight="1" x14ac:dyDescent="0.25">
      <c r="A639" s="690" t="str">
        <f t="shared" si="75"/>
        <v>LU (Lucemburské velkovévodství)</v>
      </c>
      <c r="B639" s="694" t="s">
        <v>1376</v>
      </c>
      <c r="C639" s="698">
        <v>9</v>
      </c>
      <c r="D639" s="700">
        <v>0</v>
      </c>
      <c r="E639" s="697" t="s">
        <v>1368</v>
      </c>
    </row>
    <row r="640" spans="1:7" ht="11.25" customHeight="1" x14ac:dyDescent="0.25">
      <c r="A640" s="690" t="str">
        <f t="shared" si="75"/>
        <v>LU (Lucemburské velkovévodství)</v>
      </c>
      <c r="B640" s="694" t="s">
        <v>1377</v>
      </c>
      <c r="C640" s="698">
        <v>10</v>
      </c>
      <c r="D640" s="700">
        <v>0</v>
      </c>
      <c r="E640" s="697" t="s">
        <v>1368</v>
      </c>
    </row>
    <row r="641" spans="1:7" ht="11.25" customHeight="1" x14ac:dyDescent="0.25">
      <c r="A641" s="690" t="str">
        <f t="shared" si="75"/>
        <v>LU (Lucemburské velkovévodství)</v>
      </c>
      <c r="B641" s="694" t="s">
        <v>1378</v>
      </c>
      <c r="C641" s="698">
        <v>11</v>
      </c>
      <c r="D641" s="697" t="s">
        <v>1368</v>
      </c>
      <c r="E641" s="706">
        <v>4.1199550576717179E-3</v>
      </c>
    </row>
    <row r="642" spans="1:7" ht="11.25" customHeight="1" x14ac:dyDescent="0.25">
      <c r="A642" s="690" t="str">
        <f t="shared" si="75"/>
        <v>LU (Lucemburské velkovévodství)</v>
      </c>
      <c r="B642" s="694" t="s">
        <v>1379</v>
      </c>
      <c r="C642" s="698">
        <v>12</v>
      </c>
      <c r="D642" s="697" t="s">
        <v>1368</v>
      </c>
      <c r="E642" s="706">
        <v>0</v>
      </c>
    </row>
    <row r="643" spans="1:7" ht="11.25" customHeight="1" x14ac:dyDescent="0.25">
      <c r="A643" s="690" t="str">
        <f t="shared" si="75"/>
        <v>LU (Lucemburské velkovévodství)</v>
      </c>
      <c r="B643" s="694" t="s">
        <v>1380</v>
      </c>
      <c r="C643" s="698">
        <v>13</v>
      </c>
      <c r="D643" s="697" t="s">
        <v>1368</v>
      </c>
      <c r="E643" s="707">
        <v>0</v>
      </c>
    </row>
    <row r="644" spans="1:7" ht="11.25" customHeight="1" x14ac:dyDescent="0.25">
      <c r="A644" s="690" t="str">
        <f t="shared" si="75"/>
        <v>LU (Lucemburské velkovévodství)</v>
      </c>
      <c r="B644" s="694" t="s">
        <v>1381</v>
      </c>
      <c r="C644" s="698">
        <v>14</v>
      </c>
      <c r="D644" s="697" t="s">
        <v>1368</v>
      </c>
      <c r="E644" s="703"/>
    </row>
    <row r="646" spans="1:7" ht="11.25" customHeight="1" x14ac:dyDescent="0.25">
      <c r="A646" s="690" t="str">
        <f t="shared" ref="A646" si="80">B646</f>
        <v>MC (Monacké knížectví)</v>
      </c>
      <c r="B646" s="697" t="s">
        <v>1458</v>
      </c>
      <c r="C646" s="697" t="s">
        <v>1338</v>
      </c>
      <c r="D646" s="698">
        <v>1</v>
      </c>
      <c r="E646" s="698">
        <v>2</v>
      </c>
      <c r="G646" s="690">
        <v>40</v>
      </c>
    </row>
    <row r="647" spans="1:7" ht="11.25" customHeight="1" x14ac:dyDescent="0.25">
      <c r="A647" s="690" t="str">
        <f t="shared" ref="A647" si="81">A646</f>
        <v>MC (Monacké knížectví)</v>
      </c>
      <c r="B647" s="694" t="s">
        <v>1367</v>
      </c>
      <c r="C647" s="698">
        <v>1</v>
      </c>
      <c r="D647" s="699">
        <v>842.35</v>
      </c>
      <c r="E647" s="697" t="s">
        <v>1368</v>
      </c>
      <c r="G647" s="705" t="s">
        <v>1463</v>
      </c>
    </row>
    <row r="648" spans="1:7" ht="11.25" customHeight="1" x14ac:dyDescent="0.25">
      <c r="A648" s="690" t="str">
        <f t="shared" si="75"/>
        <v>MC (Monacké knížectví)</v>
      </c>
      <c r="B648" s="694" t="s">
        <v>1369</v>
      </c>
      <c r="C648" s="698">
        <v>2</v>
      </c>
      <c r="D648" s="700"/>
      <c r="E648" s="697" t="s">
        <v>1368</v>
      </c>
    </row>
    <row r="649" spans="1:7" ht="11.25" customHeight="1" x14ac:dyDescent="0.25">
      <c r="A649" s="690" t="str">
        <f t="shared" si="75"/>
        <v>MC (Monacké knížectví)</v>
      </c>
      <c r="B649" s="694" t="s">
        <v>1370</v>
      </c>
      <c r="C649" s="698">
        <v>3</v>
      </c>
      <c r="D649" s="701">
        <v>0</v>
      </c>
      <c r="E649" s="697" t="s">
        <v>1368</v>
      </c>
      <c r="G649" s="690" t="s">
        <v>1384</v>
      </c>
    </row>
    <row r="650" spans="1:7" ht="11.25" customHeight="1" x14ac:dyDescent="0.25">
      <c r="A650" s="690" t="str">
        <f t="shared" si="75"/>
        <v>MC (Monacké knížectví)</v>
      </c>
      <c r="B650" s="694" t="s">
        <v>1371</v>
      </c>
      <c r="C650" s="698">
        <v>4</v>
      </c>
      <c r="D650" s="700"/>
      <c r="E650" s="697" t="s">
        <v>1368</v>
      </c>
    </row>
    <row r="651" spans="1:7" ht="11.25" customHeight="1" x14ac:dyDescent="0.25">
      <c r="A651" s="690" t="str">
        <f t="shared" si="75"/>
        <v>MC (Monacké knížectví)</v>
      </c>
      <c r="B651" s="694" t="s">
        <v>1372</v>
      </c>
      <c r="C651" s="698">
        <v>5</v>
      </c>
      <c r="D651" s="700">
        <v>0</v>
      </c>
      <c r="E651" s="697" t="s">
        <v>1368</v>
      </c>
    </row>
    <row r="652" spans="1:7" ht="11.25" customHeight="1" x14ac:dyDescent="0.25">
      <c r="A652" s="690" t="str">
        <f t="shared" si="75"/>
        <v>MC (Monacké knížectví)</v>
      </c>
      <c r="B652" s="694" t="s">
        <v>1373</v>
      </c>
      <c r="C652" s="698">
        <v>6</v>
      </c>
      <c r="D652" s="700"/>
      <c r="E652" s="697" t="s">
        <v>1368</v>
      </c>
    </row>
    <row r="653" spans="1:7" ht="11.25" customHeight="1" x14ac:dyDescent="0.25">
      <c r="A653" s="690" t="str">
        <f t="shared" si="75"/>
        <v>MC (Monacké knížectví)</v>
      </c>
      <c r="B653" s="694" t="s">
        <v>1374</v>
      </c>
      <c r="C653" s="698">
        <v>7</v>
      </c>
      <c r="D653" s="702">
        <v>67.388000000000005</v>
      </c>
      <c r="E653" s="697" t="s">
        <v>1368</v>
      </c>
    </row>
    <row r="654" spans="1:7" ht="11.25" customHeight="1" x14ac:dyDescent="0.25">
      <c r="A654" s="690" t="str">
        <f t="shared" si="75"/>
        <v>MC (Monacké knížectví)</v>
      </c>
      <c r="B654" s="694" t="s">
        <v>1375</v>
      </c>
      <c r="C654" s="698">
        <v>8</v>
      </c>
      <c r="D654" s="703">
        <v>67.388000000000005</v>
      </c>
      <c r="E654" s="697" t="s">
        <v>1368</v>
      </c>
    </row>
    <row r="655" spans="1:7" ht="11.25" customHeight="1" x14ac:dyDescent="0.25">
      <c r="A655" s="690" t="str">
        <f t="shared" si="75"/>
        <v>MC (Monacké knížectví)</v>
      </c>
      <c r="B655" s="694" t="s">
        <v>1376</v>
      </c>
      <c r="C655" s="698">
        <v>9</v>
      </c>
      <c r="D655" s="700">
        <v>0</v>
      </c>
      <c r="E655" s="697" t="s">
        <v>1368</v>
      </c>
    </row>
    <row r="656" spans="1:7" ht="11.25" customHeight="1" x14ac:dyDescent="0.25">
      <c r="A656" s="690" t="str">
        <f t="shared" si="75"/>
        <v>MC (Monacké knížectví)</v>
      </c>
      <c r="B656" s="694" t="s">
        <v>1377</v>
      </c>
      <c r="C656" s="698">
        <v>10</v>
      </c>
      <c r="D656" s="700">
        <v>0</v>
      </c>
      <c r="E656" s="697" t="s">
        <v>1368</v>
      </c>
    </row>
    <row r="657" spans="1:7" ht="11.25" customHeight="1" x14ac:dyDescent="0.25">
      <c r="A657" s="690" t="str">
        <f t="shared" si="75"/>
        <v>MC (Monacké knížectví)</v>
      </c>
      <c r="B657" s="694" t="s">
        <v>1378</v>
      </c>
      <c r="C657" s="698">
        <v>11</v>
      </c>
      <c r="D657" s="697" t="s">
        <v>1368</v>
      </c>
      <c r="E657" s="706">
        <v>2.0774029774979672E-9</v>
      </c>
    </row>
    <row r="658" spans="1:7" ht="11.25" customHeight="1" x14ac:dyDescent="0.25">
      <c r="A658" s="690" t="str">
        <f t="shared" si="75"/>
        <v>MC (Monacké knížectví)</v>
      </c>
      <c r="B658" s="694" t="s">
        <v>1379</v>
      </c>
      <c r="C658" s="698">
        <v>12</v>
      </c>
      <c r="D658" s="697" t="s">
        <v>1368</v>
      </c>
      <c r="E658" s="706">
        <v>0</v>
      </c>
    </row>
    <row r="659" spans="1:7" ht="11.25" customHeight="1" x14ac:dyDescent="0.25">
      <c r="A659" s="690" t="str">
        <f t="shared" si="75"/>
        <v>MC (Monacké knížectví)</v>
      </c>
      <c r="B659" s="694" t="s">
        <v>1380</v>
      </c>
      <c r="C659" s="698">
        <v>13</v>
      </c>
      <c r="D659" s="697" t="s">
        <v>1368</v>
      </c>
      <c r="E659" s="707">
        <v>0</v>
      </c>
    </row>
    <row r="660" spans="1:7" ht="11.25" customHeight="1" x14ac:dyDescent="0.25">
      <c r="A660" s="690" t="str">
        <f t="shared" si="75"/>
        <v>MC (Monacké knížectví)</v>
      </c>
      <c r="B660" s="694" t="s">
        <v>1381</v>
      </c>
      <c r="C660" s="698">
        <v>14</v>
      </c>
      <c r="D660" s="697" t="s">
        <v>1368</v>
      </c>
      <c r="E660" s="703"/>
    </row>
    <row r="662" spans="1:7" ht="11.25" customHeight="1" x14ac:dyDescent="0.25">
      <c r="A662" s="690" t="str">
        <f t="shared" ref="A662" si="82">B662</f>
        <v>MH (Republika Marshallovy ostrovy)</v>
      </c>
      <c r="B662" s="697" t="s">
        <v>1460</v>
      </c>
      <c r="C662" s="697" t="s">
        <v>1338</v>
      </c>
      <c r="D662" s="698">
        <v>1</v>
      </c>
      <c r="E662" s="698">
        <v>2</v>
      </c>
      <c r="G662" s="690">
        <v>41</v>
      </c>
    </row>
    <row r="663" spans="1:7" ht="11.25" customHeight="1" x14ac:dyDescent="0.25">
      <c r="A663" s="690" t="str">
        <f t="shared" ref="A663:A724" si="83">A662</f>
        <v>MH (Republika Marshallovy ostrovy)</v>
      </c>
      <c r="B663" s="694" t="s">
        <v>1367</v>
      </c>
      <c r="C663" s="698">
        <v>1</v>
      </c>
      <c r="D663" s="699">
        <v>1019.34</v>
      </c>
      <c r="E663" s="697" t="s">
        <v>1368</v>
      </c>
      <c r="G663" s="705" t="s">
        <v>1465</v>
      </c>
    </row>
    <row r="664" spans="1:7" ht="11.25" customHeight="1" x14ac:dyDescent="0.25">
      <c r="A664" s="690" t="str">
        <f t="shared" si="83"/>
        <v>MH (Republika Marshallovy ostrovy)</v>
      </c>
      <c r="B664" s="694" t="s">
        <v>1369</v>
      </c>
      <c r="C664" s="698">
        <v>2</v>
      </c>
      <c r="D664" s="700"/>
      <c r="E664" s="697" t="s">
        <v>1368</v>
      </c>
    </row>
    <row r="665" spans="1:7" ht="11.25" customHeight="1" x14ac:dyDescent="0.25">
      <c r="A665" s="690" t="str">
        <f t="shared" si="83"/>
        <v>MH (Republika Marshallovy ostrovy)</v>
      </c>
      <c r="B665" s="694" t="s">
        <v>1370</v>
      </c>
      <c r="C665" s="698">
        <v>3</v>
      </c>
      <c r="D665" s="701">
        <v>0</v>
      </c>
      <c r="E665" s="697" t="s">
        <v>1368</v>
      </c>
      <c r="G665" s="690" t="s">
        <v>1384</v>
      </c>
    </row>
    <row r="666" spans="1:7" ht="11.25" customHeight="1" x14ac:dyDescent="0.25">
      <c r="A666" s="690" t="str">
        <f t="shared" si="83"/>
        <v>MH (Republika Marshallovy ostrovy)</v>
      </c>
      <c r="B666" s="694" t="s">
        <v>1371</v>
      </c>
      <c r="C666" s="698">
        <v>4</v>
      </c>
      <c r="D666" s="700"/>
      <c r="E666" s="697" t="s">
        <v>1368</v>
      </c>
    </row>
    <row r="667" spans="1:7" ht="11.25" customHeight="1" x14ac:dyDescent="0.25">
      <c r="A667" s="690" t="str">
        <f t="shared" si="83"/>
        <v>MH (Republika Marshallovy ostrovy)</v>
      </c>
      <c r="B667" s="694" t="s">
        <v>1372</v>
      </c>
      <c r="C667" s="698">
        <v>5</v>
      </c>
      <c r="D667" s="700">
        <v>0</v>
      </c>
      <c r="E667" s="697" t="s">
        <v>1368</v>
      </c>
    </row>
    <row r="668" spans="1:7" ht="11.25" customHeight="1" x14ac:dyDescent="0.25">
      <c r="A668" s="690" t="str">
        <f t="shared" si="83"/>
        <v>MH (Republika Marshallovy ostrovy)</v>
      </c>
      <c r="B668" s="694" t="s">
        <v>1373</v>
      </c>
      <c r="C668" s="698">
        <v>6</v>
      </c>
      <c r="D668" s="700"/>
      <c r="E668" s="697" t="s">
        <v>1368</v>
      </c>
    </row>
    <row r="669" spans="1:7" ht="11.25" customHeight="1" x14ac:dyDescent="0.25">
      <c r="A669" s="690" t="str">
        <f t="shared" si="83"/>
        <v>MH (Republika Marshallovy ostrovy)</v>
      </c>
      <c r="B669" s="694" t="s">
        <v>1374</v>
      </c>
      <c r="C669" s="698">
        <v>7</v>
      </c>
      <c r="D669" s="702">
        <v>81.547200000000004</v>
      </c>
      <c r="E669" s="697" t="s">
        <v>1368</v>
      </c>
    </row>
    <row r="670" spans="1:7" ht="11.25" customHeight="1" x14ac:dyDescent="0.25">
      <c r="A670" s="690" t="str">
        <f t="shared" si="83"/>
        <v>MH (Republika Marshallovy ostrovy)</v>
      </c>
      <c r="B670" s="694" t="s">
        <v>1375</v>
      </c>
      <c r="C670" s="698">
        <v>8</v>
      </c>
      <c r="D670" s="703">
        <v>81.547200000000004</v>
      </c>
      <c r="E670" s="697" t="s">
        <v>1368</v>
      </c>
    </row>
    <row r="671" spans="1:7" ht="11.25" customHeight="1" x14ac:dyDescent="0.25">
      <c r="A671" s="690" t="str">
        <f t="shared" si="83"/>
        <v>MH (Republika Marshallovy ostrovy)</v>
      </c>
      <c r="B671" s="694" t="s">
        <v>1376</v>
      </c>
      <c r="C671" s="698">
        <v>9</v>
      </c>
      <c r="D671" s="700">
        <v>0</v>
      </c>
      <c r="E671" s="697" t="s">
        <v>1368</v>
      </c>
    </row>
    <row r="672" spans="1:7" ht="11.25" customHeight="1" x14ac:dyDescent="0.25">
      <c r="A672" s="690" t="str">
        <f t="shared" si="83"/>
        <v>MH (Republika Marshallovy ostrovy)</v>
      </c>
      <c r="B672" s="694" t="s">
        <v>1377</v>
      </c>
      <c r="C672" s="698">
        <v>10</v>
      </c>
      <c r="D672" s="700">
        <v>0</v>
      </c>
      <c r="E672" s="697" t="s">
        <v>1368</v>
      </c>
    </row>
    <row r="673" spans="1:7" ht="11.25" customHeight="1" x14ac:dyDescent="0.25">
      <c r="A673" s="690" t="str">
        <f t="shared" si="83"/>
        <v>MH (Republika Marshallovy ostrovy)</v>
      </c>
      <c r="B673" s="694" t="s">
        <v>1378</v>
      </c>
      <c r="C673" s="698">
        <v>11</v>
      </c>
      <c r="D673" s="697" t="s">
        <v>1368</v>
      </c>
      <c r="E673" s="706">
        <v>2.5138955910046627E-9</v>
      </c>
    </row>
    <row r="674" spans="1:7" ht="11.25" customHeight="1" x14ac:dyDescent="0.25">
      <c r="A674" s="690" t="str">
        <f t="shared" si="83"/>
        <v>MH (Republika Marshallovy ostrovy)</v>
      </c>
      <c r="B674" s="694" t="s">
        <v>1379</v>
      </c>
      <c r="C674" s="698">
        <v>12</v>
      </c>
      <c r="D674" s="697" t="s">
        <v>1368</v>
      </c>
      <c r="E674" s="706">
        <v>0</v>
      </c>
    </row>
    <row r="675" spans="1:7" ht="11.25" customHeight="1" x14ac:dyDescent="0.25">
      <c r="A675" s="690" t="str">
        <f t="shared" si="83"/>
        <v>MH (Republika Marshallovy ostrovy)</v>
      </c>
      <c r="B675" s="694" t="s">
        <v>1380</v>
      </c>
      <c r="C675" s="698">
        <v>13</v>
      </c>
      <c r="D675" s="697" t="s">
        <v>1368</v>
      </c>
      <c r="E675" s="707">
        <v>0</v>
      </c>
    </row>
    <row r="676" spans="1:7" ht="11.25" customHeight="1" x14ac:dyDescent="0.25">
      <c r="A676" s="690" t="str">
        <f t="shared" si="83"/>
        <v>MH (Republika Marshallovy ostrovy)</v>
      </c>
      <c r="B676" s="694" t="s">
        <v>1381</v>
      </c>
      <c r="C676" s="698">
        <v>14</v>
      </c>
      <c r="D676" s="697" t="s">
        <v>1368</v>
      </c>
      <c r="E676" s="703"/>
    </row>
    <row r="678" spans="1:7" ht="11.25" customHeight="1" x14ac:dyDescent="0.25">
      <c r="A678" s="690" t="str">
        <f t="shared" ref="A678" si="84">B678</f>
        <v>MV (Maledivská republika)</v>
      </c>
      <c r="B678" s="697" t="s">
        <v>1462</v>
      </c>
      <c r="C678" s="697" t="s">
        <v>1338</v>
      </c>
      <c r="D678" s="698">
        <v>1</v>
      </c>
      <c r="E678" s="698">
        <v>2</v>
      </c>
      <c r="G678" s="690">
        <v>42</v>
      </c>
    </row>
    <row r="679" spans="1:7" ht="11.25" customHeight="1" x14ac:dyDescent="0.25">
      <c r="A679" s="690" t="str">
        <f t="shared" ref="A679" si="85">A678</f>
        <v>MV (Maledivská republika)</v>
      </c>
      <c r="B679" s="694" t="s">
        <v>1367</v>
      </c>
      <c r="C679" s="698">
        <v>1</v>
      </c>
      <c r="D679" s="699">
        <v>1200767380.3399999</v>
      </c>
      <c r="E679" s="697" t="s">
        <v>1368</v>
      </c>
      <c r="G679" s="705" t="s">
        <v>1467</v>
      </c>
    </row>
    <row r="680" spans="1:7" ht="11.25" customHeight="1" x14ac:dyDescent="0.25">
      <c r="A680" s="690" t="str">
        <f t="shared" si="83"/>
        <v>MV (Maledivská republika)</v>
      </c>
      <c r="B680" s="694" t="s">
        <v>1369</v>
      </c>
      <c r="C680" s="698">
        <v>2</v>
      </c>
      <c r="D680" s="700"/>
      <c r="E680" s="697" t="s">
        <v>1368</v>
      </c>
    </row>
    <row r="681" spans="1:7" ht="11.25" customHeight="1" x14ac:dyDescent="0.25">
      <c r="A681" s="690" t="str">
        <f t="shared" si="83"/>
        <v>MV (Maledivská republika)</v>
      </c>
      <c r="B681" s="694" t="s">
        <v>1370</v>
      </c>
      <c r="C681" s="698">
        <v>3</v>
      </c>
      <c r="D681" s="701">
        <v>0</v>
      </c>
      <c r="E681" s="697" t="s">
        <v>1368</v>
      </c>
      <c r="G681" s="690" t="s">
        <v>1384</v>
      </c>
    </row>
    <row r="682" spans="1:7" ht="11.25" customHeight="1" x14ac:dyDescent="0.25">
      <c r="A682" s="690" t="str">
        <f t="shared" si="83"/>
        <v>MV (Maledivská republika)</v>
      </c>
      <c r="B682" s="694" t="s">
        <v>1371</v>
      </c>
      <c r="C682" s="698">
        <v>4</v>
      </c>
      <c r="D682" s="700"/>
      <c r="E682" s="697" t="s">
        <v>1368</v>
      </c>
    </row>
    <row r="683" spans="1:7" ht="11.25" customHeight="1" x14ac:dyDescent="0.25">
      <c r="A683" s="690" t="str">
        <f t="shared" si="83"/>
        <v>MV (Maledivská republika)</v>
      </c>
      <c r="B683" s="694" t="s">
        <v>1372</v>
      </c>
      <c r="C683" s="698">
        <v>5</v>
      </c>
      <c r="D683" s="700">
        <v>0</v>
      </c>
      <c r="E683" s="697" t="s">
        <v>1368</v>
      </c>
    </row>
    <row r="684" spans="1:7" ht="11.25" customHeight="1" x14ac:dyDescent="0.25">
      <c r="A684" s="690" t="str">
        <f t="shared" si="83"/>
        <v>MV (Maledivská republika)</v>
      </c>
      <c r="B684" s="694" t="s">
        <v>1373</v>
      </c>
      <c r="C684" s="698">
        <v>6</v>
      </c>
      <c r="D684" s="700"/>
      <c r="E684" s="697" t="s">
        <v>1368</v>
      </c>
    </row>
    <row r="685" spans="1:7" ht="11.25" customHeight="1" x14ac:dyDescent="0.25">
      <c r="A685" s="690" t="str">
        <f t="shared" si="83"/>
        <v>MV (Maledivská republika)</v>
      </c>
      <c r="B685" s="694" t="s">
        <v>1374</v>
      </c>
      <c r="C685" s="698">
        <v>7</v>
      </c>
      <c r="D685" s="702">
        <v>96061390.42719999</v>
      </c>
      <c r="E685" s="697" t="s">
        <v>1368</v>
      </c>
    </row>
    <row r="686" spans="1:7" ht="11.25" customHeight="1" x14ac:dyDescent="0.25">
      <c r="A686" s="690" t="str">
        <f t="shared" si="83"/>
        <v>MV (Maledivská republika)</v>
      </c>
      <c r="B686" s="694" t="s">
        <v>1375</v>
      </c>
      <c r="C686" s="698">
        <v>8</v>
      </c>
      <c r="D686" s="703">
        <v>96061390.42719999</v>
      </c>
      <c r="E686" s="697" t="s">
        <v>1368</v>
      </c>
    </row>
    <row r="687" spans="1:7" ht="11.25" customHeight="1" x14ac:dyDescent="0.25">
      <c r="A687" s="690" t="str">
        <f t="shared" si="83"/>
        <v>MV (Maledivská republika)</v>
      </c>
      <c r="B687" s="694" t="s">
        <v>1376</v>
      </c>
      <c r="C687" s="698">
        <v>9</v>
      </c>
      <c r="D687" s="700">
        <v>0</v>
      </c>
      <c r="E687" s="697" t="s">
        <v>1368</v>
      </c>
    </row>
    <row r="688" spans="1:7" ht="11.25" customHeight="1" x14ac:dyDescent="0.25">
      <c r="A688" s="690" t="str">
        <f t="shared" si="83"/>
        <v>MV (Maledivská republika)</v>
      </c>
      <c r="B688" s="694" t="s">
        <v>1377</v>
      </c>
      <c r="C688" s="698">
        <v>10</v>
      </c>
      <c r="D688" s="700">
        <v>0</v>
      </c>
      <c r="E688" s="697" t="s">
        <v>1368</v>
      </c>
    </row>
    <row r="689" spans="1:7" ht="11.25" customHeight="1" x14ac:dyDescent="0.25">
      <c r="A689" s="690" t="str">
        <f t="shared" si="83"/>
        <v>MV (Maledivská republika)</v>
      </c>
      <c r="B689" s="694" t="s">
        <v>1378</v>
      </c>
      <c r="C689" s="698">
        <v>11</v>
      </c>
      <c r="D689" s="697" t="s">
        <v>1368</v>
      </c>
      <c r="E689" s="706">
        <v>2.9613316687846494E-3</v>
      </c>
    </row>
    <row r="690" spans="1:7" ht="11.25" customHeight="1" x14ac:dyDescent="0.25">
      <c r="A690" s="690" t="str">
        <f t="shared" si="83"/>
        <v>MV (Maledivská republika)</v>
      </c>
      <c r="B690" s="694" t="s">
        <v>1379</v>
      </c>
      <c r="C690" s="698">
        <v>12</v>
      </c>
      <c r="D690" s="697" t="s">
        <v>1368</v>
      </c>
      <c r="E690" s="706">
        <v>0</v>
      </c>
    </row>
    <row r="691" spans="1:7" ht="11.25" customHeight="1" x14ac:dyDescent="0.25">
      <c r="A691" s="690" t="str">
        <f t="shared" si="83"/>
        <v>MV (Maledivská republika)</v>
      </c>
      <c r="B691" s="694" t="s">
        <v>1380</v>
      </c>
      <c r="C691" s="698">
        <v>13</v>
      </c>
      <c r="D691" s="697" t="s">
        <v>1368</v>
      </c>
      <c r="E691" s="707">
        <v>0</v>
      </c>
    </row>
    <row r="692" spans="1:7" ht="11.25" customHeight="1" x14ac:dyDescent="0.25">
      <c r="A692" s="690" t="str">
        <f t="shared" si="83"/>
        <v>MV (Maledivská republika)</v>
      </c>
      <c r="B692" s="694" t="s">
        <v>1381</v>
      </c>
      <c r="C692" s="698">
        <v>14</v>
      </c>
      <c r="D692" s="697" t="s">
        <v>1368</v>
      </c>
      <c r="E692" s="703"/>
    </row>
    <row r="694" spans="1:7" ht="11.25" customHeight="1" x14ac:dyDescent="0.25">
      <c r="A694" s="690" t="str">
        <f t="shared" ref="A694" si="86">B694</f>
        <v>MX (Spojené státy mexické)</v>
      </c>
      <c r="B694" s="697" t="s">
        <v>1464</v>
      </c>
      <c r="C694" s="697" t="s">
        <v>1338</v>
      </c>
      <c r="D694" s="698">
        <v>1</v>
      </c>
      <c r="E694" s="698">
        <v>2</v>
      </c>
      <c r="G694" s="690">
        <v>43</v>
      </c>
    </row>
    <row r="695" spans="1:7" ht="11.25" customHeight="1" x14ac:dyDescent="0.25">
      <c r="A695" s="690" t="str">
        <f t="shared" ref="A695" si="87">A694</f>
        <v>MX (Spojené státy mexické)</v>
      </c>
      <c r="B695" s="694" t="s">
        <v>1367</v>
      </c>
      <c r="C695" s="698">
        <v>1</v>
      </c>
      <c r="D695" s="699">
        <v>395637473.95999998</v>
      </c>
      <c r="E695" s="697" t="s">
        <v>1368</v>
      </c>
      <c r="G695" s="705" t="s">
        <v>1469</v>
      </c>
    </row>
    <row r="696" spans="1:7" ht="11.25" customHeight="1" x14ac:dyDescent="0.25">
      <c r="A696" s="690" t="str">
        <f t="shared" si="83"/>
        <v>MX (Spojené státy mexické)</v>
      </c>
      <c r="B696" s="694" t="s">
        <v>1369</v>
      </c>
      <c r="C696" s="698">
        <v>2</v>
      </c>
      <c r="D696" s="700"/>
      <c r="E696" s="697" t="s">
        <v>1368</v>
      </c>
    </row>
    <row r="697" spans="1:7" ht="11.25" customHeight="1" x14ac:dyDescent="0.25">
      <c r="A697" s="690" t="str">
        <f t="shared" si="83"/>
        <v>MX (Spojené státy mexické)</v>
      </c>
      <c r="B697" s="694" t="s">
        <v>1370</v>
      </c>
      <c r="C697" s="698">
        <v>3</v>
      </c>
      <c r="D697" s="701">
        <v>0</v>
      </c>
      <c r="E697" s="697" t="s">
        <v>1368</v>
      </c>
      <c r="G697" s="690" t="s">
        <v>1384</v>
      </c>
    </row>
    <row r="698" spans="1:7" ht="11.25" customHeight="1" x14ac:dyDescent="0.25">
      <c r="A698" s="690" t="str">
        <f t="shared" si="83"/>
        <v>MX (Spojené státy mexické)</v>
      </c>
      <c r="B698" s="694" t="s">
        <v>1371</v>
      </c>
      <c r="C698" s="698">
        <v>4</v>
      </c>
      <c r="D698" s="700"/>
      <c r="E698" s="697" t="s">
        <v>1368</v>
      </c>
    </row>
    <row r="699" spans="1:7" ht="11.25" customHeight="1" x14ac:dyDescent="0.25">
      <c r="A699" s="690" t="str">
        <f t="shared" si="83"/>
        <v>MX (Spojené státy mexické)</v>
      </c>
      <c r="B699" s="694" t="s">
        <v>1372</v>
      </c>
      <c r="C699" s="698">
        <v>5</v>
      </c>
      <c r="D699" s="700">
        <v>0</v>
      </c>
      <c r="E699" s="697" t="s">
        <v>1368</v>
      </c>
    </row>
    <row r="700" spans="1:7" ht="11.25" customHeight="1" x14ac:dyDescent="0.25">
      <c r="A700" s="690" t="str">
        <f t="shared" si="83"/>
        <v>MX (Spojené státy mexické)</v>
      </c>
      <c r="B700" s="694" t="s">
        <v>1373</v>
      </c>
      <c r="C700" s="698">
        <v>6</v>
      </c>
      <c r="D700" s="700"/>
      <c r="E700" s="697" t="s">
        <v>1368</v>
      </c>
    </row>
    <row r="701" spans="1:7" ht="11.25" customHeight="1" x14ac:dyDescent="0.25">
      <c r="A701" s="690" t="str">
        <f t="shared" si="83"/>
        <v>MX (Spojené státy mexické)</v>
      </c>
      <c r="B701" s="694" t="s">
        <v>1374</v>
      </c>
      <c r="C701" s="698">
        <v>7</v>
      </c>
      <c r="D701" s="702">
        <v>31650997.9168</v>
      </c>
      <c r="E701" s="697" t="s">
        <v>1368</v>
      </c>
    </row>
    <row r="702" spans="1:7" ht="11.25" customHeight="1" x14ac:dyDescent="0.25">
      <c r="A702" s="690" t="str">
        <f t="shared" si="83"/>
        <v>MX (Spojené státy mexické)</v>
      </c>
      <c r="B702" s="694" t="s">
        <v>1375</v>
      </c>
      <c r="C702" s="698">
        <v>8</v>
      </c>
      <c r="D702" s="703">
        <v>31650997.9168</v>
      </c>
      <c r="E702" s="697" t="s">
        <v>1368</v>
      </c>
    </row>
    <row r="703" spans="1:7" ht="11.25" customHeight="1" x14ac:dyDescent="0.25">
      <c r="A703" s="690" t="str">
        <f t="shared" si="83"/>
        <v>MX (Spojené státy mexické)</v>
      </c>
      <c r="B703" s="694" t="s">
        <v>1376</v>
      </c>
      <c r="C703" s="698">
        <v>9</v>
      </c>
      <c r="D703" s="700">
        <v>0</v>
      </c>
      <c r="E703" s="697" t="s">
        <v>1368</v>
      </c>
    </row>
    <row r="704" spans="1:7" ht="11.25" customHeight="1" x14ac:dyDescent="0.25">
      <c r="A704" s="690" t="str">
        <f t="shared" si="83"/>
        <v>MX (Spojené státy mexické)</v>
      </c>
      <c r="B704" s="694" t="s">
        <v>1377</v>
      </c>
      <c r="C704" s="698">
        <v>10</v>
      </c>
      <c r="D704" s="700">
        <v>0</v>
      </c>
      <c r="E704" s="697" t="s">
        <v>1368</v>
      </c>
    </row>
    <row r="705" spans="1:7" ht="11.25" customHeight="1" x14ac:dyDescent="0.25">
      <c r="A705" s="690" t="str">
        <f t="shared" si="83"/>
        <v>MX (Spojené státy mexické)</v>
      </c>
      <c r="B705" s="694" t="s">
        <v>1378</v>
      </c>
      <c r="C705" s="698">
        <v>11</v>
      </c>
      <c r="D705" s="697" t="s">
        <v>1368</v>
      </c>
      <c r="E705" s="706">
        <v>9.7572085999202032E-4</v>
      </c>
    </row>
    <row r="706" spans="1:7" ht="11.25" customHeight="1" x14ac:dyDescent="0.25">
      <c r="A706" s="690" t="str">
        <f t="shared" si="83"/>
        <v>MX (Spojené státy mexické)</v>
      </c>
      <c r="B706" s="694" t="s">
        <v>1379</v>
      </c>
      <c r="C706" s="698">
        <v>12</v>
      </c>
      <c r="D706" s="697" t="s">
        <v>1368</v>
      </c>
      <c r="E706" s="706">
        <v>0</v>
      </c>
    </row>
    <row r="707" spans="1:7" ht="11.25" customHeight="1" x14ac:dyDescent="0.25">
      <c r="A707" s="690" t="str">
        <f t="shared" si="83"/>
        <v>MX (Spojené státy mexické)</v>
      </c>
      <c r="B707" s="694" t="s">
        <v>1380</v>
      </c>
      <c r="C707" s="698">
        <v>13</v>
      </c>
      <c r="D707" s="697" t="s">
        <v>1368</v>
      </c>
      <c r="E707" s="707">
        <v>0</v>
      </c>
    </row>
    <row r="708" spans="1:7" ht="11.25" customHeight="1" x14ac:dyDescent="0.25">
      <c r="A708" s="690" t="str">
        <f t="shared" si="83"/>
        <v>MX (Spojené státy mexické)</v>
      </c>
      <c r="B708" s="694" t="s">
        <v>1381</v>
      </c>
      <c r="C708" s="698">
        <v>14</v>
      </c>
      <c r="D708" s="697" t="s">
        <v>1368</v>
      </c>
      <c r="E708" s="703"/>
    </row>
    <row r="710" spans="1:7" ht="11.25" customHeight="1" x14ac:dyDescent="0.25">
      <c r="A710" s="690" t="str">
        <f t="shared" ref="A710" si="88">B710</f>
        <v>NL (Nizozemské království)</v>
      </c>
      <c r="B710" s="697" t="s">
        <v>1466</v>
      </c>
      <c r="C710" s="697" t="s">
        <v>1338</v>
      </c>
      <c r="D710" s="698">
        <v>1</v>
      </c>
      <c r="E710" s="698">
        <v>2</v>
      </c>
      <c r="G710" s="690">
        <v>44</v>
      </c>
    </row>
    <row r="711" spans="1:7" ht="11.25" customHeight="1" x14ac:dyDescent="0.25">
      <c r="A711" s="690" t="str">
        <f t="shared" ref="A711" si="89">A710</f>
        <v>NL (Nizozemské království)</v>
      </c>
      <c r="B711" s="694" t="s">
        <v>1367</v>
      </c>
      <c r="C711" s="698">
        <v>1</v>
      </c>
      <c r="D711" s="699">
        <v>3358073142.646143</v>
      </c>
      <c r="E711" s="697" t="s">
        <v>1368</v>
      </c>
      <c r="G711" s="705" t="s">
        <v>1471</v>
      </c>
    </row>
    <row r="712" spans="1:7" ht="11.25" customHeight="1" x14ac:dyDescent="0.25">
      <c r="A712" s="690" t="str">
        <f t="shared" si="83"/>
        <v>NL (Nizozemské království)</v>
      </c>
      <c r="B712" s="694" t="s">
        <v>1369</v>
      </c>
      <c r="C712" s="698">
        <v>2</v>
      </c>
      <c r="D712" s="700"/>
      <c r="E712" s="697" t="s">
        <v>1368</v>
      </c>
    </row>
    <row r="713" spans="1:7" ht="11.25" customHeight="1" x14ac:dyDescent="0.25">
      <c r="A713" s="690" t="str">
        <f t="shared" si="83"/>
        <v>NL (Nizozemské království)</v>
      </c>
      <c r="B713" s="694" t="s">
        <v>1370</v>
      </c>
      <c r="C713" s="698">
        <v>3</v>
      </c>
      <c r="D713" s="701">
        <v>0</v>
      </c>
      <c r="E713" s="697" t="s">
        <v>1368</v>
      </c>
      <c r="G713" s="690" t="s">
        <v>1384</v>
      </c>
    </row>
    <row r="714" spans="1:7" ht="11.25" customHeight="1" x14ac:dyDescent="0.25">
      <c r="A714" s="690" t="str">
        <f t="shared" si="83"/>
        <v>NL (Nizozemské království)</v>
      </c>
      <c r="B714" s="694" t="s">
        <v>1371</v>
      </c>
      <c r="C714" s="698">
        <v>4</v>
      </c>
      <c r="D714" s="700"/>
      <c r="E714" s="697" t="s">
        <v>1368</v>
      </c>
    </row>
    <row r="715" spans="1:7" ht="11.25" customHeight="1" x14ac:dyDescent="0.25">
      <c r="A715" s="690" t="str">
        <f t="shared" si="83"/>
        <v>NL (Nizozemské království)</v>
      </c>
      <c r="B715" s="694" t="s">
        <v>1372</v>
      </c>
      <c r="C715" s="698">
        <v>5</v>
      </c>
      <c r="D715" s="700">
        <v>0</v>
      </c>
      <c r="E715" s="697" t="s">
        <v>1368</v>
      </c>
    </row>
    <row r="716" spans="1:7" ht="11.25" customHeight="1" x14ac:dyDescent="0.25">
      <c r="A716" s="690" t="str">
        <f t="shared" si="83"/>
        <v>NL (Nizozemské království)</v>
      </c>
      <c r="B716" s="694" t="s">
        <v>1373</v>
      </c>
      <c r="C716" s="698">
        <v>6</v>
      </c>
      <c r="D716" s="700"/>
      <c r="E716" s="697" t="s">
        <v>1368</v>
      </c>
    </row>
    <row r="717" spans="1:7" ht="11.25" customHeight="1" x14ac:dyDescent="0.25">
      <c r="A717" s="690" t="str">
        <f t="shared" si="83"/>
        <v>NL (Nizozemské království)</v>
      </c>
      <c r="B717" s="694" t="s">
        <v>1374</v>
      </c>
      <c r="C717" s="698">
        <v>7</v>
      </c>
      <c r="D717" s="702">
        <v>268645851.41169143</v>
      </c>
      <c r="E717" s="697" t="s">
        <v>1368</v>
      </c>
    </row>
    <row r="718" spans="1:7" ht="11.25" customHeight="1" x14ac:dyDescent="0.25">
      <c r="A718" s="690" t="str">
        <f t="shared" si="83"/>
        <v>NL (Nizozemské království)</v>
      </c>
      <c r="B718" s="694" t="s">
        <v>1375</v>
      </c>
      <c r="C718" s="698">
        <v>8</v>
      </c>
      <c r="D718" s="703">
        <v>268645851.41169143</v>
      </c>
      <c r="E718" s="697" t="s">
        <v>1368</v>
      </c>
    </row>
    <row r="719" spans="1:7" ht="11.25" customHeight="1" x14ac:dyDescent="0.25">
      <c r="A719" s="690" t="str">
        <f t="shared" si="83"/>
        <v>NL (Nizozemské království)</v>
      </c>
      <c r="B719" s="694" t="s">
        <v>1376</v>
      </c>
      <c r="C719" s="698">
        <v>9</v>
      </c>
      <c r="D719" s="700">
        <v>0</v>
      </c>
      <c r="E719" s="697" t="s">
        <v>1368</v>
      </c>
    </row>
    <row r="720" spans="1:7" ht="11.25" customHeight="1" x14ac:dyDescent="0.25">
      <c r="A720" s="690" t="str">
        <f t="shared" si="83"/>
        <v>NL (Nizozemské království)</v>
      </c>
      <c r="B720" s="694" t="s">
        <v>1377</v>
      </c>
      <c r="C720" s="698">
        <v>10</v>
      </c>
      <c r="D720" s="700">
        <v>0</v>
      </c>
      <c r="E720" s="697" t="s">
        <v>1368</v>
      </c>
    </row>
    <row r="721" spans="1:7" ht="11.25" customHeight="1" x14ac:dyDescent="0.25">
      <c r="A721" s="690" t="str">
        <f t="shared" si="83"/>
        <v>NL (Nizozemské království)</v>
      </c>
      <c r="B721" s="694" t="s">
        <v>1378</v>
      </c>
      <c r="C721" s="698">
        <v>11</v>
      </c>
      <c r="D721" s="697" t="s">
        <v>1368</v>
      </c>
      <c r="E721" s="706">
        <v>8.2816776223530036E-3</v>
      </c>
    </row>
    <row r="722" spans="1:7" ht="11.25" customHeight="1" x14ac:dyDescent="0.25">
      <c r="A722" s="690" t="str">
        <f t="shared" si="83"/>
        <v>NL (Nizozemské království)</v>
      </c>
      <c r="B722" s="694" t="s">
        <v>1379</v>
      </c>
      <c r="C722" s="698">
        <v>12</v>
      </c>
      <c r="D722" s="697" t="s">
        <v>1368</v>
      </c>
      <c r="E722" s="706">
        <v>0</v>
      </c>
    </row>
    <row r="723" spans="1:7" ht="11.25" customHeight="1" x14ac:dyDescent="0.25">
      <c r="A723" s="690" t="str">
        <f t="shared" si="83"/>
        <v>NL (Nizozemské království)</v>
      </c>
      <c r="B723" s="694" t="s">
        <v>1380</v>
      </c>
      <c r="C723" s="698">
        <v>13</v>
      </c>
      <c r="D723" s="697" t="s">
        <v>1368</v>
      </c>
      <c r="E723" s="707">
        <v>0</v>
      </c>
    </row>
    <row r="724" spans="1:7" ht="11.25" customHeight="1" x14ac:dyDescent="0.25">
      <c r="A724" s="690" t="str">
        <f t="shared" si="83"/>
        <v>NL (Nizozemské království)</v>
      </c>
      <c r="B724" s="694" t="s">
        <v>1381</v>
      </c>
      <c r="C724" s="698">
        <v>14</v>
      </c>
      <c r="D724" s="697" t="s">
        <v>1368</v>
      </c>
      <c r="E724" s="703"/>
    </row>
    <row r="726" spans="1:7" ht="11.25" customHeight="1" x14ac:dyDescent="0.25">
      <c r="A726" s="690" t="str">
        <f t="shared" ref="A726" si="90">B726</f>
        <v>NO (Norské království)</v>
      </c>
      <c r="B726" s="697" t="s">
        <v>1468</v>
      </c>
      <c r="C726" s="697" t="s">
        <v>1338</v>
      </c>
      <c r="D726" s="698">
        <v>1</v>
      </c>
      <c r="E726" s="698">
        <v>2</v>
      </c>
      <c r="G726" s="690">
        <v>45</v>
      </c>
    </row>
    <row r="727" spans="1:7" ht="11.25" customHeight="1" x14ac:dyDescent="0.25">
      <c r="A727" s="690" t="str">
        <f t="shared" ref="A727:A788" si="91">A726</f>
        <v>NO (Norské království)</v>
      </c>
      <c r="B727" s="694" t="s">
        <v>1367</v>
      </c>
      <c r="C727" s="698">
        <v>1</v>
      </c>
      <c r="D727" s="699">
        <v>0</v>
      </c>
      <c r="E727" s="697" t="s">
        <v>1368</v>
      </c>
      <c r="G727" s="705" t="s">
        <v>1473</v>
      </c>
    </row>
    <row r="728" spans="1:7" ht="11.25" customHeight="1" x14ac:dyDescent="0.25">
      <c r="A728" s="690" t="str">
        <f t="shared" si="91"/>
        <v>NO (Norské království)</v>
      </c>
      <c r="B728" s="694" t="s">
        <v>1369</v>
      </c>
      <c r="C728" s="698">
        <v>2</v>
      </c>
      <c r="D728" s="700"/>
      <c r="E728" s="697" t="s">
        <v>1368</v>
      </c>
    </row>
    <row r="729" spans="1:7" ht="11.25" customHeight="1" x14ac:dyDescent="0.25">
      <c r="A729" s="690" t="str">
        <f t="shared" si="91"/>
        <v>NO (Norské království)</v>
      </c>
      <c r="B729" s="694" t="s">
        <v>1370</v>
      </c>
      <c r="C729" s="698">
        <v>3</v>
      </c>
      <c r="D729" s="701">
        <v>0</v>
      </c>
      <c r="E729" s="697" t="s">
        <v>1368</v>
      </c>
      <c r="G729" s="690" t="s">
        <v>1384</v>
      </c>
    </row>
    <row r="730" spans="1:7" ht="11.25" customHeight="1" x14ac:dyDescent="0.25">
      <c r="A730" s="690" t="str">
        <f t="shared" si="91"/>
        <v>NO (Norské království)</v>
      </c>
      <c r="B730" s="694" t="s">
        <v>1371</v>
      </c>
      <c r="C730" s="698">
        <v>4</v>
      </c>
      <c r="D730" s="700"/>
      <c r="E730" s="697" t="s">
        <v>1368</v>
      </c>
    </row>
    <row r="731" spans="1:7" ht="11.25" customHeight="1" x14ac:dyDescent="0.25">
      <c r="A731" s="690" t="str">
        <f t="shared" si="91"/>
        <v>NO (Norské království)</v>
      </c>
      <c r="B731" s="694" t="s">
        <v>1372</v>
      </c>
      <c r="C731" s="698">
        <v>5</v>
      </c>
      <c r="D731" s="700">
        <v>0</v>
      </c>
      <c r="E731" s="697" t="s">
        <v>1368</v>
      </c>
    </row>
    <row r="732" spans="1:7" ht="11.25" customHeight="1" x14ac:dyDescent="0.25">
      <c r="A732" s="690" t="str">
        <f t="shared" si="91"/>
        <v>NO (Norské království)</v>
      </c>
      <c r="B732" s="694" t="s">
        <v>1373</v>
      </c>
      <c r="C732" s="698">
        <v>6</v>
      </c>
      <c r="D732" s="700"/>
      <c r="E732" s="697" t="s">
        <v>1368</v>
      </c>
    </row>
    <row r="733" spans="1:7" ht="11.25" customHeight="1" x14ac:dyDescent="0.25">
      <c r="A733" s="690" t="str">
        <f t="shared" si="91"/>
        <v>NO (Norské království)</v>
      </c>
      <c r="B733" s="694" t="s">
        <v>1374</v>
      </c>
      <c r="C733" s="698">
        <v>7</v>
      </c>
      <c r="D733" s="702">
        <v>0</v>
      </c>
      <c r="E733" s="697" t="s">
        <v>1368</v>
      </c>
    </row>
    <row r="734" spans="1:7" ht="11.25" customHeight="1" x14ac:dyDescent="0.25">
      <c r="A734" s="690" t="str">
        <f t="shared" si="91"/>
        <v>NO (Norské království)</v>
      </c>
      <c r="B734" s="694" t="s">
        <v>1375</v>
      </c>
      <c r="C734" s="698">
        <v>8</v>
      </c>
      <c r="D734" s="703">
        <v>0</v>
      </c>
      <c r="E734" s="697" t="s">
        <v>1368</v>
      </c>
    </row>
    <row r="735" spans="1:7" ht="11.25" customHeight="1" x14ac:dyDescent="0.25">
      <c r="A735" s="690" t="str">
        <f t="shared" si="91"/>
        <v>NO (Norské království)</v>
      </c>
      <c r="B735" s="694" t="s">
        <v>1376</v>
      </c>
      <c r="C735" s="698">
        <v>9</v>
      </c>
      <c r="D735" s="700">
        <v>0</v>
      </c>
      <c r="E735" s="697" t="s">
        <v>1368</v>
      </c>
    </row>
    <row r="736" spans="1:7" ht="11.25" customHeight="1" x14ac:dyDescent="0.25">
      <c r="A736" s="690" t="str">
        <f t="shared" si="91"/>
        <v>NO (Norské království)</v>
      </c>
      <c r="B736" s="694" t="s">
        <v>1377</v>
      </c>
      <c r="C736" s="698">
        <v>10</v>
      </c>
      <c r="D736" s="700">
        <v>0</v>
      </c>
      <c r="E736" s="697" t="s">
        <v>1368</v>
      </c>
    </row>
    <row r="737" spans="1:7" ht="11.25" customHeight="1" x14ac:dyDescent="0.25">
      <c r="A737" s="690" t="str">
        <f t="shared" si="91"/>
        <v>NO (Norské království)</v>
      </c>
      <c r="B737" s="694" t="s">
        <v>1378</v>
      </c>
      <c r="C737" s="698">
        <v>11</v>
      </c>
      <c r="D737" s="697" t="s">
        <v>1368</v>
      </c>
      <c r="E737" s="706">
        <v>0</v>
      </c>
    </row>
    <row r="738" spans="1:7" ht="11.25" customHeight="1" x14ac:dyDescent="0.25">
      <c r="A738" s="690" t="str">
        <f t="shared" si="91"/>
        <v>NO (Norské království)</v>
      </c>
      <c r="B738" s="694" t="s">
        <v>1379</v>
      </c>
      <c r="C738" s="698">
        <v>12</v>
      </c>
      <c r="D738" s="697" t="s">
        <v>1368</v>
      </c>
      <c r="E738" s="706">
        <v>1.4999999999999999E-2</v>
      </c>
    </row>
    <row r="739" spans="1:7" ht="11.25" customHeight="1" x14ac:dyDescent="0.25">
      <c r="A739" s="690" t="str">
        <f t="shared" si="91"/>
        <v>NO (Norské království)</v>
      </c>
      <c r="B739" s="694" t="s">
        <v>1380</v>
      </c>
      <c r="C739" s="698">
        <v>13</v>
      </c>
      <c r="D739" s="697" t="s">
        <v>1368</v>
      </c>
      <c r="E739" s="707">
        <v>0</v>
      </c>
    </row>
    <row r="740" spans="1:7" ht="11.25" customHeight="1" x14ac:dyDescent="0.25">
      <c r="A740" s="690" t="str">
        <f t="shared" si="91"/>
        <v>NO (Norské království)</v>
      </c>
      <c r="B740" s="694" t="s">
        <v>1381</v>
      </c>
      <c r="C740" s="698">
        <v>14</v>
      </c>
      <c r="D740" s="697" t="s">
        <v>1368</v>
      </c>
      <c r="E740" s="703"/>
    </row>
    <row r="742" spans="1:7" ht="11.25" customHeight="1" x14ac:dyDescent="0.25">
      <c r="A742" s="690" t="str">
        <f t="shared" ref="A742" si="92">B742</f>
        <v>NZ (Nový Zéland)</v>
      </c>
      <c r="B742" s="697" t="s">
        <v>1470</v>
      </c>
      <c r="C742" s="697" t="s">
        <v>1338</v>
      </c>
      <c r="D742" s="698">
        <v>1</v>
      </c>
      <c r="E742" s="698">
        <v>2</v>
      </c>
      <c r="G742" s="690">
        <v>46</v>
      </c>
    </row>
    <row r="743" spans="1:7" ht="11.25" customHeight="1" x14ac:dyDescent="0.25">
      <c r="A743" s="690" t="str">
        <f t="shared" ref="A743" si="93">A742</f>
        <v>NZ (Nový Zéland)</v>
      </c>
      <c r="B743" s="694" t="s">
        <v>1367</v>
      </c>
      <c r="C743" s="698">
        <v>1</v>
      </c>
      <c r="D743" s="699">
        <v>691.75</v>
      </c>
      <c r="E743" s="697" t="s">
        <v>1368</v>
      </c>
      <c r="G743" s="705" t="s">
        <v>1475</v>
      </c>
    </row>
    <row r="744" spans="1:7" ht="11.25" customHeight="1" x14ac:dyDescent="0.25">
      <c r="A744" s="690" t="str">
        <f t="shared" si="91"/>
        <v>NZ (Nový Zéland)</v>
      </c>
      <c r="B744" s="694" t="s">
        <v>1369</v>
      </c>
      <c r="C744" s="698">
        <v>2</v>
      </c>
      <c r="D744" s="700"/>
      <c r="E744" s="697" t="s">
        <v>1368</v>
      </c>
    </row>
    <row r="745" spans="1:7" ht="11.25" customHeight="1" x14ac:dyDescent="0.25">
      <c r="A745" s="690" t="str">
        <f t="shared" si="91"/>
        <v>NZ (Nový Zéland)</v>
      </c>
      <c r="B745" s="694" t="s">
        <v>1370</v>
      </c>
      <c r="C745" s="698">
        <v>3</v>
      </c>
      <c r="D745" s="701">
        <v>0</v>
      </c>
      <c r="E745" s="697" t="s">
        <v>1368</v>
      </c>
      <c r="G745" s="690" t="s">
        <v>1384</v>
      </c>
    </row>
    <row r="746" spans="1:7" ht="11.25" customHeight="1" x14ac:dyDescent="0.25">
      <c r="A746" s="690" t="str">
        <f t="shared" si="91"/>
        <v>NZ (Nový Zéland)</v>
      </c>
      <c r="B746" s="694" t="s">
        <v>1371</v>
      </c>
      <c r="C746" s="698">
        <v>4</v>
      </c>
      <c r="D746" s="700"/>
      <c r="E746" s="697" t="s">
        <v>1368</v>
      </c>
    </row>
    <row r="747" spans="1:7" ht="11.25" customHeight="1" x14ac:dyDescent="0.25">
      <c r="A747" s="690" t="str">
        <f t="shared" si="91"/>
        <v>NZ (Nový Zéland)</v>
      </c>
      <c r="B747" s="694" t="s">
        <v>1372</v>
      </c>
      <c r="C747" s="698">
        <v>5</v>
      </c>
      <c r="D747" s="700">
        <v>0</v>
      </c>
      <c r="E747" s="697" t="s">
        <v>1368</v>
      </c>
    </row>
    <row r="748" spans="1:7" ht="11.25" customHeight="1" x14ac:dyDescent="0.25">
      <c r="A748" s="690" t="str">
        <f t="shared" si="91"/>
        <v>NZ (Nový Zéland)</v>
      </c>
      <c r="B748" s="694" t="s">
        <v>1373</v>
      </c>
      <c r="C748" s="698">
        <v>6</v>
      </c>
      <c r="D748" s="700"/>
      <c r="E748" s="697" t="s">
        <v>1368</v>
      </c>
    </row>
    <row r="749" spans="1:7" ht="11.25" customHeight="1" x14ac:dyDescent="0.25">
      <c r="A749" s="690" t="str">
        <f t="shared" si="91"/>
        <v>NZ (Nový Zéland)</v>
      </c>
      <c r="B749" s="694" t="s">
        <v>1374</v>
      </c>
      <c r="C749" s="698">
        <v>7</v>
      </c>
      <c r="D749" s="702">
        <v>55.34</v>
      </c>
      <c r="E749" s="697" t="s">
        <v>1368</v>
      </c>
    </row>
    <row r="750" spans="1:7" ht="11.25" customHeight="1" x14ac:dyDescent="0.25">
      <c r="A750" s="690" t="str">
        <f t="shared" si="91"/>
        <v>NZ (Nový Zéland)</v>
      </c>
      <c r="B750" s="694" t="s">
        <v>1375</v>
      </c>
      <c r="C750" s="698">
        <v>8</v>
      </c>
      <c r="D750" s="703">
        <v>55.34</v>
      </c>
      <c r="E750" s="697" t="s">
        <v>1368</v>
      </c>
    </row>
    <row r="751" spans="1:7" ht="11.25" customHeight="1" x14ac:dyDescent="0.25">
      <c r="A751" s="690" t="str">
        <f t="shared" si="91"/>
        <v>NZ (Nový Zéland)</v>
      </c>
      <c r="B751" s="694" t="s">
        <v>1376</v>
      </c>
      <c r="C751" s="698">
        <v>9</v>
      </c>
      <c r="D751" s="700">
        <v>0</v>
      </c>
      <c r="E751" s="697" t="s">
        <v>1368</v>
      </c>
    </row>
    <row r="752" spans="1:7" ht="11.25" customHeight="1" x14ac:dyDescent="0.25">
      <c r="A752" s="690" t="str">
        <f t="shared" si="91"/>
        <v>NZ (Nový Zéland)</v>
      </c>
      <c r="B752" s="694" t="s">
        <v>1377</v>
      </c>
      <c r="C752" s="698">
        <v>10</v>
      </c>
      <c r="D752" s="700">
        <v>0</v>
      </c>
      <c r="E752" s="697" t="s">
        <v>1368</v>
      </c>
    </row>
    <row r="753" spans="1:7" ht="11.25" customHeight="1" x14ac:dyDescent="0.25">
      <c r="A753" s="690" t="str">
        <f t="shared" si="91"/>
        <v>NZ (Nový Zéland)</v>
      </c>
      <c r="B753" s="694" t="s">
        <v>1378</v>
      </c>
      <c r="C753" s="698">
        <v>11</v>
      </c>
      <c r="D753" s="697" t="s">
        <v>1368</v>
      </c>
      <c r="E753" s="706">
        <v>1.7059933634287632E-9</v>
      </c>
    </row>
    <row r="754" spans="1:7" ht="11.25" customHeight="1" x14ac:dyDescent="0.25">
      <c r="A754" s="690" t="str">
        <f t="shared" si="91"/>
        <v>NZ (Nový Zéland)</v>
      </c>
      <c r="B754" s="694" t="s">
        <v>1379</v>
      </c>
      <c r="C754" s="698">
        <v>12</v>
      </c>
      <c r="D754" s="697" t="s">
        <v>1368</v>
      </c>
      <c r="E754" s="706">
        <v>0</v>
      </c>
    </row>
    <row r="755" spans="1:7" ht="11.25" customHeight="1" x14ac:dyDescent="0.25">
      <c r="A755" s="690" t="str">
        <f t="shared" si="91"/>
        <v>NZ (Nový Zéland)</v>
      </c>
      <c r="B755" s="694" t="s">
        <v>1380</v>
      </c>
      <c r="C755" s="698">
        <v>13</v>
      </c>
      <c r="D755" s="697" t="s">
        <v>1368</v>
      </c>
      <c r="E755" s="707">
        <v>0</v>
      </c>
    </row>
    <row r="756" spans="1:7" ht="11.25" customHeight="1" x14ac:dyDescent="0.25">
      <c r="A756" s="690" t="str">
        <f t="shared" si="91"/>
        <v>NZ (Nový Zéland)</v>
      </c>
      <c r="B756" s="694" t="s">
        <v>1381</v>
      </c>
      <c r="C756" s="698">
        <v>14</v>
      </c>
      <c r="D756" s="697" t="s">
        <v>1368</v>
      </c>
      <c r="E756" s="703"/>
    </row>
    <row r="758" spans="1:7" ht="11.25" customHeight="1" x14ac:dyDescent="0.25">
      <c r="A758" s="690" t="str">
        <f t="shared" ref="A758" si="94">B758</f>
        <v>PA (Panamská republika)</v>
      </c>
      <c r="B758" s="697" t="s">
        <v>1472</v>
      </c>
      <c r="C758" s="697" t="s">
        <v>1338</v>
      </c>
      <c r="D758" s="698">
        <v>1</v>
      </c>
      <c r="E758" s="698">
        <v>2</v>
      </c>
      <c r="G758" s="690">
        <v>47</v>
      </c>
    </row>
    <row r="759" spans="1:7" ht="11.25" customHeight="1" x14ac:dyDescent="0.25">
      <c r="A759" s="690" t="str">
        <f t="shared" ref="A759" si="95">A758</f>
        <v>PA (Panamská republika)</v>
      </c>
      <c r="B759" s="694" t="s">
        <v>1367</v>
      </c>
      <c r="C759" s="698">
        <v>1</v>
      </c>
      <c r="D759" s="699">
        <v>1043.68</v>
      </c>
      <c r="E759" s="697" t="s">
        <v>1368</v>
      </c>
      <c r="G759" s="705" t="s">
        <v>1477</v>
      </c>
    </row>
    <row r="760" spans="1:7" ht="11.25" customHeight="1" x14ac:dyDescent="0.25">
      <c r="A760" s="690" t="str">
        <f t="shared" si="91"/>
        <v>PA (Panamská republika)</v>
      </c>
      <c r="B760" s="694" t="s">
        <v>1369</v>
      </c>
      <c r="C760" s="698">
        <v>2</v>
      </c>
      <c r="D760" s="700"/>
      <c r="E760" s="697" t="s">
        <v>1368</v>
      </c>
    </row>
    <row r="761" spans="1:7" ht="11.25" customHeight="1" x14ac:dyDescent="0.25">
      <c r="A761" s="690" t="str">
        <f t="shared" si="91"/>
        <v>PA (Panamská republika)</v>
      </c>
      <c r="B761" s="694" t="s">
        <v>1370</v>
      </c>
      <c r="C761" s="698">
        <v>3</v>
      </c>
      <c r="D761" s="701">
        <v>0</v>
      </c>
      <c r="E761" s="697" t="s">
        <v>1368</v>
      </c>
      <c r="G761" s="690" t="s">
        <v>1384</v>
      </c>
    </row>
    <row r="762" spans="1:7" ht="11.25" customHeight="1" x14ac:dyDescent="0.25">
      <c r="A762" s="690" t="str">
        <f t="shared" si="91"/>
        <v>PA (Panamská republika)</v>
      </c>
      <c r="B762" s="694" t="s">
        <v>1371</v>
      </c>
      <c r="C762" s="698">
        <v>4</v>
      </c>
      <c r="D762" s="700"/>
      <c r="E762" s="697" t="s">
        <v>1368</v>
      </c>
    </row>
    <row r="763" spans="1:7" ht="11.25" customHeight="1" x14ac:dyDescent="0.25">
      <c r="A763" s="690" t="str">
        <f t="shared" si="91"/>
        <v>PA (Panamská republika)</v>
      </c>
      <c r="B763" s="694" t="s">
        <v>1372</v>
      </c>
      <c r="C763" s="698">
        <v>5</v>
      </c>
      <c r="D763" s="700">
        <v>0</v>
      </c>
      <c r="E763" s="697" t="s">
        <v>1368</v>
      </c>
    </row>
    <row r="764" spans="1:7" ht="11.25" customHeight="1" x14ac:dyDescent="0.25">
      <c r="A764" s="690" t="str">
        <f t="shared" si="91"/>
        <v>PA (Panamská republika)</v>
      </c>
      <c r="B764" s="694" t="s">
        <v>1373</v>
      </c>
      <c r="C764" s="698">
        <v>6</v>
      </c>
      <c r="D764" s="700"/>
      <c r="E764" s="697" t="s">
        <v>1368</v>
      </c>
    </row>
    <row r="765" spans="1:7" ht="11.25" customHeight="1" x14ac:dyDescent="0.25">
      <c r="A765" s="690" t="str">
        <f t="shared" si="91"/>
        <v>PA (Panamská republika)</v>
      </c>
      <c r="B765" s="694" t="s">
        <v>1374</v>
      </c>
      <c r="C765" s="698">
        <v>7</v>
      </c>
      <c r="D765" s="702">
        <v>83.494400000000013</v>
      </c>
      <c r="E765" s="697" t="s">
        <v>1368</v>
      </c>
    </row>
    <row r="766" spans="1:7" ht="11.25" customHeight="1" x14ac:dyDescent="0.25">
      <c r="A766" s="690" t="str">
        <f t="shared" si="91"/>
        <v>PA (Panamská republika)</v>
      </c>
      <c r="B766" s="694" t="s">
        <v>1375</v>
      </c>
      <c r="C766" s="698">
        <v>8</v>
      </c>
      <c r="D766" s="703">
        <v>83.494400000000013</v>
      </c>
      <c r="E766" s="697" t="s">
        <v>1368</v>
      </c>
    </row>
    <row r="767" spans="1:7" ht="11.25" customHeight="1" x14ac:dyDescent="0.25">
      <c r="A767" s="690" t="str">
        <f t="shared" si="91"/>
        <v>PA (Panamská republika)</v>
      </c>
      <c r="B767" s="694" t="s">
        <v>1376</v>
      </c>
      <c r="C767" s="698">
        <v>9</v>
      </c>
      <c r="D767" s="700">
        <v>0</v>
      </c>
      <c r="E767" s="697" t="s">
        <v>1368</v>
      </c>
    </row>
    <row r="768" spans="1:7" ht="11.25" customHeight="1" x14ac:dyDescent="0.25">
      <c r="A768" s="690" t="str">
        <f t="shared" si="91"/>
        <v>PA (Panamská republika)</v>
      </c>
      <c r="B768" s="694" t="s">
        <v>1377</v>
      </c>
      <c r="C768" s="698">
        <v>10</v>
      </c>
      <c r="D768" s="700">
        <v>0</v>
      </c>
      <c r="E768" s="697" t="s">
        <v>1368</v>
      </c>
    </row>
    <row r="769" spans="1:7" ht="11.25" customHeight="1" x14ac:dyDescent="0.25">
      <c r="A769" s="690" t="str">
        <f t="shared" si="91"/>
        <v>PA (Panamská republika)</v>
      </c>
      <c r="B769" s="694" t="s">
        <v>1378</v>
      </c>
      <c r="C769" s="698">
        <v>11</v>
      </c>
      <c r="D769" s="697" t="s">
        <v>1368</v>
      </c>
      <c r="E769" s="706">
        <v>2.5739228818841079E-9</v>
      </c>
    </row>
    <row r="770" spans="1:7" ht="11.25" customHeight="1" x14ac:dyDescent="0.25">
      <c r="A770" s="690" t="str">
        <f t="shared" si="91"/>
        <v>PA (Panamská republika)</v>
      </c>
      <c r="B770" s="694" t="s">
        <v>1379</v>
      </c>
      <c r="C770" s="698">
        <v>12</v>
      </c>
      <c r="D770" s="697" t="s">
        <v>1368</v>
      </c>
      <c r="E770" s="706">
        <v>0</v>
      </c>
    </row>
    <row r="771" spans="1:7" ht="11.25" customHeight="1" x14ac:dyDescent="0.25">
      <c r="A771" s="690" t="str">
        <f t="shared" si="91"/>
        <v>PA (Panamská republika)</v>
      </c>
      <c r="B771" s="694" t="s">
        <v>1380</v>
      </c>
      <c r="C771" s="698">
        <v>13</v>
      </c>
      <c r="D771" s="697" t="s">
        <v>1368</v>
      </c>
      <c r="E771" s="707">
        <v>0</v>
      </c>
    </row>
    <row r="772" spans="1:7" ht="11.25" customHeight="1" x14ac:dyDescent="0.25">
      <c r="A772" s="690" t="str">
        <f t="shared" si="91"/>
        <v>PA (Panamská republika)</v>
      </c>
      <c r="B772" s="694" t="s">
        <v>1381</v>
      </c>
      <c r="C772" s="698">
        <v>14</v>
      </c>
      <c r="D772" s="697" t="s">
        <v>1368</v>
      </c>
      <c r="E772" s="703"/>
    </row>
    <row r="774" spans="1:7" ht="11.25" customHeight="1" x14ac:dyDescent="0.25">
      <c r="A774" s="690" t="str">
        <f t="shared" ref="A774" si="96">B774</f>
        <v>PH (Filipínská republika)</v>
      </c>
      <c r="B774" s="697" t="s">
        <v>1474</v>
      </c>
      <c r="C774" s="697" t="s">
        <v>1338</v>
      </c>
      <c r="D774" s="698">
        <v>1</v>
      </c>
      <c r="E774" s="698">
        <v>2</v>
      </c>
      <c r="G774" s="690">
        <v>48</v>
      </c>
    </row>
    <row r="775" spans="1:7" ht="11.25" customHeight="1" x14ac:dyDescent="0.25">
      <c r="A775" s="690" t="str">
        <f t="shared" ref="A775" si="97">A774</f>
        <v>PH (Filipínská republika)</v>
      </c>
      <c r="B775" s="694" t="s">
        <v>1367</v>
      </c>
      <c r="C775" s="698">
        <v>1</v>
      </c>
      <c r="D775" s="699">
        <v>2930846393.4519267</v>
      </c>
      <c r="E775" s="697" t="s">
        <v>1368</v>
      </c>
      <c r="G775" s="705" t="s">
        <v>1480</v>
      </c>
    </row>
    <row r="776" spans="1:7" ht="11.25" customHeight="1" x14ac:dyDescent="0.25">
      <c r="A776" s="690" t="str">
        <f t="shared" si="91"/>
        <v>PH (Filipínská republika)</v>
      </c>
      <c r="B776" s="694" t="s">
        <v>1369</v>
      </c>
      <c r="C776" s="698">
        <v>2</v>
      </c>
      <c r="D776" s="700"/>
      <c r="E776" s="697" t="s">
        <v>1368</v>
      </c>
    </row>
    <row r="777" spans="1:7" ht="11.25" customHeight="1" x14ac:dyDescent="0.25">
      <c r="A777" s="690" t="str">
        <f t="shared" si="91"/>
        <v>PH (Filipínská republika)</v>
      </c>
      <c r="B777" s="694" t="s">
        <v>1370</v>
      </c>
      <c r="C777" s="698">
        <v>3</v>
      </c>
      <c r="D777" s="701">
        <v>0</v>
      </c>
      <c r="E777" s="697" t="s">
        <v>1368</v>
      </c>
      <c r="G777" s="690" t="s">
        <v>1384</v>
      </c>
    </row>
    <row r="778" spans="1:7" ht="11.25" customHeight="1" x14ac:dyDescent="0.25">
      <c r="A778" s="690" t="str">
        <f t="shared" si="91"/>
        <v>PH (Filipínská republika)</v>
      </c>
      <c r="B778" s="694" t="s">
        <v>1371</v>
      </c>
      <c r="C778" s="698">
        <v>4</v>
      </c>
      <c r="D778" s="700"/>
      <c r="E778" s="697" t="s">
        <v>1368</v>
      </c>
    </row>
    <row r="779" spans="1:7" ht="11.25" customHeight="1" x14ac:dyDescent="0.25">
      <c r="A779" s="690" t="str">
        <f t="shared" si="91"/>
        <v>PH (Filipínská republika)</v>
      </c>
      <c r="B779" s="694" t="s">
        <v>1372</v>
      </c>
      <c r="C779" s="698">
        <v>5</v>
      </c>
      <c r="D779" s="700">
        <v>0</v>
      </c>
      <c r="E779" s="697" t="s">
        <v>1368</v>
      </c>
    </row>
    <row r="780" spans="1:7" ht="11.25" customHeight="1" x14ac:dyDescent="0.25">
      <c r="A780" s="690" t="str">
        <f t="shared" si="91"/>
        <v>PH (Filipínská republika)</v>
      </c>
      <c r="B780" s="694" t="s">
        <v>1373</v>
      </c>
      <c r="C780" s="698">
        <v>6</v>
      </c>
      <c r="D780" s="700"/>
      <c r="E780" s="697" t="s">
        <v>1368</v>
      </c>
    </row>
    <row r="781" spans="1:7" ht="11.25" customHeight="1" x14ac:dyDescent="0.25">
      <c r="A781" s="690" t="str">
        <f t="shared" si="91"/>
        <v>PH (Filipínská republika)</v>
      </c>
      <c r="B781" s="694" t="s">
        <v>1374</v>
      </c>
      <c r="C781" s="698">
        <v>7</v>
      </c>
      <c r="D781" s="702">
        <v>234467711.47615415</v>
      </c>
      <c r="E781" s="697" t="s">
        <v>1368</v>
      </c>
    </row>
    <row r="782" spans="1:7" ht="11.25" customHeight="1" x14ac:dyDescent="0.25">
      <c r="A782" s="690" t="str">
        <f t="shared" si="91"/>
        <v>PH (Filipínská republika)</v>
      </c>
      <c r="B782" s="694" t="s">
        <v>1375</v>
      </c>
      <c r="C782" s="698">
        <v>8</v>
      </c>
      <c r="D782" s="703">
        <v>234467711.47615415</v>
      </c>
      <c r="E782" s="697" t="s">
        <v>1368</v>
      </c>
    </row>
    <row r="783" spans="1:7" ht="11.25" customHeight="1" x14ac:dyDescent="0.25">
      <c r="A783" s="690" t="str">
        <f t="shared" si="91"/>
        <v>PH (Filipínská republika)</v>
      </c>
      <c r="B783" s="694" t="s">
        <v>1376</v>
      </c>
      <c r="C783" s="698">
        <v>9</v>
      </c>
      <c r="D783" s="700">
        <v>0</v>
      </c>
      <c r="E783" s="697" t="s">
        <v>1368</v>
      </c>
    </row>
    <row r="784" spans="1:7" ht="11.25" customHeight="1" x14ac:dyDescent="0.25">
      <c r="A784" s="690" t="str">
        <f t="shared" si="91"/>
        <v>PH (Filipínská republika)</v>
      </c>
      <c r="B784" s="694" t="s">
        <v>1377</v>
      </c>
      <c r="C784" s="698">
        <v>10</v>
      </c>
      <c r="D784" s="700">
        <v>0</v>
      </c>
      <c r="E784" s="697" t="s">
        <v>1368</v>
      </c>
    </row>
    <row r="785" spans="1:7" ht="11.25" customHeight="1" x14ac:dyDescent="0.25">
      <c r="A785" s="690" t="str">
        <f t="shared" si="91"/>
        <v>PH (Filipínská republika)</v>
      </c>
      <c r="B785" s="694" t="s">
        <v>1378</v>
      </c>
      <c r="C785" s="698">
        <v>11</v>
      </c>
      <c r="D785" s="697" t="s">
        <v>1368</v>
      </c>
      <c r="E785" s="706">
        <v>7.2280513139979944E-3</v>
      </c>
    </row>
    <row r="786" spans="1:7" ht="11.25" customHeight="1" x14ac:dyDescent="0.25">
      <c r="A786" s="690" t="str">
        <f t="shared" si="91"/>
        <v>PH (Filipínská republika)</v>
      </c>
      <c r="B786" s="694" t="s">
        <v>1379</v>
      </c>
      <c r="C786" s="698">
        <v>12</v>
      </c>
      <c r="D786" s="697" t="s">
        <v>1368</v>
      </c>
      <c r="E786" s="706">
        <v>0</v>
      </c>
    </row>
    <row r="787" spans="1:7" ht="11.25" customHeight="1" x14ac:dyDescent="0.25">
      <c r="A787" s="690" t="str">
        <f t="shared" si="91"/>
        <v>PH (Filipínská republika)</v>
      </c>
      <c r="B787" s="694" t="s">
        <v>1380</v>
      </c>
      <c r="C787" s="698">
        <v>13</v>
      </c>
      <c r="D787" s="697" t="s">
        <v>1368</v>
      </c>
      <c r="E787" s="707">
        <v>0</v>
      </c>
    </row>
    <row r="788" spans="1:7" ht="11.25" customHeight="1" x14ac:dyDescent="0.25">
      <c r="A788" s="690" t="str">
        <f t="shared" si="91"/>
        <v>PH (Filipínská republika)</v>
      </c>
      <c r="B788" s="694" t="s">
        <v>1381</v>
      </c>
      <c r="C788" s="698">
        <v>14</v>
      </c>
      <c r="D788" s="697" t="s">
        <v>1368</v>
      </c>
      <c r="E788" s="703"/>
    </row>
    <row r="790" spans="1:7" ht="11.25" customHeight="1" x14ac:dyDescent="0.25">
      <c r="A790" s="690" t="str">
        <f t="shared" ref="A790" si="98">B790</f>
        <v>PL (Polská republika)</v>
      </c>
      <c r="B790" s="697" t="s">
        <v>1476</v>
      </c>
      <c r="C790" s="697" t="s">
        <v>1338</v>
      </c>
      <c r="D790" s="698">
        <v>1</v>
      </c>
      <c r="E790" s="698">
        <v>2</v>
      </c>
      <c r="G790" s="690">
        <v>49</v>
      </c>
    </row>
    <row r="791" spans="1:7" ht="11.25" customHeight="1" x14ac:dyDescent="0.25">
      <c r="A791" s="690" t="str">
        <f t="shared" ref="A791:A852" si="99">A790</f>
        <v>PL (Polská republika)</v>
      </c>
      <c r="B791" s="694" t="s">
        <v>1367</v>
      </c>
      <c r="C791" s="698">
        <v>1</v>
      </c>
      <c r="D791" s="699">
        <v>399778356.403</v>
      </c>
      <c r="E791" s="697" t="s">
        <v>1368</v>
      </c>
      <c r="G791" s="705" t="s">
        <v>1482</v>
      </c>
    </row>
    <row r="792" spans="1:7" ht="11.25" customHeight="1" x14ac:dyDescent="0.25">
      <c r="A792" s="690" t="str">
        <f t="shared" si="99"/>
        <v>PL (Polská republika)</v>
      </c>
      <c r="B792" s="694" t="s">
        <v>1369</v>
      </c>
      <c r="C792" s="698">
        <v>2</v>
      </c>
      <c r="D792" s="700"/>
      <c r="E792" s="697" t="s">
        <v>1368</v>
      </c>
    </row>
    <row r="793" spans="1:7" ht="11.25" customHeight="1" x14ac:dyDescent="0.25">
      <c r="A793" s="690" t="str">
        <f t="shared" si="99"/>
        <v>PL (Polská republika)</v>
      </c>
      <c r="B793" s="694" t="s">
        <v>1370</v>
      </c>
      <c r="C793" s="698">
        <v>3</v>
      </c>
      <c r="D793" s="701">
        <v>0</v>
      </c>
      <c r="E793" s="697" t="s">
        <v>1368</v>
      </c>
      <c r="G793" s="690" t="s">
        <v>1384</v>
      </c>
    </row>
    <row r="794" spans="1:7" ht="11.25" customHeight="1" x14ac:dyDescent="0.25">
      <c r="A794" s="690" t="str">
        <f t="shared" si="99"/>
        <v>PL (Polská republika)</v>
      </c>
      <c r="B794" s="694" t="s">
        <v>1371</v>
      </c>
      <c r="C794" s="698">
        <v>4</v>
      </c>
      <c r="D794" s="700"/>
      <c r="E794" s="697" t="s">
        <v>1368</v>
      </c>
    </row>
    <row r="795" spans="1:7" ht="11.25" customHeight="1" x14ac:dyDescent="0.25">
      <c r="A795" s="690" t="str">
        <f t="shared" si="99"/>
        <v>PL (Polská republika)</v>
      </c>
      <c r="B795" s="694" t="s">
        <v>1372</v>
      </c>
      <c r="C795" s="698">
        <v>5</v>
      </c>
      <c r="D795" s="700">
        <v>0</v>
      </c>
      <c r="E795" s="697" t="s">
        <v>1368</v>
      </c>
    </row>
    <row r="796" spans="1:7" ht="11.25" customHeight="1" x14ac:dyDescent="0.25">
      <c r="A796" s="690" t="str">
        <f t="shared" si="99"/>
        <v>PL (Polská republika)</v>
      </c>
      <c r="B796" s="694" t="s">
        <v>1373</v>
      </c>
      <c r="C796" s="698">
        <v>6</v>
      </c>
      <c r="D796" s="700"/>
      <c r="E796" s="697" t="s">
        <v>1368</v>
      </c>
    </row>
    <row r="797" spans="1:7" ht="11.25" customHeight="1" x14ac:dyDescent="0.25">
      <c r="A797" s="690" t="str">
        <f t="shared" si="99"/>
        <v>PL (Polská republika)</v>
      </c>
      <c r="B797" s="694" t="s">
        <v>1374</v>
      </c>
      <c r="C797" s="698">
        <v>7</v>
      </c>
      <c r="D797" s="702">
        <v>31982268.51224</v>
      </c>
      <c r="E797" s="697" t="s">
        <v>1368</v>
      </c>
    </row>
    <row r="798" spans="1:7" ht="11.25" customHeight="1" x14ac:dyDescent="0.25">
      <c r="A798" s="690" t="str">
        <f t="shared" si="99"/>
        <v>PL (Polská republika)</v>
      </c>
      <c r="B798" s="694" t="s">
        <v>1375</v>
      </c>
      <c r="C798" s="698">
        <v>8</v>
      </c>
      <c r="D798" s="703">
        <v>31982268.51224</v>
      </c>
      <c r="E798" s="697" t="s">
        <v>1368</v>
      </c>
    </row>
    <row r="799" spans="1:7" ht="11.25" customHeight="1" x14ac:dyDescent="0.25">
      <c r="A799" s="690" t="str">
        <f t="shared" si="99"/>
        <v>PL (Polská republika)</v>
      </c>
      <c r="B799" s="694" t="s">
        <v>1376</v>
      </c>
      <c r="C799" s="698">
        <v>9</v>
      </c>
      <c r="D799" s="700">
        <v>0</v>
      </c>
      <c r="E799" s="697" t="s">
        <v>1368</v>
      </c>
    </row>
    <row r="800" spans="1:7" ht="11.25" customHeight="1" x14ac:dyDescent="0.25">
      <c r="A800" s="690" t="str">
        <f t="shared" si="99"/>
        <v>PL (Polská republika)</v>
      </c>
      <c r="B800" s="694" t="s">
        <v>1377</v>
      </c>
      <c r="C800" s="698">
        <v>10</v>
      </c>
      <c r="D800" s="700">
        <v>0</v>
      </c>
      <c r="E800" s="697" t="s">
        <v>1368</v>
      </c>
    </row>
    <row r="801" spans="1:7" ht="11.25" customHeight="1" x14ac:dyDescent="0.25">
      <c r="A801" s="690" t="str">
        <f t="shared" si="99"/>
        <v>PL (Polská republika)</v>
      </c>
      <c r="B801" s="694" t="s">
        <v>1378</v>
      </c>
      <c r="C801" s="698">
        <v>11</v>
      </c>
      <c r="D801" s="697" t="s">
        <v>1368</v>
      </c>
      <c r="E801" s="706">
        <v>9.8593310136028435E-4</v>
      </c>
    </row>
    <row r="802" spans="1:7" ht="11.25" customHeight="1" x14ac:dyDescent="0.25">
      <c r="A802" s="690" t="str">
        <f t="shared" si="99"/>
        <v>PL (Polská republika)</v>
      </c>
      <c r="B802" s="694" t="s">
        <v>1379</v>
      </c>
      <c r="C802" s="698">
        <v>12</v>
      </c>
      <c r="D802" s="697" t="s">
        <v>1368</v>
      </c>
      <c r="E802" s="706">
        <v>0</v>
      </c>
    </row>
    <row r="803" spans="1:7" ht="11.25" customHeight="1" x14ac:dyDescent="0.25">
      <c r="A803" s="690" t="str">
        <f t="shared" si="99"/>
        <v>PL (Polská republika)</v>
      </c>
      <c r="B803" s="694" t="s">
        <v>1380</v>
      </c>
      <c r="C803" s="698">
        <v>13</v>
      </c>
      <c r="D803" s="697" t="s">
        <v>1368</v>
      </c>
      <c r="E803" s="707">
        <v>0</v>
      </c>
    </row>
    <row r="804" spans="1:7" ht="11.25" customHeight="1" x14ac:dyDescent="0.25">
      <c r="A804" s="690" t="str">
        <f t="shared" si="99"/>
        <v>PL (Polská republika)</v>
      </c>
      <c r="B804" s="694" t="s">
        <v>1381</v>
      </c>
      <c r="C804" s="698">
        <v>14</v>
      </c>
      <c r="D804" s="697" t="s">
        <v>1368</v>
      </c>
      <c r="E804" s="703"/>
    </row>
    <row r="806" spans="1:7" ht="11.25" customHeight="1" x14ac:dyDescent="0.25">
      <c r="A806" s="690" t="str">
        <f t="shared" ref="A806" si="100">B806</f>
        <v>RO (Rumunsko)</v>
      </c>
      <c r="B806" s="697" t="s">
        <v>1478</v>
      </c>
      <c r="C806" s="697" t="s">
        <v>1338</v>
      </c>
      <c r="D806" s="698">
        <v>1</v>
      </c>
      <c r="E806" s="698">
        <v>2</v>
      </c>
      <c r="G806" s="690">
        <v>50</v>
      </c>
    </row>
    <row r="807" spans="1:7" ht="11.25" customHeight="1" x14ac:dyDescent="0.25">
      <c r="A807" s="690" t="str">
        <f t="shared" ref="A807" si="101">A806</f>
        <v>RO (Rumunsko)</v>
      </c>
      <c r="B807" s="694" t="s">
        <v>1367</v>
      </c>
      <c r="C807" s="698">
        <v>1</v>
      </c>
      <c r="D807" s="699">
        <v>1223604001.2</v>
      </c>
      <c r="E807" s="697" t="s">
        <v>1368</v>
      </c>
      <c r="G807" s="705" t="s">
        <v>1484</v>
      </c>
    </row>
    <row r="808" spans="1:7" ht="11.25" customHeight="1" x14ac:dyDescent="0.25">
      <c r="A808" s="690" t="str">
        <f t="shared" si="99"/>
        <v>RO (Rumunsko)</v>
      </c>
      <c r="B808" s="694" t="s">
        <v>1369</v>
      </c>
      <c r="C808" s="698">
        <v>2</v>
      </c>
      <c r="D808" s="700"/>
      <c r="E808" s="697" t="s">
        <v>1368</v>
      </c>
    </row>
    <row r="809" spans="1:7" ht="11.25" customHeight="1" x14ac:dyDescent="0.25">
      <c r="A809" s="690" t="str">
        <f t="shared" si="99"/>
        <v>RO (Rumunsko)</v>
      </c>
      <c r="B809" s="694" t="s">
        <v>1370</v>
      </c>
      <c r="C809" s="698">
        <v>3</v>
      </c>
      <c r="D809" s="701">
        <v>0</v>
      </c>
      <c r="E809" s="697" t="s">
        <v>1368</v>
      </c>
      <c r="G809" s="690" t="s">
        <v>1384</v>
      </c>
    </row>
    <row r="810" spans="1:7" ht="11.25" customHeight="1" x14ac:dyDescent="0.25">
      <c r="A810" s="690" t="str">
        <f t="shared" si="99"/>
        <v>RO (Rumunsko)</v>
      </c>
      <c r="B810" s="694" t="s">
        <v>1371</v>
      </c>
      <c r="C810" s="698">
        <v>4</v>
      </c>
      <c r="D810" s="700"/>
      <c r="E810" s="697" t="s">
        <v>1368</v>
      </c>
    </row>
    <row r="811" spans="1:7" ht="11.25" customHeight="1" x14ac:dyDescent="0.25">
      <c r="A811" s="690" t="str">
        <f t="shared" si="99"/>
        <v>RO (Rumunsko)</v>
      </c>
      <c r="B811" s="694" t="s">
        <v>1372</v>
      </c>
      <c r="C811" s="698">
        <v>5</v>
      </c>
      <c r="D811" s="700">
        <v>0</v>
      </c>
      <c r="E811" s="697" t="s">
        <v>1368</v>
      </c>
    </row>
    <row r="812" spans="1:7" ht="11.25" customHeight="1" x14ac:dyDescent="0.25">
      <c r="A812" s="690" t="str">
        <f t="shared" si="99"/>
        <v>RO (Rumunsko)</v>
      </c>
      <c r="B812" s="694" t="s">
        <v>1373</v>
      </c>
      <c r="C812" s="698">
        <v>6</v>
      </c>
      <c r="D812" s="700"/>
      <c r="E812" s="697" t="s">
        <v>1368</v>
      </c>
    </row>
    <row r="813" spans="1:7" ht="11.25" customHeight="1" x14ac:dyDescent="0.25">
      <c r="A813" s="690" t="str">
        <f t="shared" si="99"/>
        <v>RO (Rumunsko)</v>
      </c>
      <c r="B813" s="694" t="s">
        <v>1374</v>
      </c>
      <c r="C813" s="698">
        <v>7</v>
      </c>
      <c r="D813" s="702">
        <v>97888320.096000001</v>
      </c>
      <c r="E813" s="697" t="s">
        <v>1368</v>
      </c>
    </row>
    <row r="814" spans="1:7" ht="11.25" customHeight="1" x14ac:dyDescent="0.25">
      <c r="A814" s="690" t="str">
        <f t="shared" si="99"/>
        <v>RO (Rumunsko)</v>
      </c>
      <c r="B814" s="694" t="s">
        <v>1375</v>
      </c>
      <c r="C814" s="698">
        <v>8</v>
      </c>
      <c r="D814" s="703">
        <v>97888320.096000001</v>
      </c>
      <c r="E814" s="697" t="s">
        <v>1368</v>
      </c>
    </row>
    <row r="815" spans="1:7" ht="11.25" customHeight="1" x14ac:dyDescent="0.25">
      <c r="A815" s="690" t="str">
        <f t="shared" si="99"/>
        <v>RO (Rumunsko)</v>
      </c>
      <c r="B815" s="694" t="s">
        <v>1376</v>
      </c>
      <c r="C815" s="698">
        <v>9</v>
      </c>
      <c r="D815" s="700">
        <v>0</v>
      </c>
      <c r="E815" s="697" t="s">
        <v>1368</v>
      </c>
    </row>
    <row r="816" spans="1:7" ht="11.25" customHeight="1" x14ac:dyDescent="0.25">
      <c r="A816" s="690" t="str">
        <f t="shared" si="99"/>
        <v>RO (Rumunsko)</v>
      </c>
      <c r="B816" s="694" t="s">
        <v>1377</v>
      </c>
      <c r="C816" s="698">
        <v>10</v>
      </c>
      <c r="D816" s="700">
        <v>0</v>
      </c>
      <c r="E816" s="697" t="s">
        <v>1368</v>
      </c>
    </row>
    <row r="817" spans="1:7" ht="11.25" customHeight="1" x14ac:dyDescent="0.25">
      <c r="A817" s="690" t="str">
        <f t="shared" si="99"/>
        <v>RO (Rumunsko)</v>
      </c>
      <c r="B817" s="694" t="s">
        <v>1378</v>
      </c>
      <c r="C817" s="698">
        <v>11</v>
      </c>
      <c r="D817" s="697" t="s">
        <v>1368</v>
      </c>
      <c r="E817" s="706">
        <v>3.0176513270864912E-3</v>
      </c>
    </row>
    <row r="818" spans="1:7" ht="11.25" customHeight="1" x14ac:dyDescent="0.25">
      <c r="A818" s="690" t="str">
        <f t="shared" si="99"/>
        <v>RO (Rumunsko)</v>
      </c>
      <c r="B818" s="694" t="s">
        <v>1379</v>
      </c>
      <c r="C818" s="698">
        <v>12</v>
      </c>
      <c r="D818" s="697" t="s">
        <v>1368</v>
      </c>
      <c r="E818" s="706">
        <v>0</v>
      </c>
    </row>
    <row r="819" spans="1:7" ht="11.25" customHeight="1" x14ac:dyDescent="0.25">
      <c r="A819" s="690" t="str">
        <f t="shared" si="99"/>
        <v>RO (Rumunsko)</v>
      </c>
      <c r="B819" s="694" t="s">
        <v>1380</v>
      </c>
      <c r="C819" s="698">
        <v>13</v>
      </c>
      <c r="D819" s="697" t="s">
        <v>1368</v>
      </c>
      <c r="E819" s="707">
        <v>0</v>
      </c>
    </row>
    <row r="820" spans="1:7" ht="11.25" customHeight="1" x14ac:dyDescent="0.25">
      <c r="A820" s="690" t="str">
        <f t="shared" si="99"/>
        <v>RO (Rumunsko)</v>
      </c>
      <c r="B820" s="694" t="s">
        <v>1381</v>
      </c>
      <c r="C820" s="698">
        <v>14</v>
      </c>
      <c r="D820" s="697" t="s">
        <v>1368</v>
      </c>
      <c r="E820" s="703"/>
    </row>
    <row r="822" spans="1:7" ht="11.25" customHeight="1" x14ac:dyDescent="0.25">
      <c r="A822" s="690" t="str">
        <f t="shared" ref="A822" si="102">B822</f>
        <v>RS (Republika Srbsko)</v>
      </c>
      <c r="B822" s="697" t="s">
        <v>1479</v>
      </c>
      <c r="C822" s="697" t="s">
        <v>1338</v>
      </c>
      <c r="D822" s="698">
        <v>1</v>
      </c>
      <c r="E822" s="698">
        <v>2</v>
      </c>
      <c r="G822" s="690">
        <v>51</v>
      </c>
    </row>
    <row r="823" spans="1:7" ht="11.25" customHeight="1" x14ac:dyDescent="0.25">
      <c r="A823" s="690" t="str">
        <f t="shared" ref="A823" si="103">A822</f>
        <v>RS (Republika Srbsko)</v>
      </c>
      <c r="B823" s="694" t="s">
        <v>1367</v>
      </c>
      <c r="C823" s="698">
        <v>1</v>
      </c>
      <c r="D823" s="699">
        <v>7961.1</v>
      </c>
      <c r="E823" s="697" t="s">
        <v>1368</v>
      </c>
      <c r="G823" s="705" t="s">
        <v>1486</v>
      </c>
    </row>
    <row r="824" spans="1:7" ht="11.25" customHeight="1" x14ac:dyDescent="0.25">
      <c r="A824" s="690" t="str">
        <f t="shared" si="99"/>
        <v>RS (Republika Srbsko)</v>
      </c>
      <c r="B824" s="694" t="s">
        <v>1369</v>
      </c>
      <c r="C824" s="698">
        <v>2</v>
      </c>
      <c r="D824" s="700"/>
      <c r="E824" s="697" t="s">
        <v>1368</v>
      </c>
    </row>
    <row r="825" spans="1:7" ht="11.25" customHeight="1" x14ac:dyDescent="0.25">
      <c r="A825" s="690" t="str">
        <f t="shared" si="99"/>
        <v>RS (Republika Srbsko)</v>
      </c>
      <c r="B825" s="694" t="s">
        <v>1370</v>
      </c>
      <c r="C825" s="698">
        <v>3</v>
      </c>
      <c r="D825" s="701">
        <v>0</v>
      </c>
      <c r="E825" s="697" t="s">
        <v>1368</v>
      </c>
      <c r="G825" s="690" t="s">
        <v>1384</v>
      </c>
    </row>
    <row r="826" spans="1:7" ht="11.25" customHeight="1" x14ac:dyDescent="0.25">
      <c r="A826" s="690" t="str">
        <f t="shared" si="99"/>
        <v>RS (Republika Srbsko)</v>
      </c>
      <c r="B826" s="694" t="s">
        <v>1371</v>
      </c>
      <c r="C826" s="698">
        <v>4</v>
      </c>
      <c r="D826" s="700"/>
      <c r="E826" s="697" t="s">
        <v>1368</v>
      </c>
    </row>
    <row r="827" spans="1:7" ht="11.25" customHeight="1" x14ac:dyDescent="0.25">
      <c r="A827" s="690" t="str">
        <f t="shared" si="99"/>
        <v>RS (Republika Srbsko)</v>
      </c>
      <c r="B827" s="694" t="s">
        <v>1372</v>
      </c>
      <c r="C827" s="698">
        <v>5</v>
      </c>
      <c r="D827" s="700">
        <v>0</v>
      </c>
      <c r="E827" s="697" t="s">
        <v>1368</v>
      </c>
    </row>
    <row r="828" spans="1:7" ht="11.25" customHeight="1" x14ac:dyDescent="0.25">
      <c r="A828" s="690" t="str">
        <f t="shared" si="99"/>
        <v>RS (Republika Srbsko)</v>
      </c>
      <c r="B828" s="694" t="s">
        <v>1373</v>
      </c>
      <c r="C828" s="698">
        <v>6</v>
      </c>
      <c r="D828" s="700"/>
      <c r="E828" s="697" t="s">
        <v>1368</v>
      </c>
    </row>
    <row r="829" spans="1:7" ht="11.25" customHeight="1" x14ac:dyDescent="0.25">
      <c r="A829" s="690" t="str">
        <f t="shared" si="99"/>
        <v>RS (Republika Srbsko)</v>
      </c>
      <c r="B829" s="694" t="s">
        <v>1374</v>
      </c>
      <c r="C829" s="698">
        <v>7</v>
      </c>
      <c r="D829" s="702">
        <v>636.88800000000003</v>
      </c>
      <c r="E829" s="697" t="s">
        <v>1368</v>
      </c>
    </row>
    <row r="830" spans="1:7" ht="11.25" customHeight="1" x14ac:dyDescent="0.25">
      <c r="A830" s="690" t="str">
        <f t="shared" si="99"/>
        <v>RS (Republika Srbsko)</v>
      </c>
      <c r="B830" s="694" t="s">
        <v>1375</v>
      </c>
      <c r="C830" s="698">
        <v>8</v>
      </c>
      <c r="D830" s="703">
        <v>636.88800000000003</v>
      </c>
      <c r="E830" s="697" t="s">
        <v>1368</v>
      </c>
    </row>
    <row r="831" spans="1:7" ht="11.25" customHeight="1" x14ac:dyDescent="0.25">
      <c r="A831" s="690" t="str">
        <f t="shared" si="99"/>
        <v>RS (Republika Srbsko)</v>
      </c>
      <c r="B831" s="694" t="s">
        <v>1376</v>
      </c>
      <c r="C831" s="698">
        <v>9</v>
      </c>
      <c r="D831" s="700">
        <v>0</v>
      </c>
      <c r="E831" s="697" t="s">
        <v>1368</v>
      </c>
    </row>
    <row r="832" spans="1:7" ht="11.25" customHeight="1" x14ac:dyDescent="0.25">
      <c r="A832" s="690" t="str">
        <f t="shared" si="99"/>
        <v>RS (Republika Srbsko)</v>
      </c>
      <c r="B832" s="694" t="s">
        <v>1377</v>
      </c>
      <c r="C832" s="698">
        <v>10</v>
      </c>
      <c r="D832" s="700">
        <v>0</v>
      </c>
      <c r="E832" s="697" t="s">
        <v>1368</v>
      </c>
    </row>
    <row r="833" spans="1:7" ht="11.25" customHeight="1" x14ac:dyDescent="0.25">
      <c r="A833" s="690" t="str">
        <f t="shared" si="99"/>
        <v>RS (Republika Srbsko)</v>
      </c>
      <c r="B833" s="694" t="s">
        <v>1378</v>
      </c>
      <c r="C833" s="698">
        <v>11</v>
      </c>
      <c r="D833" s="697" t="s">
        <v>1368</v>
      </c>
      <c r="E833" s="706">
        <v>1.963365922022801E-8</v>
      </c>
    </row>
    <row r="834" spans="1:7" ht="11.25" customHeight="1" x14ac:dyDescent="0.25">
      <c r="A834" s="690" t="str">
        <f t="shared" si="99"/>
        <v>RS (Republika Srbsko)</v>
      </c>
      <c r="B834" s="694" t="s">
        <v>1379</v>
      </c>
      <c r="C834" s="698">
        <v>12</v>
      </c>
      <c r="D834" s="697" t="s">
        <v>1368</v>
      </c>
      <c r="E834" s="706">
        <v>0</v>
      </c>
    </row>
    <row r="835" spans="1:7" ht="11.25" customHeight="1" x14ac:dyDescent="0.25">
      <c r="A835" s="690" t="str">
        <f t="shared" si="99"/>
        <v>RS (Republika Srbsko)</v>
      </c>
      <c r="B835" s="694" t="s">
        <v>1380</v>
      </c>
      <c r="C835" s="698">
        <v>13</v>
      </c>
      <c r="D835" s="697" t="s">
        <v>1368</v>
      </c>
      <c r="E835" s="707">
        <v>0</v>
      </c>
    </row>
    <row r="836" spans="1:7" ht="11.25" customHeight="1" x14ac:dyDescent="0.25">
      <c r="A836" s="690" t="str">
        <f t="shared" si="99"/>
        <v>RS (Republika Srbsko)</v>
      </c>
      <c r="B836" s="694" t="s">
        <v>1381</v>
      </c>
      <c r="C836" s="698">
        <v>14</v>
      </c>
      <c r="D836" s="697" t="s">
        <v>1368</v>
      </c>
      <c r="E836" s="703"/>
    </row>
    <row r="838" spans="1:7" ht="11.25" customHeight="1" x14ac:dyDescent="0.25">
      <c r="A838" s="690" t="str">
        <f t="shared" ref="A838" si="104">B838</f>
        <v>RU (Ruská federace)</v>
      </c>
      <c r="B838" s="697" t="s">
        <v>1481</v>
      </c>
      <c r="C838" s="697" t="s">
        <v>1338</v>
      </c>
      <c r="D838" s="698">
        <v>1</v>
      </c>
      <c r="E838" s="698">
        <v>2</v>
      </c>
      <c r="G838" s="690">
        <v>52</v>
      </c>
    </row>
    <row r="839" spans="1:7" ht="11.25" customHeight="1" x14ac:dyDescent="0.25">
      <c r="A839" s="690" t="str">
        <f t="shared" ref="A839" si="105">A838</f>
        <v>RU (Ruská federace)</v>
      </c>
      <c r="B839" s="694" t="s">
        <v>1367</v>
      </c>
      <c r="C839" s="698">
        <v>1</v>
      </c>
      <c r="D839" s="699">
        <v>93718535540.283707</v>
      </c>
      <c r="E839" s="697" t="s">
        <v>1368</v>
      </c>
      <c r="G839" s="705" t="s">
        <v>1488</v>
      </c>
    </row>
    <row r="840" spans="1:7" ht="11.25" customHeight="1" x14ac:dyDescent="0.25">
      <c r="A840" s="690" t="str">
        <f t="shared" si="99"/>
        <v>RU (Ruská federace)</v>
      </c>
      <c r="B840" s="694" t="s">
        <v>1369</v>
      </c>
      <c r="C840" s="698">
        <v>2</v>
      </c>
      <c r="D840" s="700"/>
      <c r="E840" s="697" t="s">
        <v>1368</v>
      </c>
    </row>
    <row r="841" spans="1:7" ht="11.25" customHeight="1" x14ac:dyDescent="0.25">
      <c r="A841" s="690" t="str">
        <f t="shared" si="99"/>
        <v>RU (Ruská federace)</v>
      </c>
      <c r="B841" s="694" t="s">
        <v>1370</v>
      </c>
      <c r="C841" s="698">
        <v>3</v>
      </c>
      <c r="D841" s="701">
        <v>0</v>
      </c>
      <c r="E841" s="697" t="s">
        <v>1368</v>
      </c>
      <c r="G841" s="690" t="s">
        <v>1384</v>
      </c>
    </row>
    <row r="842" spans="1:7" ht="11.25" customHeight="1" x14ac:dyDescent="0.25">
      <c r="A842" s="690" t="str">
        <f t="shared" si="99"/>
        <v>RU (Ruská federace)</v>
      </c>
      <c r="B842" s="694" t="s">
        <v>1371</v>
      </c>
      <c r="C842" s="698">
        <v>4</v>
      </c>
      <c r="D842" s="700"/>
      <c r="E842" s="697" t="s">
        <v>1368</v>
      </c>
    </row>
    <row r="843" spans="1:7" ht="11.25" customHeight="1" x14ac:dyDescent="0.25">
      <c r="A843" s="690" t="str">
        <f t="shared" si="99"/>
        <v>RU (Ruská federace)</v>
      </c>
      <c r="B843" s="694" t="s">
        <v>1372</v>
      </c>
      <c r="C843" s="698">
        <v>5</v>
      </c>
      <c r="D843" s="700">
        <v>0</v>
      </c>
      <c r="E843" s="697" t="s">
        <v>1368</v>
      </c>
    </row>
    <row r="844" spans="1:7" ht="11.25" customHeight="1" x14ac:dyDescent="0.25">
      <c r="A844" s="690" t="str">
        <f t="shared" si="99"/>
        <v>RU (Ruská federace)</v>
      </c>
      <c r="B844" s="694" t="s">
        <v>1373</v>
      </c>
      <c r="C844" s="698">
        <v>6</v>
      </c>
      <c r="D844" s="700"/>
      <c r="E844" s="697" t="s">
        <v>1368</v>
      </c>
    </row>
    <row r="845" spans="1:7" ht="11.25" customHeight="1" x14ac:dyDescent="0.25">
      <c r="A845" s="690" t="str">
        <f t="shared" si="99"/>
        <v>RU (Ruská federace)</v>
      </c>
      <c r="B845" s="694" t="s">
        <v>1374</v>
      </c>
      <c r="C845" s="698">
        <v>7</v>
      </c>
      <c r="D845" s="702">
        <v>7497482843.2226963</v>
      </c>
      <c r="E845" s="697" t="s">
        <v>1368</v>
      </c>
    </row>
    <row r="846" spans="1:7" ht="11.25" customHeight="1" x14ac:dyDescent="0.25">
      <c r="A846" s="690" t="str">
        <f t="shared" si="99"/>
        <v>RU (Ruská federace)</v>
      </c>
      <c r="B846" s="694" t="s">
        <v>1375</v>
      </c>
      <c r="C846" s="698">
        <v>8</v>
      </c>
      <c r="D846" s="703">
        <v>7497482843.2226963</v>
      </c>
      <c r="E846" s="697" t="s">
        <v>1368</v>
      </c>
    </row>
    <row r="847" spans="1:7" ht="11.25" customHeight="1" x14ac:dyDescent="0.25">
      <c r="A847" s="690" t="str">
        <f t="shared" si="99"/>
        <v>RU (Ruská federace)</v>
      </c>
      <c r="B847" s="694" t="s">
        <v>1376</v>
      </c>
      <c r="C847" s="698">
        <v>9</v>
      </c>
      <c r="D847" s="700">
        <v>0</v>
      </c>
      <c r="E847" s="697" t="s">
        <v>1368</v>
      </c>
    </row>
    <row r="848" spans="1:7" ht="11.25" customHeight="1" x14ac:dyDescent="0.25">
      <c r="A848" s="690" t="str">
        <f t="shared" si="99"/>
        <v>RU (Ruská federace)</v>
      </c>
      <c r="B848" s="694" t="s">
        <v>1377</v>
      </c>
      <c r="C848" s="698">
        <v>10</v>
      </c>
      <c r="D848" s="700">
        <v>0</v>
      </c>
      <c r="E848" s="697" t="s">
        <v>1368</v>
      </c>
    </row>
    <row r="849" spans="1:7" ht="11.25" customHeight="1" x14ac:dyDescent="0.25">
      <c r="A849" s="690" t="str">
        <f t="shared" si="99"/>
        <v>RU (Ruská federace)</v>
      </c>
      <c r="B849" s="694" t="s">
        <v>1378</v>
      </c>
      <c r="C849" s="698">
        <v>11</v>
      </c>
      <c r="D849" s="697" t="s">
        <v>1368</v>
      </c>
      <c r="E849" s="706">
        <v>0.23112858642860379</v>
      </c>
    </row>
    <row r="850" spans="1:7" ht="11.25" customHeight="1" x14ac:dyDescent="0.25">
      <c r="A850" s="690" t="str">
        <f t="shared" si="99"/>
        <v>RU (Ruská federace)</v>
      </c>
      <c r="B850" s="694" t="s">
        <v>1379</v>
      </c>
      <c r="C850" s="698">
        <v>12</v>
      </c>
      <c r="D850" s="697" t="s">
        <v>1368</v>
      </c>
      <c r="E850" s="706">
        <v>0</v>
      </c>
    </row>
    <row r="851" spans="1:7" ht="11.25" customHeight="1" x14ac:dyDescent="0.25">
      <c r="A851" s="690" t="str">
        <f t="shared" si="99"/>
        <v>RU (Ruská federace)</v>
      </c>
      <c r="B851" s="694" t="s">
        <v>1380</v>
      </c>
      <c r="C851" s="698">
        <v>13</v>
      </c>
      <c r="D851" s="697" t="s">
        <v>1368</v>
      </c>
      <c r="E851" s="707">
        <v>0</v>
      </c>
    </row>
    <row r="852" spans="1:7" ht="11.25" customHeight="1" x14ac:dyDescent="0.25">
      <c r="A852" s="690" t="str">
        <f t="shared" si="99"/>
        <v>RU (Ruská federace)</v>
      </c>
      <c r="B852" s="694" t="s">
        <v>1381</v>
      </c>
      <c r="C852" s="698">
        <v>14</v>
      </c>
      <c r="D852" s="697" t="s">
        <v>1368</v>
      </c>
      <c r="E852" s="703"/>
    </row>
    <row r="854" spans="1:7" ht="11.25" customHeight="1" x14ac:dyDescent="0.25">
      <c r="A854" s="690" t="str">
        <f t="shared" ref="A854" si="106">B854</f>
        <v>SC (Seychelská republika)</v>
      </c>
      <c r="B854" s="697" t="s">
        <v>1483</v>
      </c>
      <c r="C854" s="697" t="s">
        <v>1338</v>
      </c>
      <c r="D854" s="698">
        <v>1</v>
      </c>
      <c r="E854" s="698">
        <v>2</v>
      </c>
      <c r="G854" s="690">
        <v>53</v>
      </c>
    </row>
    <row r="855" spans="1:7" ht="11.25" customHeight="1" x14ac:dyDescent="0.25">
      <c r="A855" s="690" t="str">
        <f t="shared" ref="A855:A916" si="107">A854</f>
        <v>SC (Seychelská republika)</v>
      </c>
      <c r="B855" s="694" t="s">
        <v>1367</v>
      </c>
      <c r="C855" s="698">
        <v>1</v>
      </c>
      <c r="D855" s="699">
        <v>7406.39</v>
      </c>
      <c r="E855" s="697" t="s">
        <v>1368</v>
      </c>
      <c r="G855" s="705" t="s">
        <v>1490</v>
      </c>
    </row>
    <row r="856" spans="1:7" ht="11.25" customHeight="1" x14ac:dyDescent="0.25">
      <c r="A856" s="690" t="str">
        <f t="shared" si="107"/>
        <v>SC (Seychelská republika)</v>
      </c>
      <c r="B856" s="694" t="s">
        <v>1369</v>
      </c>
      <c r="C856" s="698">
        <v>2</v>
      </c>
      <c r="D856" s="700"/>
      <c r="E856" s="697" t="s">
        <v>1368</v>
      </c>
    </row>
    <row r="857" spans="1:7" ht="11.25" customHeight="1" x14ac:dyDescent="0.25">
      <c r="A857" s="690" t="str">
        <f t="shared" si="107"/>
        <v>SC (Seychelská republika)</v>
      </c>
      <c r="B857" s="694" t="s">
        <v>1370</v>
      </c>
      <c r="C857" s="698">
        <v>3</v>
      </c>
      <c r="D857" s="701">
        <v>0</v>
      </c>
      <c r="E857" s="697" t="s">
        <v>1368</v>
      </c>
      <c r="G857" s="690" t="s">
        <v>1384</v>
      </c>
    </row>
    <row r="858" spans="1:7" ht="11.25" customHeight="1" x14ac:dyDescent="0.25">
      <c r="A858" s="690" t="str">
        <f t="shared" si="107"/>
        <v>SC (Seychelská republika)</v>
      </c>
      <c r="B858" s="694" t="s">
        <v>1371</v>
      </c>
      <c r="C858" s="698">
        <v>4</v>
      </c>
      <c r="D858" s="700"/>
      <c r="E858" s="697" t="s">
        <v>1368</v>
      </c>
    </row>
    <row r="859" spans="1:7" ht="11.25" customHeight="1" x14ac:dyDescent="0.25">
      <c r="A859" s="690" t="str">
        <f t="shared" si="107"/>
        <v>SC (Seychelská republika)</v>
      </c>
      <c r="B859" s="694" t="s">
        <v>1372</v>
      </c>
      <c r="C859" s="698">
        <v>5</v>
      </c>
      <c r="D859" s="700">
        <v>0</v>
      </c>
      <c r="E859" s="697" t="s">
        <v>1368</v>
      </c>
    </row>
    <row r="860" spans="1:7" ht="11.25" customHeight="1" x14ac:dyDescent="0.25">
      <c r="A860" s="690" t="str">
        <f t="shared" si="107"/>
        <v>SC (Seychelská republika)</v>
      </c>
      <c r="B860" s="694" t="s">
        <v>1373</v>
      </c>
      <c r="C860" s="698">
        <v>6</v>
      </c>
      <c r="D860" s="700"/>
      <c r="E860" s="697" t="s">
        <v>1368</v>
      </c>
    </row>
    <row r="861" spans="1:7" ht="11.25" customHeight="1" x14ac:dyDescent="0.25">
      <c r="A861" s="690" t="str">
        <f t="shared" si="107"/>
        <v>SC (Seychelská republika)</v>
      </c>
      <c r="B861" s="694" t="s">
        <v>1374</v>
      </c>
      <c r="C861" s="698">
        <v>7</v>
      </c>
      <c r="D861" s="702">
        <v>592.51120000000003</v>
      </c>
      <c r="E861" s="697" t="s">
        <v>1368</v>
      </c>
    </row>
    <row r="862" spans="1:7" ht="11.25" customHeight="1" x14ac:dyDescent="0.25">
      <c r="A862" s="690" t="str">
        <f t="shared" si="107"/>
        <v>SC (Seychelská republika)</v>
      </c>
      <c r="B862" s="694" t="s">
        <v>1375</v>
      </c>
      <c r="C862" s="698">
        <v>8</v>
      </c>
      <c r="D862" s="703">
        <v>592.51120000000003</v>
      </c>
      <c r="E862" s="697" t="s">
        <v>1368</v>
      </c>
    </row>
    <row r="863" spans="1:7" ht="11.25" customHeight="1" x14ac:dyDescent="0.25">
      <c r="A863" s="690" t="str">
        <f t="shared" si="107"/>
        <v>SC (Seychelská republika)</v>
      </c>
      <c r="B863" s="694" t="s">
        <v>1376</v>
      </c>
      <c r="C863" s="698">
        <v>9</v>
      </c>
      <c r="D863" s="700">
        <v>0</v>
      </c>
      <c r="E863" s="697" t="s">
        <v>1368</v>
      </c>
    </row>
    <row r="864" spans="1:7" ht="11.25" customHeight="1" x14ac:dyDescent="0.25">
      <c r="A864" s="690" t="str">
        <f t="shared" si="107"/>
        <v>SC (Seychelská republika)</v>
      </c>
      <c r="B864" s="694" t="s">
        <v>1377</v>
      </c>
      <c r="C864" s="698">
        <v>10</v>
      </c>
      <c r="D864" s="700">
        <v>0</v>
      </c>
      <c r="E864" s="697" t="s">
        <v>1368</v>
      </c>
    </row>
    <row r="865" spans="1:7" ht="11.25" customHeight="1" x14ac:dyDescent="0.25">
      <c r="A865" s="690" t="str">
        <f t="shared" si="107"/>
        <v>SC (Seychelská republika)</v>
      </c>
      <c r="B865" s="694" t="s">
        <v>1378</v>
      </c>
      <c r="C865" s="698">
        <v>11</v>
      </c>
      <c r="D865" s="697" t="s">
        <v>1368</v>
      </c>
      <c r="E865" s="706">
        <v>1.8265633808406443E-8</v>
      </c>
    </row>
    <row r="866" spans="1:7" ht="11.25" customHeight="1" x14ac:dyDescent="0.25">
      <c r="A866" s="690" t="str">
        <f t="shared" si="107"/>
        <v>SC (Seychelská republika)</v>
      </c>
      <c r="B866" s="694" t="s">
        <v>1379</v>
      </c>
      <c r="C866" s="698">
        <v>12</v>
      </c>
      <c r="D866" s="697" t="s">
        <v>1368</v>
      </c>
      <c r="E866" s="706">
        <v>0</v>
      </c>
    </row>
    <row r="867" spans="1:7" ht="11.25" customHeight="1" x14ac:dyDescent="0.25">
      <c r="A867" s="690" t="str">
        <f t="shared" si="107"/>
        <v>SC (Seychelská republika)</v>
      </c>
      <c r="B867" s="694" t="s">
        <v>1380</v>
      </c>
      <c r="C867" s="698">
        <v>13</v>
      </c>
      <c r="D867" s="697" t="s">
        <v>1368</v>
      </c>
      <c r="E867" s="707">
        <v>0</v>
      </c>
    </row>
    <row r="868" spans="1:7" ht="11.25" customHeight="1" x14ac:dyDescent="0.25">
      <c r="A868" s="690" t="str">
        <f t="shared" si="107"/>
        <v>SC (Seychelská republika)</v>
      </c>
      <c r="B868" s="694" t="s">
        <v>1381</v>
      </c>
      <c r="C868" s="698">
        <v>14</v>
      </c>
      <c r="D868" s="697" t="s">
        <v>1368</v>
      </c>
      <c r="E868" s="703"/>
    </row>
    <row r="870" spans="1:7" ht="11.25" customHeight="1" x14ac:dyDescent="0.25">
      <c r="A870" s="690" t="str">
        <f t="shared" ref="A870" si="108">B870</f>
        <v>SE (Švédské království)</v>
      </c>
      <c r="B870" s="697" t="s">
        <v>1485</v>
      </c>
      <c r="C870" s="697" t="s">
        <v>1338</v>
      </c>
      <c r="D870" s="698">
        <v>1</v>
      </c>
      <c r="E870" s="698">
        <v>2</v>
      </c>
      <c r="G870" s="690">
        <v>54</v>
      </c>
    </row>
    <row r="871" spans="1:7" ht="11.25" customHeight="1" x14ac:dyDescent="0.25">
      <c r="A871" s="690" t="str">
        <f t="shared" ref="A871" si="109">A870</f>
        <v>SE (Švédské království)</v>
      </c>
      <c r="B871" s="694" t="s">
        <v>1367</v>
      </c>
      <c r="C871" s="698">
        <v>1</v>
      </c>
      <c r="D871" s="699">
        <v>142431414.41999999</v>
      </c>
      <c r="E871" s="697" t="s">
        <v>1368</v>
      </c>
      <c r="G871" s="705" t="s">
        <v>1492</v>
      </c>
    </row>
    <row r="872" spans="1:7" ht="11.25" customHeight="1" x14ac:dyDescent="0.25">
      <c r="A872" s="690" t="str">
        <f t="shared" si="107"/>
        <v>SE (Švédské království)</v>
      </c>
      <c r="B872" s="694" t="s">
        <v>1369</v>
      </c>
      <c r="C872" s="698">
        <v>2</v>
      </c>
      <c r="D872" s="700"/>
      <c r="E872" s="697" t="s">
        <v>1368</v>
      </c>
    </row>
    <row r="873" spans="1:7" ht="11.25" customHeight="1" x14ac:dyDescent="0.25">
      <c r="A873" s="690" t="str">
        <f t="shared" si="107"/>
        <v>SE (Švédské království)</v>
      </c>
      <c r="B873" s="694" t="s">
        <v>1370</v>
      </c>
      <c r="C873" s="698">
        <v>3</v>
      </c>
      <c r="D873" s="701">
        <v>0</v>
      </c>
      <c r="E873" s="697" t="s">
        <v>1368</v>
      </c>
      <c r="G873" s="690" t="s">
        <v>1384</v>
      </c>
    </row>
    <row r="874" spans="1:7" ht="11.25" customHeight="1" x14ac:dyDescent="0.25">
      <c r="A874" s="690" t="str">
        <f t="shared" si="107"/>
        <v>SE (Švédské království)</v>
      </c>
      <c r="B874" s="694" t="s">
        <v>1371</v>
      </c>
      <c r="C874" s="698">
        <v>4</v>
      </c>
      <c r="D874" s="700"/>
      <c r="E874" s="697" t="s">
        <v>1368</v>
      </c>
    </row>
    <row r="875" spans="1:7" ht="11.25" customHeight="1" x14ac:dyDescent="0.25">
      <c r="A875" s="690" t="str">
        <f t="shared" si="107"/>
        <v>SE (Švédské království)</v>
      </c>
      <c r="B875" s="694" t="s">
        <v>1372</v>
      </c>
      <c r="C875" s="698">
        <v>5</v>
      </c>
      <c r="D875" s="700">
        <v>0</v>
      </c>
      <c r="E875" s="697" t="s">
        <v>1368</v>
      </c>
    </row>
    <row r="876" spans="1:7" ht="11.25" customHeight="1" x14ac:dyDescent="0.25">
      <c r="A876" s="690" t="str">
        <f t="shared" si="107"/>
        <v>SE (Švédské království)</v>
      </c>
      <c r="B876" s="694" t="s">
        <v>1373</v>
      </c>
      <c r="C876" s="698">
        <v>6</v>
      </c>
      <c r="D876" s="700"/>
      <c r="E876" s="697" t="s">
        <v>1368</v>
      </c>
    </row>
    <row r="877" spans="1:7" ht="11.25" customHeight="1" x14ac:dyDescent="0.25">
      <c r="A877" s="690" t="str">
        <f t="shared" si="107"/>
        <v>SE (Švédské království)</v>
      </c>
      <c r="B877" s="694" t="s">
        <v>1374</v>
      </c>
      <c r="C877" s="698">
        <v>7</v>
      </c>
      <c r="D877" s="702">
        <v>11394513.1536</v>
      </c>
      <c r="E877" s="697" t="s">
        <v>1368</v>
      </c>
    </row>
    <row r="878" spans="1:7" ht="11.25" customHeight="1" x14ac:dyDescent="0.25">
      <c r="A878" s="690" t="str">
        <f t="shared" si="107"/>
        <v>SE (Švédské království)</v>
      </c>
      <c r="B878" s="694" t="s">
        <v>1375</v>
      </c>
      <c r="C878" s="698">
        <v>8</v>
      </c>
      <c r="D878" s="703">
        <v>11394513.1536</v>
      </c>
      <c r="E878" s="697" t="s">
        <v>1368</v>
      </c>
    </row>
    <row r="879" spans="1:7" ht="11.25" customHeight="1" x14ac:dyDescent="0.25">
      <c r="A879" s="690" t="str">
        <f t="shared" si="107"/>
        <v>SE (Švédské království)</v>
      </c>
      <c r="B879" s="694" t="s">
        <v>1376</v>
      </c>
      <c r="C879" s="698">
        <v>9</v>
      </c>
      <c r="D879" s="700">
        <v>0</v>
      </c>
      <c r="E879" s="697" t="s">
        <v>1368</v>
      </c>
    </row>
    <row r="880" spans="1:7" ht="11.25" customHeight="1" x14ac:dyDescent="0.25">
      <c r="A880" s="690" t="str">
        <f t="shared" si="107"/>
        <v>SE (Švédské království)</v>
      </c>
      <c r="B880" s="694" t="s">
        <v>1377</v>
      </c>
      <c r="C880" s="698">
        <v>10</v>
      </c>
      <c r="D880" s="700">
        <v>0</v>
      </c>
      <c r="E880" s="697" t="s">
        <v>1368</v>
      </c>
    </row>
    <row r="881" spans="1:7" ht="11.25" customHeight="1" x14ac:dyDescent="0.25">
      <c r="A881" s="690" t="str">
        <f t="shared" si="107"/>
        <v>SE (Švédské království)</v>
      </c>
      <c r="B881" s="694" t="s">
        <v>1378</v>
      </c>
      <c r="C881" s="698">
        <v>11</v>
      </c>
      <c r="D881" s="697" t="s">
        <v>1368</v>
      </c>
      <c r="E881" s="706">
        <v>3.5126425405752339E-4</v>
      </c>
    </row>
    <row r="882" spans="1:7" ht="11.25" customHeight="1" x14ac:dyDescent="0.25">
      <c r="A882" s="690" t="str">
        <f t="shared" si="107"/>
        <v>SE (Švédské království)</v>
      </c>
      <c r="B882" s="694" t="s">
        <v>1379</v>
      </c>
      <c r="C882" s="698">
        <v>12</v>
      </c>
      <c r="D882" s="697" t="s">
        <v>1368</v>
      </c>
      <c r="E882" s="706">
        <v>1.4999999999999999E-2</v>
      </c>
    </row>
    <row r="883" spans="1:7" ht="11.25" customHeight="1" x14ac:dyDescent="0.25">
      <c r="A883" s="690" t="str">
        <f t="shared" si="107"/>
        <v>SE (Švédské království)</v>
      </c>
      <c r="B883" s="694" t="s">
        <v>1380</v>
      </c>
      <c r="C883" s="698">
        <v>13</v>
      </c>
      <c r="D883" s="697" t="s">
        <v>1368</v>
      </c>
      <c r="E883" s="707">
        <v>0</v>
      </c>
    </row>
    <row r="884" spans="1:7" ht="11.25" customHeight="1" x14ac:dyDescent="0.25">
      <c r="A884" s="690" t="str">
        <f t="shared" si="107"/>
        <v>SE (Švédské království)</v>
      </c>
      <c r="B884" s="694" t="s">
        <v>1381</v>
      </c>
      <c r="C884" s="698">
        <v>14</v>
      </c>
      <c r="D884" s="697" t="s">
        <v>1368</v>
      </c>
      <c r="E884" s="703"/>
    </row>
    <row r="886" spans="1:7" ht="11.25" customHeight="1" x14ac:dyDescent="0.25">
      <c r="A886" s="690" t="str">
        <f t="shared" ref="A886" si="110">B886</f>
        <v>SI (Slovinská republika)</v>
      </c>
      <c r="B886" s="697" t="s">
        <v>1487</v>
      </c>
      <c r="C886" s="697" t="s">
        <v>1338</v>
      </c>
      <c r="D886" s="698">
        <v>1</v>
      </c>
      <c r="E886" s="698">
        <v>2</v>
      </c>
      <c r="G886" s="690">
        <v>55</v>
      </c>
    </row>
    <row r="887" spans="1:7" ht="11.25" customHeight="1" x14ac:dyDescent="0.25">
      <c r="A887" s="690" t="str">
        <f t="shared" ref="A887" si="111">A886</f>
        <v>SI (Slovinská republika)</v>
      </c>
      <c r="B887" s="694" t="s">
        <v>1367</v>
      </c>
      <c r="C887" s="698">
        <v>1</v>
      </c>
      <c r="D887" s="699">
        <v>0</v>
      </c>
      <c r="E887" s="697" t="s">
        <v>1368</v>
      </c>
      <c r="G887" s="705" t="s">
        <v>1494</v>
      </c>
    </row>
    <row r="888" spans="1:7" ht="11.25" customHeight="1" x14ac:dyDescent="0.25">
      <c r="A888" s="690" t="str">
        <f t="shared" si="107"/>
        <v>SI (Slovinská republika)</v>
      </c>
      <c r="B888" s="694" t="s">
        <v>1369</v>
      </c>
      <c r="C888" s="698">
        <v>2</v>
      </c>
      <c r="D888" s="700"/>
      <c r="E888" s="697" t="s">
        <v>1368</v>
      </c>
    </row>
    <row r="889" spans="1:7" ht="11.25" customHeight="1" x14ac:dyDescent="0.25">
      <c r="A889" s="690" t="str">
        <f t="shared" si="107"/>
        <v>SI (Slovinská republika)</v>
      </c>
      <c r="B889" s="694" t="s">
        <v>1370</v>
      </c>
      <c r="C889" s="698">
        <v>3</v>
      </c>
      <c r="D889" s="701">
        <v>0</v>
      </c>
      <c r="E889" s="697" t="s">
        <v>1368</v>
      </c>
      <c r="G889" s="690" t="s">
        <v>1384</v>
      </c>
    </row>
    <row r="890" spans="1:7" ht="11.25" customHeight="1" x14ac:dyDescent="0.25">
      <c r="A890" s="690" t="str">
        <f t="shared" si="107"/>
        <v>SI (Slovinská republika)</v>
      </c>
      <c r="B890" s="694" t="s">
        <v>1371</v>
      </c>
      <c r="C890" s="698">
        <v>4</v>
      </c>
      <c r="D890" s="700"/>
      <c r="E890" s="697" t="s">
        <v>1368</v>
      </c>
    </row>
    <row r="891" spans="1:7" ht="11.25" customHeight="1" x14ac:dyDescent="0.25">
      <c r="A891" s="690" t="str">
        <f t="shared" si="107"/>
        <v>SI (Slovinská republika)</v>
      </c>
      <c r="B891" s="694" t="s">
        <v>1372</v>
      </c>
      <c r="C891" s="698">
        <v>5</v>
      </c>
      <c r="D891" s="700">
        <v>0</v>
      </c>
      <c r="E891" s="697" t="s">
        <v>1368</v>
      </c>
    </row>
    <row r="892" spans="1:7" ht="11.25" customHeight="1" x14ac:dyDescent="0.25">
      <c r="A892" s="690" t="str">
        <f t="shared" si="107"/>
        <v>SI (Slovinská republika)</v>
      </c>
      <c r="B892" s="694" t="s">
        <v>1373</v>
      </c>
      <c r="C892" s="698">
        <v>6</v>
      </c>
      <c r="D892" s="700"/>
      <c r="E892" s="697" t="s">
        <v>1368</v>
      </c>
    </row>
    <row r="893" spans="1:7" ht="11.25" customHeight="1" x14ac:dyDescent="0.25">
      <c r="A893" s="690" t="str">
        <f t="shared" si="107"/>
        <v>SI (Slovinská republika)</v>
      </c>
      <c r="B893" s="694" t="s">
        <v>1374</v>
      </c>
      <c r="C893" s="698">
        <v>7</v>
      </c>
      <c r="D893" s="702">
        <v>0</v>
      </c>
      <c r="E893" s="697" t="s">
        <v>1368</v>
      </c>
    </row>
    <row r="894" spans="1:7" ht="11.25" customHeight="1" x14ac:dyDescent="0.25">
      <c r="A894" s="690" t="str">
        <f t="shared" si="107"/>
        <v>SI (Slovinská republika)</v>
      </c>
      <c r="B894" s="694" t="s">
        <v>1375</v>
      </c>
      <c r="C894" s="698">
        <v>8</v>
      </c>
      <c r="D894" s="703">
        <v>0</v>
      </c>
      <c r="E894" s="697" t="s">
        <v>1368</v>
      </c>
    </row>
    <row r="895" spans="1:7" ht="11.25" customHeight="1" x14ac:dyDescent="0.25">
      <c r="A895" s="690" t="str">
        <f t="shared" si="107"/>
        <v>SI (Slovinská republika)</v>
      </c>
      <c r="B895" s="694" t="s">
        <v>1376</v>
      </c>
      <c r="C895" s="698">
        <v>9</v>
      </c>
      <c r="D895" s="700">
        <v>0</v>
      </c>
      <c r="E895" s="697" t="s">
        <v>1368</v>
      </c>
    </row>
    <row r="896" spans="1:7" ht="11.25" customHeight="1" x14ac:dyDescent="0.25">
      <c r="A896" s="690" t="str">
        <f t="shared" si="107"/>
        <v>SI (Slovinská republika)</v>
      </c>
      <c r="B896" s="694" t="s">
        <v>1377</v>
      </c>
      <c r="C896" s="698">
        <v>10</v>
      </c>
      <c r="D896" s="700">
        <v>0</v>
      </c>
      <c r="E896" s="697" t="s">
        <v>1368</v>
      </c>
    </row>
    <row r="897" spans="1:7" ht="11.25" customHeight="1" x14ac:dyDescent="0.25">
      <c r="A897" s="690" t="str">
        <f t="shared" si="107"/>
        <v>SI (Slovinská republika)</v>
      </c>
      <c r="B897" s="694" t="s">
        <v>1378</v>
      </c>
      <c r="C897" s="698">
        <v>11</v>
      </c>
      <c r="D897" s="697" t="s">
        <v>1368</v>
      </c>
      <c r="E897" s="706">
        <v>0</v>
      </c>
    </row>
    <row r="898" spans="1:7" ht="11.25" customHeight="1" x14ac:dyDescent="0.25">
      <c r="A898" s="690" t="str">
        <f t="shared" si="107"/>
        <v>SI (Slovinská republika)</v>
      </c>
      <c r="B898" s="694" t="s">
        <v>1379</v>
      </c>
      <c r="C898" s="698">
        <v>12</v>
      </c>
      <c r="D898" s="697" t="s">
        <v>1368</v>
      </c>
      <c r="E898" s="706">
        <v>0</v>
      </c>
    </row>
    <row r="899" spans="1:7" ht="11.25" customHeight="1" x14ac:dyDescent="0.25">
      <c r="A899" s="690" t="str">
        <f t="shared" si="107"/>
        <v>SI (Slovinská republika)</v>
      </c>
      <c r="B899" s="694" t="s">
        <v>1380</v>
      </c>
      <c r="C899" s="698">
        <v>13</v>
      </c>
      <c r="D899" s="697" t="s">
        <v>1368</v>
      </c>
      <c r="E899" s="707">
        <v>0</v>
      </c>
    </row>
    <row r="900" spans="1:7" ht="11.25" customHeight="1" x14ac:dyDescent="0.25">
      <c r="A900" s="690" t="str">
        <f t="shared" si="107"/>
        <v>SI (Slovinská republika)</v>
      </c>
      <c r="B900" s="694" t="s">
        <v>1381</v>
      </c>
      <c r="C900" s="698">
        <v>14</v>
      </c>
      <c r="D900" s="697" t="s">
        <v>1368</v>
      </c>
      <c r="E900" s="703"/>
    </row>
    <row r="902" spans="1:7" ht="11.25" customHeight="1" x14ac:dyDescent="0.25">
      <c r="A902" s="690" t="str">
        <f t="shared" ref="A902" si="112">B902</f>
        <v>SK (Slovenská republika)</v>
      </c>
      <c r="B902" s="697" t="s">
        <v>1489</v>
      </c>
      <c r="C902" s="697" t="s">
        <v>1338</v>
      </c>
      <c r="D902" s="698">
        <v>1</v>
      </c>
      <c r="E902" s="698">
        <v>2</v>
      </c>
      <c r="G902" s="690">
        <v>56</v>
      </c>
    </row>
    <row r="903" spans="1:7" ht="11.25" customHeight="1" x14ac:dyDescent="0.25">
      <c r="A903" s="690" t="str">
        <f t="shared" ref="A903" si="113">A902</f>
        <v>SK (Slovenská republika)</v>
      </c>
      <c r="B903" s="694" t="s">
        <v>1367</v>
      </c>
      <c r="C903" s="698">
        <v>1</v>
      </c>
      <c r="D903" s="699">
        <v>13569381686.153</v>
      </c>
      <c r="E903" s="697" t="s">
        <v>1368</v>
      </c>
      <c r="G903" s="705" t="s">
        <v>1496</v>
      </c>
    </row>
    <row r="904" spans="1:7" ht="11.25" customHeight="1" x14ac:dyDescent="0.25">
      <c r="A904" s="690" t="str">
        <f t="shared" si="107"/>
        <v>SK (Slovenská republika)</v>
      </c>
      <c r="B904" s="694" t="s">
        <v>1369</v>
      </c>
      <c r="C904" s="698">
        <v>2</v>
      </c>
      <c r="D904" s="700"/>
      <c r="E904" s="697" t="s">
        <v>1368</v>
      </c>
    </row>
    <row r="905" spans="1:7" ht="11.25" customHeight="1" x14ac:dyDescent="0.25">
      <c r="A905" s="690" t="str">
        <f t="shared" si="107"/>
        <v>SK (Slovenská republika)</v>
      </c>
      <c r="B905" s="694" t="s">
        <v>1370</v>
      </c>
      <c r="C905" s="698">
        <v>3</v>
      </c>
      <c r="D905" s="701">
        <v>0</v>
      </c>
      <c r="E905" s="697" t="s">
        <v>1368</v>
      </c>
      <c r="G905" s="690" t="s">
        <v>1384</v>
      </c>
    </row>
    <row r="906" spans="1:7" ht="11.25" customHeight="1" x14ac:dyDescent="0.25">
      <c r="A906" s="690" t="str">
        <f t="shared" si="107"/>
        <v>SK (Slovenská republika)</v>
      </c>
      <c r="B906" s="694" t="s">
        <v>1371</v>
      </c>
      <c r="C906" s="698">
        <v>4</v>
      </c>
      <c r="D906" s="700"/>
      <c r="E906" s="697" t="s">
        <v>1368</v>
      </c>
    </row>
    <row r="907" spans="1:7" ht="11.25" customHeight="1" x14ac:dyDescent="0.25">
      <c r="A907" s="690" t="str">
        <f t="shared" si="107"/>
        <v>SK (Slovenská republika)</v>
      </c>
      <c r="B907" s="694" t="s">
        <v>1372</v>
      </c>
      <c r="C907" s="698">
        <v>5</v>
      </c>
      <c r="D907" s="700">
        <v>0</v>
      </c>
      <c r="E907" s="697" t="s">
        <v>1368</v>
      </c>
    </row>
    <row r="908" spans="1:7" ht="11.25" customHeight="1" x14ac:dyDescent="0.25">
      <c r="A908" s="690" t="str">
        <f t="shared" si="107"/>
        <v>SK (Slovenská republika)</v>
      </c>
      <c r="B908" s="694" t="s">
        <v>1373</v>
      </c>
      <c r="C908" s="698">
        <v>6</v>
      </c>
      <c r="D908" s="700"/>
      <c r="E908" s="697" t="s">
        <v>1368</v>
      </c>
    </row>
    <row r="909" spans="1:7" ht="11.25" customHeight="1" x14ac:dyDescent="0.25">
      <c r="A909" s="690" t="str">
        <f t="shared" si="107"/>
        <v>SK (Slovenská republika)</v>
      </c>
      <c r="B909" s="694" t="s">
        <v>1374</v>
      </c>
      <c r="C909" s="698">
        <v>7</v>
      </c>
      <c r="D909" s="702">
        <v>1085550534.89224</v>
      </c>
      <c r="E909" s="697" t="s">
        <v>1368</v>
      </c>
    </row>
    <row r="910" spans="1:7" ht="11.25" customHeight="1" x14ac:dyDescent="0.25">
      <c r="A910" s="690" t="str">
        <f t="shared" si="107"/>
        <v>SK (Slovenská republika)</v>
      </c>
      <c r="B910" s="694" t="s">
        <v>1375</v>
      </c>
      <c r="C910" s="698">
        <v>8</v>
      </c>
      <c r="D910" s="703">
        <v>1085550534.89224</v>
      </c>
      <c r="E910" s="697" t="s">
        <v>1368</v>
      </c>
    </row>
    <row r="911" spans="1:7" ht="11.25" customHeight="1" x14ac:dyDescent="0.25">
      <c r="A911" s="690" t="str">
        <f t="shared" si="107"/>
        <v>SK (Slovenská republika)</v>
      </c>
      <c r="B911" s="694" t="s">
        <v>1376</v>
      </c>
      <c r="C911" s="698">
        <v>9</v>
      </c>
      <c r="D911" s="700">
        <v>0</v>
      </c>
      <c r="E911" s="697" t="s">
        <v>1368</v>
      </c>
    </row>
    <row r="912" spans="1:7" ht="11.25" customHeight="1" x14ac:dyDescent="0.25">
      <c r="A912" s="690" t="str">
        <f t="shared" si="107"/>
        <v>SK (Slovenská republika)</v>
      </c>
      <c r="B912" s="694" t="s">
        <v>1377</v>
      </c>
      <c r="C912" s="698">
        <v>10</v>
      </c>
      <c r="D912" s="700">
        <v>0</v>
      </c>
      <c r="E912" s="697" t="s">
        <v>1368</v>
      </c>
    </row>
    <row r="913" spans="1:7" ht="11.25" customHeight="1" x14ac:dyDescent="0.25">
      <c r="A913" s="690" t="str">
        <f t="shared" si="107"/>
        <v>SK (Slovenská republika)</v>
      </c>
      <c r="B913" s="694" t="s">
        <v>1378</v>
      </c>
      <c r="C913" s="698">
        <v>11</v>
      </c>
      <c r="D913" s="697" t="s">
        <v>1368</v>
      </c>
      <c r="E913" s="706">
        <v>3.3464799569799523E-2</v>
      </c>
    </row>
    <row r="914" spans="1:7" ht="11.25" customHeight="1" x14ac:dyDescent="0.25">
      <c r="A914" s="690" t="str">
        <f t="shared" si="107"/>
        <v>SK (Slovenská republika)</v>
      </c>
      <c r="B914" s="694" t="s">
        <v>1379</v>
      </c>
      <c r="C914" s="698">
        <v>12</v>
      </c>
      <c r="D914" s="697" t="s">
        <v>1368</v>
      </c>
      <c r="E914" s="706">
        <v>0</v>
      </c>
    </row>
    <row r="915" spans="1:7" ht="11.25" customHeight="1" x14ac:dyDescent="0.25">
      <c r="A915" s="690" t="str">
        <f t="shared" si="107"/>
        <v>SK (Slovenská republika)</v>
      </c>
      <c r="B915" s="694" t="s">
        <v>1380</v>
      </c>
      <c r="C915" s="698">
        <v>13</v>
      </c>
      <c r="D915" s="697" t="s">
        <v>1368</v>
      </c>
      <c r="E915" s="707">
        <v>0</v>
      </c>
    </row>
    <row r="916" spans="1:7" ht="11.25" customHeight="1" x14ac:dyDescent="0.25">
      <c r="A916" s="690" t="str">
        <f t="shared" si="107"/>
        <v>SK (Slovenská republika)</v>
      </c>
      <c r="B916" s="694" t="s">
        <v>1381</v>
      </c>
      <c r="C916" s="698">
        <v>14</v>
      </c>
      <c r="D916" s="697" t="s">
        <v>1368</v>
      </c>
      <c r="E916" s="703"/>
    </row>
    <row r="918" spans="1:7" ht="11.25" customHeight="1" x14ac:dyDescent="0.25">
      <c r="A918" s="690" t="str">
        <f t="shared" ref="A918" si="114">B918</f>
        <v>TR (Turecká republika)</v>
      </c>
      <c r="B918" s="697" t="s">
        <v>1491</v>
      </c>
      <c r="C918" s="697" t="s">
        <v>1338</v>
      </c>
      <c r="D918" s="698">
        <v>1</v>
      </c>
      <c r="E918" s="698">
        <v>2</v>
      </c>
      <c r="G918" s="690">
        <v>57</v>
      </c>
    </row>
    <row r="919" spans="1:7" ht="11.25" customHeight="1" x14ac:dyDescent="0.25">
      <c r="A919" s="690" t="str">
        <f t="shared" ref="A919:A980" si="115">A918</f>
        <v>TR (Turecká republika)</v>
      </c>
      <c r="B919" s="694" t="s">
        <v>1367</v>
      </c>
      <c r="C919" s="698">
        <v>1</v>
      </c>
      <c r="D919" s="699">
        <v>130445151.79351909</v>
      </c>
      <c r="E919" s="697" t="s">
        <v>1368</v>
      </c>
      <c r="G919" s="705" t="s">
        <v>1498</v>
      </c>
    </row>
    <row r="920" spans="1:7" ht="11.25" customHeight="1" x14ac:dyDescent="0.25">
      <c r="A920" s="690" t="str">
        <f t="shared" si="115"/>
        <v>TR (Turecká republika)</v>
      </c>
      <c r="B920" s="694" t="s">
        <v>1369</v>
      </c>
      <c r="C920" s="698">
        <v>2</v>
      </c>
      <c r="D920" s="700"/>
      <c r="E920" s="697" t="s">
        <v>1368</v>
      </c>
    </row>
    <row r="921" spans="1:7" ht="11.25" customHeight="1" x14ac:dyDescent="0.25">
      <c r="A921" s="690" t="str">
        <f t="shared" si="115"/>
        <v>TR (Turecká republika)</v>
      </c>
      <c r="B921" s="694" t="s">
        <v>1370</v>
      </c>
      <c r="C921" s="698">
        <v>3</v>
      </c>
      <c r="D921" s="701">
        <v>0</v>
      </c>
      <c r="E921" s="697" t="s">
        <v>1368</v>
      </c>
      <c r="G921" s="690" t="s">
        <v>1384</v>
      </c>
    </row>
    <row r="922" spans="1:7" ht="11.25" customHeight="1" x14ac:dyDescent="0.25">
      <c r="A922" s="690" t="str">
        <f t="shared" si="115"/>
        <v>TR (Turecká republika)</v>
      </c>
      <c r="B922" s="694" t="s">
        <v>1371</v>
      </c>
      <c r="C922" s="698">
        <v>4</v>
      </c>
      <c r="D922" s="700"/>
      <c r="E922" s="697" t="s">
        <v>1368</v>
      </c>
    </row>
    <row r="923" spans="1:7" ht="11.25" customHeight="1" x14ac:dyDescent="0.25">
      <c r="A923" s="690" t="str">
        <f t="shared" si="115"/>
        <v>TR (Turecká republika)</v>
      </c>
      <c r="B923" s="694" t="s">
        <v>1372</v>
      </c>
      <c r="C923" s="698">
        <v>5</v>
      </c>
      <c r="D923" s="700">
        <v>0</v>
      </c>
      <c r="E923" s="697" t="s">
        <v>1368</v>
      </c>
    </row>
    <row r="924" spans="1:7" ht="11.25" customHeight="1" x14ac:dyDescent="0.25">
      <c r="A924" s="690" t="str">
        <f t="shared" si="115"/>
        <v>TR (Turecká republika)</v>
      </c>
      <c r="B924" s="694" t="s">
        <v>1373</v>
      </c>
      <c r="C924" s="698">
        <v>6</v>
      </c>
      <c r="D924" s="700"/>
      <c r="E924" s="697" t="s">
        <v>1368</v>
      </c>
    </row>
    <row r="925" spans="1:7" ht="11.25" customHeight="1" x14ac:dyDescent="0.25">
      <c r="A925" s="690" t="str">
        <f t="shared" si="115"/>
        <v>TR (Turecká republika)</v>
      </c>
      <c r="B925" s="694" t="s">
        <v>1374</v>
      </c>
      <c r="C925" s="698">
        <v>7</v>
      </c>
      <c r="D925" s="702">
        <v>10435612.143481528</v>
      </c>
      <c r="E925" s="697" t="s">
        <v>1368</v>
      </c>
    </row>
    <row r="926" spans="1:7" ht="11.25" customHeight="1" x14ac:dyDescent="0.25">
      <c r="A926" s="690" t="str">
        <f t="shared" si="115"/>
        <v>TR (Turecká republika)</v>
      </c>
      <c r="B926" s="694" t="s">
        <v>1375</v>
      </c>
      <c r="C926" s="698">
        <v>8</v>
      </c>
      <c r="D926" s="703">
        <v>10435612.143481528</v>
      </c>
      <c r="E926" s="697" t="s">
        <v>1368</v>
      </c>
    </row>
    <row r="927" spans="1:7" ht="11.25" customHeight="1" x14ac:dyDescent="0.25">
      <c r="A927" s="690" t="str">
        <f t="shared" si="115"/>
        <v>TR (Turecká republika)</v>
      </c>
      <c r="B927" s="694" t="s">
        <v>1376</v>
      </c>
      <c r="C927" s="698">
        <v>9</v>
      </c>
      <c r="D927" s="700">
        <v>0</v>
      </c>
      <c r="E927" s="697" t="s">
        <v>1368</v>
      </c>
    </row>
    <row r="928" spans="1:7" ht="11.25" customHeight="1" x14ac:dyDescent="0.25">
      <c r="A928" s="690" t="str">
        <f t="shared" si="115"/>
        <v>TR (Turecká republika)</v>
      </c>
      <c r="B928" s="694" t="s">
        <v>1377</v>
      </c>
      <c r="C928" s="698">
        <v>10</v>
      </c>
      <c r="D928" s="700">
        <v>0</v>
      </c>
      <c r="E928" s="697" t="s">
        <v>1368</v>
      </c>
    </row>
    <row r="929" spans="1:7" ht="11.25" customHeight="1" x14ac:dyDescent="0.25">
      <c r="A929" s="690" t="str">
        <f t="shared" si="115"/>
        <v>TR (Turecká republika)</v>
      </c>
      <c r="B929" s="694" t="s">
        <v>1378</v>
      </c>
      <c r="C929" s="698">
        <v>11</v>
      </c>
      <c r="D929" s="697" t="s">
        <v>1368</v>
      </c>
      <c r="E929" s="706">
        <v>3.2170374159913438E-4</v>
      </c>
    </row>
    <row r="930" spans="1:7" ht="11.25" customHeight="1" x14ac:dyDescent="0.25">
      <c r="A930" s="690" t="str">
        <f t="shared" si="115"/>
        <v>TR (Turecká republika)</v>
      </c>
      <c r="B930" s="694" t="s">
        <v>1379</v>
      </c>
      <c r="C930" s="698">
        <v>12</v>
      </c>
      <c r="D930" s="697" t="s">
        <v>1368</v>
      </c>
      <c r="E930" s="706">
        <v>0</v>
      </c>
    </row>
    <row r="931" spans="1:7" ht="11.25" customHeight="1" x14ac:dyDescent="0.25">
      <c r="A931" s="690" t="str">
        <f t="shared" si="115"/>
        <v>TR (Turecká republika)</v>
      </c>
      <c r="B931" s="694" t="s">
        <v>1380</v>
      </c>
      <c r="C931" s="698">
        <v>13</v>
      </c>
      <c r="D931" s="697" t="s">
        <v>1368</v>
      </c>
      <c r="E931" s="707">
        <v>0</v>
      </c>
    </row>
    <row r="932" spans="1:7" ht="11.25" customHeight="1" x14ac:dyDescent="0.25">
      <c r="A932" s="690" t="str">
        <f t="shared" si="115"/>
        <v>TR (Turecká republika)</v>
      </c>
      <c r="B932" s="694" t="s">
        <v>1381</v>
      </c>
      <c r="C932" s="698">
        <v>14</v>
      </c>
      <c r="D932" s="697" t="s">
        <v>1368</v>
      </c>
      <c r="E932" s="703"/>
    </row>
    <row r="934" spans="1:7" ht="11.25" customHeight="1" x14ac:dyDescent="0.25">
      <c r="A934" s="690" t="str">
        <f t="shared" ref="A934" si="116">B934</f>
        <v>UA (Ukrajina)</v>
      </c>
      <c r="B934" s="697" t="s">
        <v>1493</v>
      </c>
      <c r="C934" s="697" t="s">
        <v>1338</v>
      </c>
      <c r="D934" s="698">
        <v>1</v>
      </c>
      <c r="E934" s="698">
        <v>2</v>
      </c>
      <c r="G934" s="690">
        <v>58</v>
      </c>
    </row>
    <row r="935" spans="1:7" ht="11.25" customHeight="1" x14ac:dyDescent="0.25">
      <c r="A935" s="690" t="str">
        <f t="shared" ref="A935" si="117">A934</f>
        <v>UA (Ukrajina)</v>
      </c>
      <c r="B935" s="694" t="s">
        <v>1367</v>
      </c>
      <c r="C935" s="698">
        <v>1</v>
      </c>
      <c r="D935" s="699">
        <v>4207500.26</v>
      </c>
      <c r="E935" s="697" t="s">
        <v>1368</v>
      </c>
      <c r="G935" s="705" t="s">
        <v>1500</v>
      </c>
    </row>
    <row r="936" spans="1:7" ht="11.25" customHeight="1" x14ac:dyDescent="0.25">
      <c r="A936" s="690" t="str">
        <f t="shared" si="115"/>
        <v>UA (Ukrajina)</v>
      </c>
      <c r="B936" s="694" t="s">
        <v>1369</v>
      </c>
      <c r="C936" s="698">
        <v>2</v>
      </c>
      <c r="D936" s="700"/>
      <c r="E936" s="697" t="s">
        <v>1368</v>
      </c>
    </row>
    <row r="937" spans="1:7" ht="11.25" customHeight="1" x14ac:dyDescent="0.25">
      <c r="A937" s="690" t="str">
        <f t="shared" si="115"/>
        <v>UA (Ukrajina)</v>
      </c>
      <c r="B937" s="694" t="s">
        <v>1370</v>
      </c>
      <c r="C937" s="698">
        <v>3</v>
      </c>
      <c r="D937" s="701">
        <v>0</v>
      </c>
      <c r="E937" s="697" t="s">
        <v>1368</v>
      </c>
      <c r="G937" s="690" t="s">
        <v>1384</v>
      </c>
    </row>
    <row r="938" spans="1:7" ht="11.25" customHeight="1" x14ac:dyDescent="0.25">
      <c r="A938" s="690" t="str">
        <f t="shared" si="115"/>
        <v>UA (Ukrajina)</v>
      </c>
      <c r="B938" s="694" t="s">
        <v>1371</v>
      </c>
      <c r="C938" s="698">
        <v>4</v>
      </c>
      <c r="D938" s="700"/>
      <c r="E938" s="697" t="s">
        <v>1368</v>
      </c>
    </row>
    <row r="939" spans="1:7" ht="11.25" customHeight="1" x14ac:dyDescent="0.25">
      <c r="A939" s="690" t="str">
        <f t="shared" si="115"/>
        <v>UA (Ukrajina)</v>
      </c>
      <c r="B939" s="694" t="s">
        <v>1372</v>
      </c>
      <c r="C939" s="698">
        <v>5</v>
      </c>
      <c r="D939" s="700">
        <v>0</v>
      </c>
      <c r="E939" s="697" t="s">
        <v>1368</v>
      </c>
    </row>
    <row r="940" spans="1:7" ht="11.25" customHeight="1" x14ac:dyDescent="0.25">
      <c r="A940" s="690" t="str">
        <f t="shared" si="115"/>
        <v>UA (Ukrajina)</v>
      </c>
      <c r="B940" s="694" t="s">
        <v>1373</v>
      </c>
      <c r="C940" s="698">
        <v>6</v>
      </c>
      <c r="D940" s="700"/>
      <c r="E940" s="697" t="s">
        <v>1368</v>
      </c>
    </row>
    <row r="941" spans="1:7" ht="11.25" customHeight="1" x14ac:dyDescent="0.25">
      <c r="A941" s="690" t="str">
        <f t="shared" si="115"/>
        <v>UA (Ukrajina)</v>
      </c>
      <c r="B941" s="694" t="s">
        <v>1374</v>
      </c>
      <c r="C941" s="698">
        <v>7</v>
      </c>
      <c r="D941" s="702">
        <v>336600.0208</v>
      </c>
      <c r="E941" s="697" t="s">
        <v>1368</v>
      </c>
    </row>
    <row r="942" spans="1:7" ht="11.25" customHeight="1" x14ac:dyDescent="0.25">
      <c r="A942" s="690" t="str">
        <f t="shared" si="115"/>
        <v>UA (Ukrajina)</v>
      </c>
      <c r="B942" s="694" t="s">
        <v>1375</v>
      </c>
      <c r="C942" s="698">
        <v>8</v>
      </c>
      <c r="D942" s="703">
        <v>336600.0208</v>
      </c>
      <c r="E942" s="697" t="s">
        <v>1368</v>
      </c>
    </row>
    <row r="943" spans="1:7" ht="11.25" customHeight="1" x14ac:dyDescent="0.25">
      <c r="A943" s="690" t="str">
        <f t="shared" si="115"/>
        <v>UA (Ukrajina)</v>
      </c>
      <c r="B943" s="694" t="s">
        <v>1376</v>
      </c>
      <c r="C943" s="698">
        <v>9</v>
      </c>
      <c r="D943" s="700">
        <v>0</v>
      </c>
      <c r="E943" s="697" t="s">
        <v>1368</v>
      </c>
    </row>
    <row r="944" spans="1:7" ht="11.25" customHeight="1" x14ac:dyDescent="0.25">
      <c r="A944" s="690" t="str">
        <f t="shared" si="115"/>
        <v>UA (Ukrajina)</v>
      </c>
      <c r="B944" s="694" t="s">
        <v>1377</v>
      </c>
      <c r="C944" s="698">
        <v>10</v>
      </c>
      <c r="D944" s="700">
        <v>0</v>
      </c>
      <c r="E944" s="697" t="s">
        <v>1368</v>
      </c>
    </row>
    <row r="945" spans="1:7" ht="11.25" customHeight="1" x14ac:dyDescent="0.25">
      <c r="A945" s="690" t="str">
        <f t="shared" si="115"/>
        <v>UA (Ukrajina)</v>
      </c>
      <c r="B945" s="694" t="s">
        <v>1378</v>
      </c>
      <c r="C945" s="698">
        <v>11</v>
      </c>
      <c r="D945" s="697" t="s">
        <v>1368</v>
      </c>
      <c r="E945" s="706">
        <v>1.0376534181691067E-5</v>
      </c>
    </row>
    <row r="946" spans="1:7" ht="11.25" customHeight="1" x14ac:dyDescent="0.25">
      <c r="A946" s="690" t="str">
        <f t="shared" si="115"/>
        <v>UA (Ukrajina)</v>
      </c>
      <c r="B946" s="694" t="s">
        <v>1379</v>
      </c>
      <c r="C946" s="698">
        <v>12</v>
      </c>
      <c r="D946" s="697" t="s">
        <v>1368</v>
      </c>
      <c r="E946" s="706">
        <v>0</v>
      </c>
    </row>
    <row r="947" spans="1:7" ht="11.25" customHeight="1" x14ac:dyDescent="0.25">
      <c r="A947" s="690" t="str">
        <f t="shared" si="115"/>
        <v>UA (Ukrajina)</v>
      </c>
      <c r="B947" s="694" t="s">
        <v>1380</v>
      </c>
      <c r="C947" s="698">
        <v>13</v>
      </c>
      <c r="D947" s="697" t="s">
        <v>1368</v>
      </c>
      <c r="E947" s="707">
        <v>0</v>
      </c>
    </row>
    <row r="948" spans="1:7" ht="11.25" customHeight="1" x14ac:dyDescent="0.25">
      <c r="A948" s="690" t="str">
        <f t="shared" si="115"/>
        <v>UA (Ukrajina)</v>
      </c>
      <c r="B948" s="694" t="s">
        <v>1381</v>
      </c>
      <c r="C948" s="698">
        <v>14</v>
      </c>
      <c r="D948" s="697" t="s">
        <v>1368</v>
      </c>
      <c r="E948" s="703"/>
    </row>
    <row r="950" spans="1:7" ht="11.25" customHeight="1" x14ac:dyDescent="0.25">
      <c r="A950" s="690" t="str">
        <f t="shared" ref="A950" si="118">B950</f>
        <v>US (Spojené státy americké)</v>
      </c>
      <c r="B950" s="697" t="s">
        <v>1495</v>
      </c>
      <c r="C950" s="697" t="s">
        <v>1338</v>
      </c>
      <c r="D950" s="698">
        <v>1</v>
      </c>
      <c r="E950" s="698">
        <v>2</v>
      </c>
      <c r="G950" s="690">
        <v>59</v>
      </c>
    </row>
    <row r="951" spans="1:7" ht="11.25" customHeight="1" x14ac:dyDescent="0.25">
      <c r="A951" s="690" t="str">
        <f t="shared" ref="A951" si="119">A950</f>
        <v>US (Spojené státy americké)</v>
      </c>
      <c r="B951" s="694" t="s">
        <v>1367</v>
      </c>
      <c r="C951" s="698">
        <v>1</v>
      </c>
      <c r="D951" s="699">
        <v>598364786.52907801</v>
      </c>
      <c r="E951" s="697" t="s">
        <v>1368</v>
      </c>
      <c r="G951" s="705" t="s">
        <v>1502</v>
      </c>
    </row>
    <row r="952" spans="1:7" ht="11.25" customHeight="1" x14ac:dyDescent="0.25">
      <c r="A952" s="690" t="str">
        <f t="shared" si="115"/>
        <v>US (Spojené státy americké)</v>
      </c>
      <c r="B952" s="694" t="s">
        <v>1369</v>
      </c>
      <c r="C952" s="698">
        <v>2</v>
      </c>
      <c r="D952" s="700"/>
      <c r="E952" s="697" t="s">
        <v>1368</v>
      </c>
    </row>
    <row r="953" spans="1:7" ht="11.25" customHeight="1" x14ac:dyDescent="0.25">
      <c r="A953" s="690" t="str">
        <f t="shared" si="115"/>
        <v>US (Spojené státy americké)</v>
      </c>
      <c r="B953" s="694" t="s">
        <v>1370</v>
      </c>
      <c r="C953" s="698">
        <v>3</v>
      </c>
      <c r="D953" s="701">
        <v>0</v>
      </c>
      <c r="E953" s="697" t="s">
        <v>1368</v>
      </c>
      <c r="G953" s="690" t="s">
        <v>1384</v>
      </c>
    </row>
    <row r="954" spans="1:7" ht="11.25" customHeight="1" x14ac:dyDescent="0.25">
      <c r="A954" s="690" t="str">
        <f t="shared" si="115"/>
        <v>US (Spojené státy americké)</v>
      </c>
      <c r="B954" s="694" t="s">
        <v>1371</v>
      </c>
      <c r="C954" s="698">
        <v>4</v>
      </c>
      <c r="D954" s="700"/>
      <c r="E954" s="697" t="s">
        <v>1368</v>
      </c>
    </row>
    <row r="955" spans="1:7" ht="11.25" customHeight="1" x14ac:dyDescent="0.25">
      <c r="A955" s="690" t="str">
        <f t="shared" si="115"/>
        <v>US (Spojené státy americké)</v>
      </c>
      <c r="B955" s="694" t="s">
        <v>1372</v>
      </c>
      <c r="C955" s="698">
        <v>5</v>
      </c>
      <c r="D955" s="700">
        <v>0</v>
      </c>
      <c r="E955" s="697" t="s">
        <v>1368</v>
      </c>
    </row>
    <row r="956" spans="1:7" ht="11.25" customHeight="1" x14ac:dyDescent="0.25">
      <c r="A956" s="690" t="str">
        <f t="shared" si="115"/>
        <v>US (Spojené státy americké)</v>
      </c>
      <c r="B956" s="694" t="s">
        <v>1373</v>
      </c>
      <c r="C956" s="698">
        <v>6</v>
      </c>
      <c r="D956" s="700"/>
      <c r="E956" s="697" t="s">
        <v>1368</v>
      </c>
    </row>
    <row r="957" spans="1:7" ht="11.25" customHeight="1" x14ac:dyDescent="0.25">
      <c r="A957" s="690" t="str">
        <f t="shared" si="115"/>
        <v>US (Spojené státy americké)</v>
      </c>
      <c r="B957" s="694" t="s">
        <v>1374</v>
      </c>
      <c r="C957" s="698">
        <v>7</v>
      </c>
      <c r="D957" s="702">
        <v>47869182.922326244</v>
      </c>
      <c r="E957" s="697" t="s">
        <v>1368</v>
      </c>
    </row>
    <row r="958" spans="1:7" ht="11.25" customHeight="1" x14ac:dyDescent="0.25">
      <c r="A958" s="690" t="str">
        <f t="shared" si="115"/>
        <v>US (Spojené státy americké)</v>
      </c>
      <c r="B958" s="694" t="s">
        <v>1375</v>
      </c>
      <c r="C958" s="698">
        <v>8</v>
      </c>
      <c r="D958" s="703">
        <v>47869182.922326244</v>
      </c>
      <c r="E958" s="697" t="s">
        <v>1368</v>
      </c>
    </row>
    <row r="959" spans="1:7" ht="11.25" customHeight="1" x14ac:dyDescent="0.25">
      <c r="A959" s="690" t="str">
        <f t="shared" si="115"/>
        <v>US (Spojené státy americké)</v>
      </c>
      <c r="B959" s="694" t="s">
        <v>1376</v>
      </c>
      <c r="C959" s="698">
        <v>9</v>
      </c>
      <c r="D959" s="700">
        <v>0</v>
      </c>
      <c r="E959" s="697" t="s">
        <v>1368</v>
      </c>
    </row>
    <row r="960" spans="1:7" ht="11.25" customHeight="1" x14ac:dyDescent="0.25">
      <c r="A960" s="690" t="str">
        <f t="shared" si="115"/>
        <v>US (Spojené státy americké)</v>
      </c>
      <c r="B960" s="694" t="s">
        <v>1377</v>
      </c>
      <c r="C960" s="698">
        <v>10</v>
      </c>
      <c r="D960" s="700">
        <v>0</v>
      </c>
      <c r="E960" s="697" t="s">
        <v>1368</v>
      </c>
    </row>
    <row r="961" spans="1:7" ht="11.25" customHeight="1" x14ac:dyDescent="0.25">
      <c r="A961" s="690" t="str">
        <f t="shared" si="115"/>
        <v>US (Spojené státy americké)</v>
      </c>
      <c r="B961" s="694" t="s">
        <v>1378</v>
      </c>
      <c r="C961" s="698">
        <v>11</v>
      </c>
      <c r="D961" s="697" t="s">
        <v>1368</v>
      </c>
      <c r="E961" s="706">
        <v>1.4756868156531632E-3</v>
      </c>
    </row>
    <row r="962" spans="1:7" ht="11.25" customHeight="1" x14ac:dyDescent="0.25">
      <c r="A962" s="690" t="str">
        <f t="shared" si="115"/>
        <v>US (Spojené státy americké)</v>
      </c>
      <c r="B962" s="694" t="s">
        <v>1379</v>
      </c>
      <c r="C962" s="698">
        <v>12</v>
      </c>
      <c r="D962" s="697" t="s">
        <v>1368</v>
      </c>
      <c r="E962" s="706">
        <v>0</v>
      </c>
    </row>
    <row r="963" spans="1:7" ht="11.25" customHeight="1" x14ac:dyDescent="0.25">
      <c r="A963" s="690" t="str">
        <f t="shared" si="115"/>
        <v>US (Spojené státy americké)</v>
      </c>
      <c r="B963" s="694" t="s">
        <v>1380</v>
      </c>
      <c r="C963" s="698">
        <v>13</v>
      </c>
      <c r="D963" s="697" t="s">
        <v>1368</v>
      </c>
      <c r="E963" s="707">
        <v>0</v>
      </c>
    </row>
    <row r="964" spans="1:7" ht="11.25" customHeight="1" x14ac:dyDescent="0.25">
      <c r="A964" s="690" t="str">
        <f t="shared" si="115"/>
        <v>US (Spojené státy americké)</v>
      </c>
      <c r="B964" s="694" t="s">
        <v>1381</v>
      </c>
      <c r="C964" s="698">
        <v>14</v>
      </c>
      <c r="D964" s="697" t="s">
        <v>1368</v>
      </c>
      <c r="E964" s="703"/>
    </row>
    <row r="966" spans="1:7" ht="11.25" customHeight="1" x14ac:dyDescent="0.25">
      <c r="A966" s="690" t="str">
        <f t="shared" ref="A966" si="120">B966</f>
        <v>UZ (Republika Uzbekistán)</v>
      </c>
      <c r="B966" s="697" t="s">
        <v>1497</v>
      </c>
      <c r="C966" s="697" t="s">
        <v>1338</v>
      </c>
      <c r="D966" s="698">
        <v>1</v>
      </c>
      <c r="E966" s="698">
        <v>2</v>
      </c>
      <c r="G966" s="690">
        <v>60</v>
      </c>
    </row>
    <row r="967" spans="1:7" ht="11.25" customHeight="1" x14ac:dyDescent="0.25">
      <c r="A967" s="690" t="str">
        <f t="shared" ref="A967" si="121">A966</f>
        <v>UZ (Republika Uzbekistán)</v>
      </c>
      <c r="B967" s="694" t="s">
        <v>1367</v>
      </c>
      <c r="C967" s="698">
        <v>1</v>
      </c>
      <c r="D967" s="699">
        <v>100.08</v>
      </c>
      <c r="E967" s="697" t="s">
        <v>1368</v>
      </c>
      <c r="G967" s="705" t="s">
        <v>1504</v>
      </c>
    </row>
    <row r="968" spans="1:7" ht="11.25" customHeight="1" x14ac:dyDescent="0.25">
      <c r="A968" s="690" t="str">
        <f t="shared" si="115"/>
        <v>UZ (Republika Uzbekistán)</v>
      </c>
      <c r="B968" s="694" t="s">
        <v>1369</v>
      </c>
      <c r="C968" s="698">
        <v>2</v>
      </c>
      <c r="D968" s="700"/>
      <c r="E968" s="697" t="s">
        <v>1368</v>
      </c>
    </row>
    <row r="969" spans="1:7" ht="11.25" customHeight="1" x14ac:dyDescent="0.25">
      <c r="A969" s="690" t="str">
        <f t="shared" si="115"/>
        <v>UZ (Republika Uzbekistán)</v>
      </c>
      <c r="B969" s="694" t="s">
        <v>1370</v>
      </c>
      <c r="C969" s="698">
        <v>3</v>
      </c>
      <c r="D969" s="701">
        <v>0</v>
      </c>
      <c r="E969" s="697" t="s">
        <v>1368</v>
      </c>
      <c r="G969" s="690" t="s">
        <v>1384</v>
      </c>
    </row>
    <row r="970" spans="1:7" ht="11.25" customHeight="1" x14ac:dyDescent="0.25">
      <c r="A970" s="690" t="str">
        <f t="shared" si="115"/>
        <v>UZ (Republika Uzbekistán)</v>
      </c>
      <c r="B970" s="694" t="s">
        <v>1371</v>
      </c>
      <c r="C970" s="698">
        <v>4</v>
      </c>
      <c r="D970" s="700"/>
      <c r="E970" s="697" t="s">
        <v>1368</v>
      </c>
    </row>
    <row r="971" spans="1:7" ht="11.25" customHeight="1" x14ac:dyDescent="0.25">
      <c r="A971" s="690" t="str">
        <f t="shared" si="115"/>
        <v>UZ (Republika Uzbekistán)</v>
      </c>
      <c r="B971" s="694" t="s">
        <v>1372</v>
      </c>
      <c r="C971" s="698">
        <v>5</v>
      </c>
      <c r="D971" s="700">
        <v>0</v>
      </c>
      <c r="E971" s="697" t="s">
        <v>1368</v>
      </c>
    </row>
    <row r="972" spans="1:7" ht="11.25" customHeight="1" x14ac:dyDescent="0.25">
      <c r="A972" s="690" t="str">
        <f t="shared" si="115"/>
        <v>UZ (Republika Uzbekistán)</v>
      </c>
      <c r="B972" s="694" t="s">
        <v>1373</v>
      </c>
      <c r="C972" s="698">
        <v>6</v>
      </c>
      <c r="D972" s="700"/>
      <c r="E972" s="697" t="s">
        <v>1368</v>
      </c>
    </row>
    <row r="973" spans="1:7" ht="11.25" customHeight="1" x14ac:dyDescent="0.25">
      <c r="A973" s="690" t="str">
        <f t="shared" si="115"/>
        <v>UZ (Republika Uzbekistán)</v>
      </c>
      <c r="B973" s="694" t="s">
        <v>1374</v>
      </c>
      <c r="C973" s="698">
        <v>7</v>
      </c>
      <c r="D973" s="702">
        <v>8.0063999999999993</v>
      </c>
      <c r="E973" s="697" t="s">
        <v>1368</v>
      </c>
    </row>
    <row r="974" spans="1:7" ht="11.25" customHeight="1" x14ac:dyDescent="0.25">
      <c r="A974" s="690" t="str">
        <f t="shared" si="115"/>
        <v>UZ (Republika Uzbekistán)</v>
      </c>
      <c r="B974" s="694" t="s">
        <v>1375</v>
      </c>
      <c r="C974" s="698">
        <v>8</v>
      </c>
      <c r="D974" s="703">
        <v>8.0063999999999993</v>
      </c>
      <c r="E974" s="697" t="s">
        <v>1368</v>
      </c>
    </row>
    <row r="975" spans="1:7" ht="11.25" customHeight="1" x14ac:dyDescent="0.25">
      <c r="A975" s="690" t="str">
        <f t="shared" si="115"/>
        <v>UZ (Republika Uzbekistán)</v>
      </c>
      <c r="B975" s="694" t="s">
        <v>1376</v>
      </c>
      <c r="C975" s="698">
        <v>9</v>
      </c>
      <c r="D975" s="700">
        <v>0</v>
      </c>
      <c r="E975" s="697" t="s">
        <v>1368</v>
      </c>
    </row>
    <row r="976" spans="1:7" ht="11.25" customHeight="1" x14ac:dyDescent="0.25">
      <c r="A976" s="690" t="str">
        <f t="shared" si="115"/>
        <v>UZ (Republika Uzbekistán)</v>
      </c>
      <c r="B976" s="694" t="s">
        <v>1377</v>
      </c>
      <c r="C976" s="698">
        <v>10</v>
      </c>
      <c r="D976" s="700">
        <v>0</v>
      </c>
      <c r="E976" s="697" t="s">
        <v>1368</v>
      </c>
    </row>
    <row r="977" spans="1:7" ht="11.25" customHeight="1" x14ac:dyDescent="0.25">
      <c r="A977" s="690" t="str">
        <f t="shared" si="115"/>
        <v>UZ (Republika Uzbekistán)</v>
      </c>
      <c r="B977" s="694" t="s">
        <v>1378</v>
      </c>
      <c r="C977" s="698">
        <v>11</v>
      </c>
      <c r="D977" s="697" t="s">
        <v>1368</v>
      </c>
      <c r="E977" s="706">
        <v>2.4681722560455454E-10</v>
      </c>
    </row>
    <row r="978" spans="1:7" ht="11.25" customHeight="1" x14ac:dyDescent="0.25">
      <c r="A978" s="690" t="str">
        <f t="shared" si="115"/>
        <v>UZ (Republika Uzbekistán)</v>
      </c>
      <c r="B978" s="694" t="s">
        <v>1379</v>
      </c>
      <c r="C978" s="698">
        <v>12</v>
      </c>
      <c r="D978" s="697" t="s">
        <v>1368</v>
      </c>
      <c r="E978" s="706">
        <v>0</v>
      </c>
    </row>
    <row r="979" spans="1:7" ht="11.25" customHeight="1" x14ac:dyDescent="0.25">
      <c r="A979" s="690" t="str">
        <f t="shared" si="115"/>
        <v>UZ (Republika Uzbekistán)</v>
      </c>
      <c r="B979" s="694" t="s">
        <v>1380</v>
      </c>
      <c r="C979" s="698">
        <v>13</v>
      </c>
      <c r="D979" s="697" t="s">
        <v>1368</v>
      </c>
      <c r="E979" s="707">
        <v>0</v>
      </c>
    </row>
    <row r="980" spans="1:7" ht="11.25" customHeight="1" x14ac:dyDescent="0.25">
      <c r="A980" s="690" t="str">
        <f t="shared" si="115"/>
        <v>UZ (Republika Uzbekistán)</v>
      </c>
      <c r="B980" s="694" t="s">
        <v>1381</v>
      </c>
      <c r="C980" s="698">
        <v>14</v>
      </c>
      <c r="D980" s="697" t="s">
        <v>1368</v>
      </c>
      <c r="E980" s="703"/>
    </row>
    <row r="982" spans="1:7" ht="11.25" customHeight="1" x14ac:dyDescent="0.25">
      <c r="A982" s="690" t="str">
        <f t="shared" ref="A982" si="122">B982</f>
        <v>VG (Britské Panenské ostrovy)</v>
      </c>
      <c r="B982" s="697" t="s">
        <v>1499</v>
      </c>
      <c r="C982" s="697" t="s">
        <v>1338</v>
      </c>
      <c r="D982" s="698">
        <v>1</v>
      </c>
      <c r="E982" s="698">
        <v>2</v>
      </c>
      <c r="G982" s="690">
        <v>61</v>
      </c>
    </row>
    <row r="983" spans="1:7" ht="11.25" customHeight="1" x14ac:dyDescent="0.25">
      <c r="A983" s="690" t="str">
        <f t="shared" ref="A983:A1044" si="123">A982</f>
        <v>VG (Britské Panenské ostrovy)</v>
      </c>
      <c r="B983" s="694" t="s">
        <v>1367</v>
      </c>
      <c r="C983" s="698">
        <v>1</v>
      </c>
      <c r="D983" s="699">
        <v>32658.45</v>
      </c>
      <c r="E983" s="697" t="s">
        <v>1368</v>
      </c>
      <c r="G983" s="705" t="s">
        <v>1505</v>
      </c>
    </row>
    <row r="984" spans="1:7" ht="11.25" customHeight="1" x14ac:dyDescent="0.25">
      <c r="A984" s="690" t="str">
        <f t="shared" si="123"/>
        <v>VG (Britské Panenské ostrovy)</v>
      </c>
      <c r="B984" s="694" t="s">
        <v>1369</v>
      </c>
      <c r="C984" s="698">
        <v>2</v>
      </c>
      <c r="D984" s="700"/>
      <c r="E984" s="697" t="s">
        <v>1368</v>
      </c>
    </row>
    <row r="985" spans="1:7" ht="11.25" customHeight="1" x14ac:dyDescent="0.25">
      <c r="A985" s="690" t="str">
        <f t="shared" si="123"/>
        <v>VG (Britské Panenské ostrovy)</v>
      </c>
      <c r="B985" s="694" t="s">
        <v>1370</v>
      </c>
      <c r="C985" s="698">
        <v>3</v>
      </c>
      <c r="D985" s="701">
        <v>0</v>
      </c>
      <c r="E985" s="697" t="s">
        <v>1368</v>
      </c>
      <c r="G985" s="690" t="s">
        <v>1384</v>
      </c>
    </row>
    <row r="986" spans="1:7" ht="11.25" customHeight="1" x14ac:dyDescent="0.25">
      <c r="A986" s="690" t="str">
        <f t="shared" si="123"/>
        <v>VG (Britské Panenské ostrovy)</v>
      </c>
      <c r="B986" s="694" t="s">
        <v>1371</v>
      </c>
      <c r="C986" s="698">
        <v>4</v>
      </c>
      <c r="D986" s="700"/>
      <c r="E986" s="697" t="s">
        <v>1368</v>
      </c>
    </row>
    <row r="987" spans="1:7" ht="11.25" customHeight="1" x14ac:dyDescent="0.25">
      <c r="A987" s="690" t="str">
        <f t="shared" si="123"/>
        <v>VG (Britské Panenské ostrovy)</v>
      </c>
      <c r="B987" s="694" t="s">
        <v>1372</v>
      </c>
      <c r="C987" s="698">
        <v>5</v>
      </c>
      <c r="D987" s="700">
        <v>0</v>
      </c>
      <c r="E987" s="697" t="s">
        <v>1368</v>
      </c>
    </row>
    <row r="988" spans="1:7" ht="11.25" customHeight="1" x14ac:dyDescent="0.25">
      <c r="A988" s="690" t="str">
        <f t="shared" si="123"/>
        <v>VG (Britské Panenské ostrovy)</v>
      </c>
      <c r="B988" s="694" t="s">
        <v>1373</v>
      </c>
      <c r="C988" s="698">
        <v>6</v>
      </c>
      <c r="D988" s="700"/>
      <c r="E988" s="697" t="s">
        <v>1368</v>
      </c>
    </row>
    <row r="989" spans="1:7" ht="11.25" customHeight="1" x14ac:dyDescent="0.25">
      <c r="A989" s="690" t="str">
        <f t="shared" si="123"/>
        <v>VG (Britské Panenské ostrovy)</v>
      </c>
      <c r="B989" s="694" t="s">
        <v>1374</v>
      </c>
      <c r="C989" s="698">
        <v>7</v>
      </c>
      <c r="D989" s="702">
        <v>2612.6759999999999</v>
      </c>
      <c r="E989" s="697" t="s">
        <v>1368</v>
      </c>
    </row>
    <row r="990" spans="1:7" ht="11.25" customHeight="1" x14ac:dyDescent="0.25">
      <c r="A990" s="690" t="str">
        <f t="shared" si="123"/>
        <v>VG (Britské Panenské ostrovy)</v>
      </c>
      <c r="B990" s="694" t="s">
        <v>1375</v>
      </c>
      <c r="C990" s="698">
        <v>8</v>
      </c>
      <c r="D990" s="703">
        <v>2612.6759999999999</v>
      </c>
      <c r="E990" s="697" t="s">
        <v>1368</v>
      </c>
    </row>
    <row r="991" spans="1:7" ht="11.25" customHeight="1" x14ac:dyDescent="0.25">
      <c r="A991" s="690" t="str">
        <f t="shared" si="123"/>
        <v>VG (Britské Panenské ostrovy)</v>
      </c>
      <c r="B991" s="694" t="s">
        <v>1376</v>
      </c>
      <c r="C991" s="698">
        <v>9</v>
      </c>
      <c r="D991" s="700">
        <v>0</v>
      </c>
      <c r="E991" s="697" t="s">
        <v>1368</v>
      </c>
    </row>
    <row r="992" spans="1:7" ht="11.25" customHeight="1" x14ac:dyDescent="0.25">
      <c r="A992" s="690" t="str">
        <f t="shared" si="123"/>
        <v>VG (Britské Panenské ostrovy)</v>
      </c>
      <c r="B992" s="694" t="s">
        <v>1377</v>
      </c>
      <c r="C992" s="698">
        <v>10</v>
      </c>
      <c r="D992" s="700">
        <v>0</v>
      </c>
      <c r="E992" s="697" t="s">
        <v>1368</v>
      </c>
    </row>
    <row r="993" spans="1:7" ht="11.25" customHeight="1" x14ac:dyDescent="0.25">
      <c r="A993" s="690" t="str">
        <f t="shared" si="123"/>
        <v>VG (Britské Panenské ostrovy)</v>
      </c>
      <c r="B993" s="694" t="s">
        <v>1378</v>
      </c>
      <c r="C993" s="698">
        <v>11</v>
      </c>
      <c r="D993" s="697" t="s">
        <v>1368</v>
      </c>
      <c r="E993" s="706">
        <v>8.0542246418315996E-8</v>
      </c>
    </row>
    <row r="994" spans="1:7" ht="11.25" customHeight="1" x14ac:dyDescent="0.25">
      <c r="A994" s="690" t="str">
        <f t="shared" si="123"/>
        <v>VG (Britské Panenské ostrovy)</v>
      </c>
      <c r="B994" s="694" t="s">
        <v>1379</v>
      </c>
      <c r="C994" s="698">
        <v>12</v>
      </c>
      <c r="D994" s="697" t="s">
        <v>1368</v>
      </c>
      <c r="E994" s="706">
        <v>0</v>
      </c>
    </row>
    <row r="995" spans="1:7" ht="11.25" customHeight="1" x14ac:dyDescent="0.25">
      <c r="A995" s="690" t="str">
        <f t="shared" si="123"/>
        <v>VG (Britské Panenské ostrovy)</v>
      </c>
      <c r="B995" s="694" t="s">
        <v>1380</v>
      </c>
      <c r="C995" s="698">
        <v>13</v>
      </c>
      <c r="D995" s="697" t="s">
        <v>1368</v>
      </c>
      <c r="E995" s="707">
        <v>0</v>
      </c>
    </row>
    <row r="996" spans="1:7" ht="11.25" customHeight="1" x14ac:dyDescent="0.25">
      <c r="A996" s="690" t="str">
        <f t="shared" si="123"/>
        <v>VG (Britské Panenské ostrovy)</v>
      </c>
      <c r="B996" s="694" t="s">
        <v>1381</v>
      </c>
      <c r="C996" s="698">
        <v>14</v>
      </c>
      <c r="D996" s="697" t="s">
        <v>1368</v>
      </c>
      <c r="E996" s="703"/>
    </row>
    <row r="998" spans="1:7" ht="11.25" customHeight="1" x14ac:dyDescent="0.25">
      <c r="A998" s="690" t="str">
        <f t="shared" ref="A998" si="124">B998</f>
        <v>VN (Vietnamská socialistická republika)</v>
      </c>
      <c r="B998" s="697" t="s">
        <v>1501</v>
      </c>
      <c r="C998" s="697" t="s">
        <v>1338</v>
      </c>
      <c r="D998" s="698">
        <v>1</v>
      </c>
      <c r="E998" s="698">
        <v>2</v>
      </c>
      <c r="G998" s="690">
        <v>62</v>
      </c>
    </row>
    <row r="999" spans="1:7" ht="11.25" customHeight="1" x14ac:dyDescent="0.25">
      <c r="A999" s="690" t="str">
        <f t="shared" ref="A999" si="125">A998</f>
        <v>VN (Vietnamská socialistická republika)</v>
      </c>
      <c r="B999" s="694" t="s">
        <v>1367</v>
      </c>
      <c r="C999" s="698">
        <v>1</v>
      </c>
      <c r="D999" s="699">
        <v>14670685678.730457</v>
      </c>
      <c r="E999" s="697" t="s">
        <v>1368</v>
      </c>
      <c r="G999" s="705" t="s">
        <v>1506</v>
      </c>
    </row>
    <row r="1000" spans="1:7" ht="11.25" customHeight="1" x14ac:dyDescent="0.25">
      <c r="A1000" s="690" t="str">
        <f t="shared" si="123"/>
        <v>VN (Vietnamská socialistická republika)</v>
      </c>
      <c r="B1000" s="694" t="s">
        <v>1369</v>
      </c>
      <c r="C1000" s="698">
        <v>2</v>
      </c>
      <c r="D1000" s="700"/>
      <c r="E1000" s="697" t="s">
        <v>1368</v>
      </c>
    </row>
    <row r="1001" spans="1:7" ht="11.25" customHeight="1" x14ac:dyDescent="0.25">
      <c r="A1001" s="690" t="str">
        <f t="shared" si="123"/>
        <v>VN (Vietnamská socialistická republika)</v>
      </c>
      <c r="B1001" s="694" t="s">
        <v>1370</v>
      </c>
      <c r="C1001" s="698">
        <v>3</v>
      </c>
      <c r="D1001" s="701">
        <v>0</v>
      </c>
      <c r="E1001" s="697" t="s">
        <v>1368</v>
      </c>
      <c r="G1001" s="690" t="s">
        <v>1384</v>
      </c>
    </row>
    <row r="1002" spans="1:7" ht="11.25" customHeight="1" x14ac:dyDescent="0.25">
      <c r="A1002" s="690" t="str">
        <f t="shared" si="123"/>
        <v>VN (Vietnamská socialistická republika)</v>
      </c>
      <c r="B1002" s="694" t="s">
        <v>1371</v>
      </c>
      <c r="C1002" s="698">
        <v>4</v>
      </c>
      <c r="D1002" s="700"/>
      <c r="E1002" s="697" t="s">
        <v>1368</v>
      </c>
    </row>
    <row r="1003" spans="1:7" ht="11.25" customHeight="1" x14ac:dyDescent="0.25">
      <c r="A1003" s="690" t="str">
        <f t="shared" si="123"/>
        <v>VN (Vietnamská socialistická republika)</v>
      </c>
      <c r="B1003" s="694" t="s">
        <v>1372</v>
      </c>
      <c r="C1003" s="698">
        <v>5</v>
      </c>
      <c r="D1003" s="700">
        <v>0</v>
      </c>
      <c r="E1003" s="697" t="s">
        <v>1368</v>
      </c>
    </row>
    <row r="1004" spans="1:7" ht="11.25" customHeight="1" x14ac:dyDescent="0.25">
      <c r="A1004" s="690" t="str">
        <f t="shared" si="123"/>
        <v>VN (Vietnamská socialistická republika)</v>
      </c>
      <c r="B1004" s="694" t="s">
        <v>1373</v>
      </c>
      <c r="C1004" s="698">
        <v>6</v>
      </c>
      <c r="D1004" s="700"/>
      <c r="E1004" s="697" t="s">
        <v>1368</v>
      </c>
    </row>
    <row r="1005" spans="1:7" ht="11.25" customHeight="1" x14ac:dyDescent="0.25">
      <c r="A1005" s="690" t="str">
        <f t="shared" si="123"/>
        <v>VN (Vietnamská socialistická republika)</v>
      </c>
      <c r="B1005" s="694" t="s">
        <v>1374</v>
      </c>
      <c r="C1005" s="698">
        <v>7</v>
      </c>
      <c r="D1005" s="702">
        <v>1173654854.2984366</v>
      </c>
      <c r="E1005" s="697" t="s">
        <v>1368</v>
      </c>
    </row>
    <row r="1006" spans="1:7" ht="11.25" customHeight="1" x14ac:dyDescent="0.25">
      <c r="A1006" s="690" t="str">
        <f t="shared" si="123"/>
        <v>VN (Vietnamská socialistická republika)</v>
      </c>
      <c r="B1006" s="694" t="s">
        <v>1375</v>
      </c>
      <c r="C1006" s="698">
        <v>8</v>
      </c>
      <c r="D1006" s="703">
        <v>1173654854.2984366</v>
      </c>
      <c r="E1006" s="697" t="s">
        <v>1368</v>
      </c>
    </row>
    <row r="1007" spans="1:7" ht="11.25" customHeight="1" x14ac:dyDescent="0.25">
      <c r="A1007" s="690" t="str">
        <f t="shared" si="123"/>
        <v>VN (Vietnamská socialistická republika)</v>
      </c>
      <c r="B1007" s="694" t="s">
        <v>1376</v>
      </c>
      <c r="C1007" s="698">
        <v>9</v>
      </c>
      <c r="D1007" s="700">
        <v>0</v>
      </c>
      <c r="E1007" s="697" t="s">
        <v>1368</v>
      </c>
    </row>
    <row r="1008" spans="1:7" ht="11.25" customHeight="1" x14ac:dyDescent="0.25">
      <c r="A1008" s="690" t="str">
        <f t="shared" si="123"/>
        <v>VN (Vietnamská socialistická republika)</v>
      </c>
      <c r="B1008" s="694" t="s">
        <v>1377</v>
      </c>
      <c r="C1008" s="698">
        <v>10</v>
      </c>
      <c r="D1008" s="700">
        <v>0</v>
      </c>
      <c r="E1008" s="697" t="s">
        <v>1368</v>
      </c>
    </row>
    <row r="1009" spans="1:7" ht="11.25" customHeight="1" x14ac:dyDescent="0.25">
      <c r="A1009" s="690" t="str">
        <f t="shared" si="123"/>
        <v>VN (Vietnamská socialistická republika)</v>
      </c>
      <c r="B1009" s="694" t="s">
        <v>1378</v>
      </c>
      <c r="C1009" s="698">
        <v>11</v>
      </c>
      <c r="D1009" s="697" t="s">
        <v>1368</v>
      </c>
      <c r="E1009" s="706">
        <v>3.618083470164591E-2</v>
      </c>
    </row>
    <row r="1010" spans="1:7" ht="11.25" customHeight="1" x14ac:dyDescent="0.25">
      <c r="A1010" s="690" t="str">
        <f t="shared" si="123"/>
        <v>VN (Vietnamská socialistická republika)</v>
      </c>
      <c r="B1010" s="694" t="s">
        <v>1379</v>
      </c>
      <c r="C1010" s="698">
        <v>12</v>
      </c>
      <c r="D1010" s="697" t="s">
        <v>1368</v>
      </c>
      <c r="E1010" s="706">
        <v>0</v>
      </c>
    </row>
    <row r="1011" spans="1:7" ht="11.25" customHeight="1" x14ac:dyDescent="0.25">
      <c r="A1011" s="690" t="str">
        <f t="shared" si="123"/>
        <v>VN (Vietnamská socialistická republika)</v>
      </c>
      <c r="B1011" s="694" t="s">
        <v>1380</v>
      </c>
      <c r="C1011" s="698">
        <v>13</v>
      </c>
      <c r="D1011" s="697" t="s">
        <v>1368</v>
      </c>
      <c r="E1011" s="707">
        <v>0</v>
      </c>
    </row>
    <row r="1012" spans="1:7" ht="11.25" customHeight="1" x14ac:dyDescent="0.25">
      <c r="A1012" s="690" t="str">
        <f t="shared" si="123"/>
        <v>VN (Vietnamská socialistická republika)</v>
      </c>
      <c r="B1012" s="694" t="s">
        <v>1381</v>
      </c>
      <c r="C1012" s="698">
        <v>14</v>
      </c>
      <c r="D1012" s="697" t="s">
        <v>1368</v>
      </c>
      <c r="E1012" s="703"/>
    </row>
    <row r="1014" spans="1:7" ht="11.25" customHeight="1" x14ac:dyDescent="0.25">
      <c r="A1014" s="690" t="str">
        <f t="shared" ref="A1014" si="126">B1014</f>
        <v>ZA (Jihoafrická republika)</v>
      </c>
      <c r="B1014" s="697" t="s">
        <v>1503</v>
      </c>
      <c r="C1014" s="697" t="s">
        <v>1338</v>
      </c>
      <c r="D1014" s="698">
        <v>1</v>
      </c>
      <c r="E1014" s="698">
        <v>2</v>
      </c>
      <c r="G1014" s="690">
        <v>63</v>
      </c>
    </row>
    <row r="1015" spans="1:7" ht="11.25" customHeight="1" x14ac:dyDescent="0.25">
      <c r="A1015" s="690" t="str">
        <f t="shared" ref="A1015" si="127">A1014</f>
        <v>ZA (Jihoafrická republika)</v>
      </c>
      <c r="B1015" s="694" t="s">
        <v>1367</v>
      </c>
      <c r="C1015" s="698">
        <v>1</v>
      </c>
      <c r="D1015" s="699">
        <v>0</v>
      </c>
      <c r="E1015" s="697" t="s">
        <v>1368</v>
      </c>
      <c r="G1015" s="705" t="s">
        <v>1507</v>
      </c>
    </row>
    <row r="1016" spans="1:7" ht="11.25" customHeight="1" x14ac:dyDescent="0.25">
      <c r="A1016" s="690" t="str">
        <f t="shared" si="123"/>
        <v>ZA (Jihoafrická republika)</v>
      </c>
      <c r="B1016" s="694" t="s">
        <v>1369</v>
      </c>
      <c r="C1016" s="698">
        <v>2</v>
      </c>
      <c r="D1016" s="700"/>
      <c r="E1016" s="697" t="s">
        <v>1368</v>
      </c>
    </row>
    <row r="1017" spans="1:7" ht="11.25" customHeight="1" x14ac:dyDescent="0.25">
      <c r="A1017" s="690" t="str">
        <f t="shared" si="123"/>
        <v>ZA (Jihoafrická republika)</v>
      </c>
      <c r="B1017" s="694" t="s">
        <v>1370</v>
      </c>
      <c r="C1017" s="698">
        <v>3</v>
      </c>
      <c r="D1017" s="701">
        <v>0</v>
      </c>
      <c r="E1017" s="697" t="s">
        <v>1368</v>
      </c>
      <c r="G1017" s="690" t="s">
        <v>1384</v>
      </c>
    </row>
    <row r="1018" spans="1:7" ht="11.25" customHeight="1" x14ac:dyDescent="0.25">
      <c r="A1018" s="690" t="str">
        <f t="shared" si="123"/>
        <v>ZA (Jihoafrická republika)</v>
      </c>
      <c r="B1018" s="694" t="s">
        <v>1371</v>
      </c>
      <c r="C1018" s="698">
        <v>4</v>
      </c>
      <c r="D1018" s="700"/>
      <c r="E1018" s="697" t="s">
        <v>1368</v>
      </c>
    </row>
    <row r="1019" spans="1:7" ht="11.25" customHeight="1" x14ac:dyDescent="0.25">
      <c r="A1019" s="690" t="str">
        <f t="shared" si="123"/>
        <v>ZA (Jihoafrická republika)</v>
      </c>
      <c r="B1019" s="694" t="s">
        <v>1372</v>
      </c>
      <c r="C1019" s="698">
        <v>5</v>
      </c>
      <c r="D1019" s="700">
        <v>0</v>
      </c>
      <c r="E1019" s="697" t="s">
        <v>1368</v>
      </c>
    </row>
    <row r="1020" spans="1:7" ht="11.25" customHeight="1" x14ac:dyDescent="0.25">
      <c r="A1020" s="690" t="str">
        <f t="shared" si="123"/>
        <v>ZA (Jihoafrická republika)</v>
      </c>
      <c r="B1020" s="694" t="s">
        <v>1373</v>
      </c>
      <c r="C1020" s="698">
        <v>6</v>
      </c>
      <c r="D1020" s="700"/>
      <c r="E1020" s="697" t="s">
        <v>1368</v>
      </c>
    </row>
    <row r="1021" spans="1:7" ht="11.25" customHeight="1" x14ac:dyDescent="0.25">
      <c r="A1021" s="690" t="str">
        <f t="shared" si="123"/>
        <v>ZA (Jihoafrická republika)</v>
      </c>
      <c r="B1021" s="694" t="s">
        <v>1374</v>
      </c>
      <c r="C1021" s="698">
        <v>7</v>
      </c>
      <c r="D1021" s="702">
        <v>0</v>
      </c>
      <c r="E1021" s="697" t="s">
        <v>1368</v>
      </c>
    </row>
    <row r="1022" spans="1:7" ht="11.25" customHeight="1" x14ac:dyDescent="0.25">
      <c r="A1022" s="690" t="str">
        <f t="shared" si="123"/>
        <v>ZA (Jihoafrická republika)</v>
      </c>
      <c r="B1022" s="694" t="s">
        <v>1375</v>
      </c>
      <c r="C1022" s="698">
        <v>8</v>
      </c>
      <c r="D1022" s="703">
        <v>0</v>
      </c>
      <c r="E1022" s="697" t="s">
        <v>1368</v>
      </c>
    </row>
    <row r="1023" spans="1:7" ht="11.25" customHeight="1" x14ac:dyDescent="0.25">
      <c r="A1023" s="690" t="str">
        <f t="shared" si="123"/>
        <v>ZA (Jihoafrická republika)</v>
      </c>
      <c r="B1023" s="694" t="s">
        <v>1376</v>
      </c>
      <c r="C1023" s="698">
        <v>9</v>
      </c>
      <c r="D1023" s="700">
        <v>0</v>
      </c>
      <c r="E1023" s="697" t="s">
        <v>1368</v>
      </c>
    </row>
    <row r="1024" spans="1:7" ht="11.25" customHeight="1" x14ac:dyDescent="0.25">
      <c r="A1024" s="690" t="str">
        <f t="shared" si="123"/>
        <v>ZA (Jihoafrická republika)</v>
      </c>
      <c r="B1024" s="694" t="s">
        <v>1377</v>
      </c>
      <c r="C1024" s="698">
        <v>10</v>
      </c>
      <c r="D1024" s="700">
        <v>0</v>
      </c>
      <c r="E1024" s="697" t="s">
        <v>1368</v>
      </c>
    </row>
    <row r="1025" spans="1:7" ht="11.25" customHeight="1" x14ac:dyDescent="0.25">
      <c r="A1025" s="690" t="str">
        <f t="shared" si="123"/>
        <v>ZA (Jihoafrická republika)</v>
      </c>
      <c r="B1025" s="694" t="s">
        <v>1378</v>
      </c>
      <c r="C1025" s="698">
        <v>11</v>
      </c>
      <c r="D1025" s="697" t="s">
        <v>1368</v>
      </c>
      <c r="E1025" s="706">
        <v>0</v>
      </c>
    </row>
    <row r="1026" spans="1:7" ht="11.25" customHeight="1" x14ac:dyDescent="0.25">
      <c r="A1026" s="690" t="str">
        <f t="shared" si="123"/>
        <v>ZA (Jihoafrická republika)</v>
      </c>
      <c r="B1026" s="694" t="s">
        <v>1379</v>
      </c>
      <c r="C1026" s="698">
        <v>12</v>
      </c>
      <c r="D1026" s="697" t="s">
        <v>1368</v>
      </c>
      <c r="E1026" s="706">
        <v>0</v>
      </c>
    </row>
    <row r="1027" spans="1:7" ht="11.25" customHeight="1" x14ac:dyDescent="0.25">
      <c r="A1027" s="690" t="str">
        <f t="shared" si="123"/>
        <v>ZA (Jihoafrická republika)</v>
      </c>
      <c r="B1027" s="694" t="s">
        <v>1380</v>
      </c>
      <c r="C1027" s="698">
        <v>13</v>
      </c>
      <c r="D1027" s="697" t="s">
        <v>1368</v>
      </c>
      <c r="E1027" s="707">
        <v>0</v>
      </c>
    </row>
    <row r="1028" spans="1:7" ht="11.25" customHeight="1" x14ac:dyDescent="0.25">
      <c r="A1028" s="690" t="str">
        <f t="shared" si="123"/>
        <v>ZA (Jihoafrická republika)</v>
      </c>
      <c r="B1028" s="694" t="s">
        <v>1381</v>
      </c>
      <c r="C1028" s="698">
        <v>14</v>
      </c>
      <c r="D1028" s="697" t="s">
        <v>1368</v>
      </c>
      <c r="E1028" s="703"/>
    </row>
    <row r="1030" spans="1:7" ht="11.25" customHeight="1" x14ac:dyDescent="0.25">
      <c r="A1030" s="690" t="e">
        <f t="shared" ref="A1030" si="128">B1030</f>
        <v>#N/A</v>
      </c>
      <c r="B1030" s="697" t="e">
        <v>#N/A</v>
      </c>
      <c r="C1030" s="697" t="s">
        <v>1338</v>
      </c>
      <c r="D1030" s="698">
        <v>1</v>
      </c>
      <c r="E1030" s="698">
        <v>2</v>
      </c>
      <c r="G1030" s="690">
        <v>64</v>
      </c>
    </row>
    <row r="1031" spans="1:7" ht="11.25" customHeight="1" x14ac:dyDescent="0.25">
      <c r="A1031" s="690" t="e">
        <f t="shared" ref="A1031" si="129">A1030</f>
        <v>#N/A</v>
      </c>
      <c r="B1031" s="694" t="s">
        <v>1367</v>
      </c>
      <c r="C1031" s="698">
        <v>1</v>
      </c>
      <c r="D1031" s="699">
        <v>0</v>
      </c>
      <c r="E1031" s="697" t="s">
        <v>1368</v>
      </c>
      <c r="G1031" s="705" t="e">
        <v>#N/A</v>
      </c>
    </row>
    <row r="1032" spans="1:7" ht="11.25" customHeight="1" x14ac:dyDescent="0.25">
      <c r="A1032" s="690" t="e">
        <f t="shared" si="123"/>
        <v>#N/A</v>
      </c>
      <c r="B1032" s="694" t="s">
        <v>1369</v>
      </c>
      <c r="C1032" s="698">
        <v>2</v>
      </c>
      <c r="D1032" s="700"/>
      <c r="E1032" s="697" t="s">
        <v>1368</v>
      </c>
    </row>
    <row r="1033" spans="1:7" ht="11.25" customHeight="1" x14ac:dyDescent="0.25">
      <c r="A1033" s="690" t="e">
        <f t="shared" si="123"/>
        <v>#N/A</v>
      </c>
      <c r="B1033" s="694" t="s">
        <v>1370</v>
      </c>
      <c r="C1033" s="698">
        <v>3</v>
      </c>
      <c r="D1033" s="701">
        <v>0</v>
      </c>
      <c r="E1033" s="697" t="s">
        <v>1368</v>
      </c>
      <c r="G1033" s="690" t="s">
        <v>1384</v>
      </c>
    </row>
    <row r="1034" spans="1:7" ht="11.25" customHeight="1" x14ac:dyDescent="0.25">
      <c r="A1034" s="690" t="e">
        <f t="shared" si="123"/>
        <v>#N/A</v>
      </c>
      <c r="B1034" s="694" t="s">
        <v>1371</v>
      </c>
      <c r="C1034" s="698">
        <v>4</v>
      </c>
      <c r="D1034" s="700"/>
      <c r="E1034" s="697" t="s">
        <v>1368</v>
      </c>
    </row>
    <row r="1035" spans="1:7" ht="11.25" customHeight="1" x14ac:dyDescent="0.25">
      <c r="A1035" s="690" t="e">
        <f t="shared" si="123"/>
        <v>#N/A</v>
      </c>
      <c r="B1035" s="694" t="s">
        <v>1372</v>
      </c>
      <c r="C1035" s="698">
        <v>5</v>
      </c>
      <c r="D1035" s="700">
        <v>0</v>
      </c>
      <c r="E1035" s="697" t="s">
        <v>1368</v>
      </c>
    </row>
    <row r="1036" spans="1:7" ht="11.25" customHeight="1" x14ac:dyDescent="0.25">
      <c r="A1036" s="690" t="e">
        <f t="shared" si="123"/>
        <v>#N/A</v>
      </c>
      <c r="B1036" s="694" t="s">
        <v>1373</v>
      </c>
      <c r="C1036" s="698">
        <v>6</v>
      </c>
      <c r="D1036" s="700"/>
      <c r="E1036" s="697" t="s">
        <v>1368</v>
      </c>
    </row>
    <row r="1037" spans="1:7" ht="11.25" customHeight="1" x14ac:dyDescent="0.25">
      <c r="A1037" s="690" t="e">
        <f t="shared" si="123"/>
        <v>#N/A</v>
      </c>
      <c r="B1037" s="694" t="s">
        <v>1374</v>
      </c>
      <c r="C1037" s="698">
        <v>7</v>
      </c>
      <c r="D1037" s="702">
        <v>0</v>
      </c>
      <c r="E1037" s="697" t="s">
        <v>1368</v>
      </c>
    </row>
    <row r="1038" spans="1:7" ht="11.25" customHeight="1" x14ac:dyDescent="0.25">
      <c r="A1038" s="690" t="e">
        <f t="shared" si="123"/>
        <v>#N/A</v>
      </c>
      <c r="B1038" s="694" t="s">
        <v>1375</v>
      </c>
      <c r="C1038" s="698">
        <v>8</v>
      </c>
      <c r="D1038" s="703">
        <v>0</v>
      </c>
      <c r="E1038" s="697" t="s">
        <v>1368</v>
      </c>
    </row>
    <row r="1039" spans="1:7" ht="11.25" customHeight="1" x14ac:dyDescent="0.25">
      <c r="A1039" s="690" t="e">
        <f t="shared" si="123"/>
        <v>#N/A</v>
      </c>
      <c r="B1039" s="694" t="s">
        <v>1376</v>
      </c>
      <c r="C1039" s="698">
        <v>9</v>
      </c>
      <c r="D1039" s="700">
        <v>0</v>
      </c>
      <c r="E1039" s="697" t="s">
        <v>1368</v>
      </c>
    </row>
    <row r="1040" spans="1:7" ht="11.25" customHeight="1" x14ac:dyDescent="0.25">
      <c r="A1040" s="690" t="e">
        <f t="shared" si="123"/>
        <v>#N/A</v>
      </c>
      <c r="B1040" s="694" t="s">
        <v>1377</v>
      </c>
      <c r="C1040" s="698">
        <v>10</v>
      </c>
      <c r="D1040" s="700">
        <v>0</v>
      </c>
      <c r="E1040" s="697" t="s">
        <v>1368</v>
      </c>
    </row>
    <row r="1041" spans="1:7" ht="11.25" customHeight="1" x14ac:dyDescent="0.25">
      <c r="A1041" s="690" t="e">
        <f t="shared" si="123"/>
        <v>#N/A</v>
      </c>
      <c r="B1041" s="694" t="s">
        <v>1378</v>
      </c>
      <c r="C1041" s="698">
        <v>11</v>
      </c>
      <c r="D1041" s="697" t="s">
        <v>1368</v>
      </c>
      <c r="E1041" s="706">
        <v>0</v>
      </c>
    </row>
    <row r="1042" spans="1:7" ht="11.25" customHeight="1" x14ac:dyDescent="0.25">
      <c r="A1042" s="690" t="e">
        <f t="shared" si="123"/>
        <v>#N/A</v>
      </c>
      <c r="B1042" s="694" t="s">
        <v>1379</v>
      </c>
      <c r="C1042" s="698">
        <v>12</v>
      </c>
      <c r="D1042" s="697" t="s">
        <v>1368</v>
      </c>
      <c r="E1042" s="706">
        <v>0</v>
      </c>
    </row>
    <row r="1043" spans="1:7" ht="11.25" customHeight="1" x14ac:dyDescent="0.25">
      <c r="A1043" s="690" t="e">
        <f t="shared" si="123"/>
        <v>#N/A</v>
      </c>
      <c r="B1043" s="694" t="s">
        <v>1380</v>
      </c>
      <c r="C1043" s="698">
        <v>13</v>
      </c>
      <c r="D1043" s="697" t="s">
        <v>1368</v>
      </c>
      <c r="E1043" s="707">
        <v>0</v>
      </c>
    </row>
    <row r="1044" spans="1:7" ht="11.25" customHeight="1" x14ac:dyDescent="0.25">
      <c r="A1044" s="690" t="e">
        <f t="shared" si="123"/>
        <v>#N/A</v>
      </c>
      <c r="B1044" s="694" t="s">
        <v>1381</v>
      </c>
      <c r="C1044" s="698">
        <v>14</v>
      </c>
      <c r="D1044" s="697" t="s">
        <v>1368</v>
      </c>
      <c r="E1044" s="703"/>
    </row>
    <row r="1046" spans="1:7" ht="11.25" customHeight="1" x14ac:dyDescent="0.25">
      <c r="A1046" s="690" t="e">
        <f t="shared" ref="A1046" si="130">B1046</f>
        <v>#N/A</v>
      </c>
      <c r="B1046" s="697" t="e">
        <v>#N/A</v>
      </c>
      <c r="C1046" s="697" t="s">
        <v>1338</v>
      </c>
      <c r="D1046" s="698">
        <v>1</v>
      </c>
      <c r="E1046" s="698">
        <v>2</v>
      </c>
      <c r="G1046" s="690">
        <v>65</v>
      </c>
    </row>
    <row r="1047" spans="1:7" ht="11.25" customHeight="1" x14ac:dyDescent="0.25">
      <c r="A1047" s="690" t="e">
        <f t="shared" ref="A1047:A1108" si="131">A1046</f>
        <v>#N/A</v>
      </c>
      <c r="B1047" s="694" t="s">
        <v>1367</v>
      </c>
      <c r="C1047" s="698">
        <v>1</v>
      </c>
      <c r="D1047" s="699">
        <v>0</v>
      </c>
      <c r="E1047" s="697" t="s">
        <v>1368</v>
      </c>
      <c r="G1047" s="705" t="e">
        <v>#N/A</v>
      </c>
    </row>
    <row r="1048" spans="1:7" ht="11.25" customHeight="1" x14ac:dyDescent="0.25">
      <c r="A1048" s="690" t="e">
        <f t="shared" si="131"/>
        <v>#N/A</v>
      </c>
      <c r="B1048" s="694" t="s">
        <v>1369</v>
      </c>
      <c r="C1048" s="698">
        <v>2</v>
      </c>
      <c r="D1048" s="700"/>
      <c r="E1048" s="697" t="s">
        <v>1368</v>
      </c>
    </row>
    <row r="1049" spans="1:7" ht="11.25" customHeight="1" x14ac:dyDescent="0.25">
      <c r="A1049" s="690" t="e">
        <f t="shared" si="131"/>
        <v>#N/A</v>
      </c>
      <c r="B1049" s="694" t="s">
        <v>1370</v>
      </c>
      <c r="C1049" s="698">
        <v>3</v>
      </c>
      <c r="D1049" s="701">
        <v>0</v>
      </c>
      <c r="E1049" s="697" t="s">
        <v>1368</v>
      </c>
      <c r="G1049" s="690" t="s">
        <v>1384</v>
      </c>
    </row>
    <row r="1050" spans="1:7" ht="11.25" customHeight="1" x14ac:dyDescent="0.25">
      <c r="A1050" s="690" t="e">
        <f t="shared" si="131"/>
        <v>#N/A</v>
      </c>
      <c r="B1050" s="694" t="s">
        <v>1371</v>
      </c>
      <c r="C1050" s="698">
        <v>4</v>
      </c>
      <c r="D1050" s="700"/>
      <c r="E1050" s="697" t="s">
        <v>1368</v>
      </c>
    </row>
    <row r="1051" spans="1:7" ht="11.25" customHeight="1" x14ac:dyDescent="0.25">
      <c r="A1051" s="690" t="e">
        <f t="shared" si="131"/>
        <v>#N/A</v>
      </c>
      <c r="B1051" s="694" t="s">
        <v>1372</v>
      </c>
      <c r="C1051" s="698">
        <v>5</v>
      </c>
      <c r="D1051" s="700">
        <v>0</v>
      </c>
      <c r="E1051" s="697" t="s">
        <v>1368</v>
      </c>
    </row>
    <row r="1052" spans="1:7" ht="11.25" customHeight="1" x14ac:dyDescent="0.25">
      <c r="A1052" s="690" t="e">
        <f t="shared" si="131"/>
        <v>#N/A</v>
      </c>
      <c r="B1052" s="694" t="s">
        <v>1373</v>
      </c>
      <c r="C1052" s="698">
        <v>6</v>
      </c>
      <c r="D1052" s="700"/>
      <c r="E1052" s="697" t="s">
        <v>1368</v>
      </c>
    </row>
    <row r="1053" spans="1:7" ht="11.25" customHeight="1" x14ac:dyDescent="0.25">
      <c r="A1053" s="690" t="e">
        <f t="shared" si="131"/>
        <v>#N/A</v>
      </c>
      <c r="B1053" s="694" t="s">
        <v>1374</v>
      </c>
      <c r="C1053" s="698">
        <v>7</v>
      </c>
      <c r="D1053" s="702">
        <v>0</v>
      </c>
      <c r="E1053" s="697" t="s">
        <v>1368</v>
      </c>
    </row>
    <row r="1054" spans="1:7" ht="11.25" customHeight="1" x14ac:dyDescent="0.25">
      <c r="A1054" s="690" t="e">
        <f t="shared" si="131"/>
        <v>#N/A</v>
      </c>
      <c r="B1054" s="694" t="s">
        <v>1375</v>
      </c>
      <c r="C1054" s="698">
        <v>8</v>
      </c>
      <c r="D1054" s="703">
        <v>0</v>
      </c>
      <c r="E1054" s="697" t="s">
        <v>1368</v>
      </c>
    </row>
    <row r="1055" spans="1:7" ht="11.25" customHeight="1" x14ac:dyDescent="0.25">
      <c r="A1055" s="690" t="e">
        <f t="shared" si="131"/>
        <v>#N/A</v>
      </c>
      <c r="B1055" s="694" t="s">
        <v>1376</v>
      </c>
      <c r="C1055" s="698">
        <v>9</v>
      </c>
      <c r="D1055" s="700">
        <v>0</v>
      </c>
      <c r="E1055" s="697" t="s">
        <v>1368</v>
      </c>
    </row>
    <row r="1056" spans="1:7" ht="11.25" customHeight="1" x14ac:dyDescent="0.25">
      <c r="A1056" s="690" t="e">
        <f t="shared" si="131"/>
        <v>#N/A</v>
      </c>
      <c r="B1056" s="694" t="s">
        <v>1377</v>
      </c>
      <c r="C1056" s="698">
        <v>10</v>
      </c>
      <c r="D1056" s="700">
        <v>0</v>
      </c>
      <c r="E1056" s="697" t="s">
        <v>1368</v>
      </c>
    </row>
    <row r="1057" spans="1:7" ht="11.25" customHeight="1" x14ac:dyDescent="0.25">
      <c r="A1057" s="690" t="e">
        <f t="shared" si="131"/>
        <v>#N/A</v>
      </c>
      <c r="B1057" s="694" t="s">
        <v>1378</v>
      </c>
      <c r="C1057" s="698">
        <v>11</v>
      </c>
      <c r="D1057" s="697" t="s">
        <v>1368</v>
      </c>
      <c r="E1057" s="706">
        <v>0</v>
      </c>
    </row>
    <row r="1058" spans="1:7" ht="11.25" customHeight="1" x14ac:dyDescent="0.25">
      <c r="A1058" s="690" t="e">
        <f t="shared" si="131"/>
        <v>#N/A</v>
      </c>
      <c r="B1058" s="694" t="s">
        <v>1379</v>
      </c>
      <c r="C1058" s="698">
        <v>12</v>
      </c>
      <c r="D1058" s="697" t="s">
        <v>1368</v>
      </c>
      <c r="E1058" s="706">
        <v>0</v>
      </c>
    </row>
    <row r="1059" spans="1:7" ht="11.25" customHeight="1" x14ac:dyDescent="0.25">
      <c r="A1059" s="690" t="e">
        <f t="shared" si="131"/>
        <v>#N/A</v>
      </c>
      <c r="B1059" s="694" t="s">
        <v>1380</v>
      </c>
      <c r="C1059" s="698">
        <v>13</v>
      </c>
      <c r="D1059" s="697" t="s">
        <v>1368</v>
      </c>
      <c r="E1059" s="707">
        <v>0</v>
      </c>
    </row>
    <row r="1060" spans="1:7" ht="11.25" customHeight="1" x14ac:dyDescent="0.25">
      <c r="A1060" s="690" t="e">
        <f t="shared" si="131"/>
        <v>#N/A</v>
      </c>
      <c r="B1060" s="694" t="s">
        <v>1381</v>
      </c>
      <c r="C1060" s="698">
        <v>14</v>
      </c>
      <c r="D1060" s="697" t="s">
        <v>1368</v>
      </c>
      <c r="E1060" s="703"/>
    </row>
    <row r="1062" spans="1:7" ht="11.25" customHeight="1" x14ac:dyDescent="0.25">
      <c r="A1062" s="690" t="e">
        <f t="shared" ref="A1062" si="132">B1062</f>
        <v>#N/A</v>
      </c>
      <c r="B1062" s="697" t="e">
        <v>#N/A</v>
      </c>
      <c r="C1062" s="697" t="s">
        <v>1338</v>
      </c>
      <c r="D1062" s="698">
        <v>1</v>
      </c>
      <c r="E1062" s="698">
        <v>2</v>
      </c>
      <c r="G1062" s="690">
        <v>66</v>
      </c>
    </row>
    <row r="1063" spans="1:7" ht="11.25" customHeight="1" x14ac:dyDescent="0.25">
      <c r="A1063" s="690" t="e">
        <f t="shared" ref="A1063" si="133">A1062</f>
        <v>#N/A</v>
      </c>
      <c r="B1063" s="694" t="s">
        <v>1367</v>
      </c>
      <c r="C1063" s="698">
        <v>1</v>
      </c>
      <c r="D1063" s="699">
        <v>0</v>
      </c>
      <c r="E1063" s="697" t="s">
        <v>1368</v>
      </c>
      <c r="G1063" s="705" t="e">
        <v>#N/A</v>
      </c>
    </row>
    <row r="1064" spans="1:7" ht="11.25" customHeight="1" x14ac:dyDescent="0.25">
      <c r="A1064" s="690" t="e">
        <f t="shared" si="131"/>
        <v>#N/A</v>
      </c>
      <c r="B1064" s="694" t="s">
        <v>1369</v>
      </c>
      <c r="C1064" s="698">
        <v>2</v>
      </c>
      <c r="D1064" s="700"/>
      <c r="E1064" s="697" t="s">
        <v>1368</v>
      </c>
    </row>
    <row r="1065" spans="1:7" ht="11.25" customHeight="1" x14ac:dyDescent="0.25">
      <c r="A1065" s="690" t="e">
        <f t="shared" si="131"/>
        <v>#N/A</v>
      </c>
      <c r="B1065" s="694" t="s">
        <v>1370</v>
      </c>
      <c r="C1065" s="698">
        <v>3</v>
      </c>
      <c r="D1065" s="701">
        <v>0</v>
      </c>
      <c r="E1065" s="697" t="s">
        <v>1368</v>
      </c>
      <c r="G1065" s="690" t="s">
        <v>1384</v>
      </c>
    </row>
    <row r="1066" spans="1:7" ht="11.25" customHeight="1" x14ac:dyDescent="0.25">
      <c r="A1066" s="690" t="e">
        <f t="shared" si="131"/>
        <v>#N/A</v>
      </c>
      <c r="B1066" s="694" t="s">
        <v>1371</v>
      </c>
      <c r="C1066" s="698">
        <v>4</v>
      </c>
      <c r="D1066" s="700"/>
      <c r="E1066" s="697" t="s">
        <v>1368</v>
      </c>
    </row>
    <row r="1067" spans="1:7" ht="11.25" customHeight="1" x14ac:dyDescent="0.25">
      <c r="A1067" s="690" t="e">
        <f t="shared" si="131"/>
        <v>#N/A</v>
      </c>
      <c r="B1067" s="694" t="s">
        <v>1372</v>
      </c>
      <c r="C1067" s="698">
        <v>5</v>
      </c>
      <c r="D1067" s="700">
        <v>0</v>
      </c>
      <c r="E1067" s="697" t="s">
        <v>1368</v>
      </c>
    </row>
    <row r="1068" spans="1:7" ht="11.25" customHeight="1" x14ac:dyDescent="0.25">
      <c r="A1068" s="690" t="e">
        <f t="shared" si="131"/>
        <v>#N/A</v>
      </c>
      <c r="B1068" s="694" t="s">
        <v>1373</v>
      </c>
      <c r="C1068" s="698">
        <v>6</v>
      </c>
      <c r="D1068" s="700"/>
      <c r="E1068" s="697" t="s">
        <v>1368</v>
      </c>
    </row>
    <row r="1069" spans="1:7" ht="11.25" customHeight="1" x14ac:dyDescent="0.25">
      <c r="A1069" s="690" t="e">
        <f t="shared" si="131"/>
        <v>#N/A</v>
      </c>
      <c r="B1069" s="694" t="s">
        <v>1374</v>
      </c>
      <c r="C1069" s="698">
        <v>7</v>
      </c>
      <c r="D1069" s="702">
        <v>0</v>
      </c>
      <c r="E1069" s="697" t="s">
        <v>1368</v>
      </c>
    </row>
    <row r="1070" spans="1:7" ht="11.25" customHeight="1" x14ac:dyDescent="0.25">
      <c r="A1070" s="690" t="e">
        <f t="shared" si="131"/>
        <v>#N/A</v>
      </c>
      <c r="B1070" s="694" t="s">
        <v>1375</v>
      </c>
      <c r="C1070" s="698">
        <v>8</v>
      </c>
      <c r="D1070" s="703">
        <v>0</v>
      </c>
      <c r="E1070" s="697" t="s">
        <v>1368</v>
      </c>
    </row>
    <row r="1071" spans="1:7" ht="11.25" customHeight="1" x14ac:dyDescent="0.25">
      <c r="A1071" s="690" t="e">
        <f t="shared" si="131"/>
        <v>#N/A</v>
      </c>
      <c r="B1071" s="694" t="s">
        <v>1376</v>
      </c>
      <c r="C1071" s="698">
        <v>9</v>
      </c>
      <c r="D1071" s="700">
        <v>0</v>
      </c>
      <c r="E1071" s="697" t="s">
        <v>1368</v>
      </c>
    </row>
    <row r="1072" spans="1:7" ht="11.25" customHeight="1" x14ac:dyDescent="0.25">
      <c r="A1072" s="690" t="e">
        <f t="shared" si="131"/>
        <v>#N/A</v>
      </c>
      <c r="B1072" s="694" t="s">
        <v>1377</v>
      </c>
      <c r="C1072" s="698">
        <v>10</v>
      </c>
      <c r="D1072" s="700">
        <v>0</v>
      </c>
      <c r="E1072" s="697" t="s">
        <v>1368</v>
      </c>
    </row>
    <row r="1073" spans="1:7" ht="11.25" customHeight="1" x14ac:dyDescent="0.25">
      <c r="A1073" s="690" t="e">
        <f t="shared" si="131"/>
        <v>#N/A</v>
      </c>
      <c r="B1073" s="694" t="s">
        <v>1378</v>
      </c>
      <c r="C1073" s="698">
        <v>11</v>
      </c>
      <c r="D1073" s="697" t="s">
        <v>1368</v>
      </c>
      <c r="E1073" s="706">
        <v>0</v>
      </c>
    </row>
    <row r="1074" spans="1:7" ht="11.25" customHeight="1" x14ac:dyDescent="0.25">
      <c r="A1074" s="690" t="e">
        <f t="shared" si="131"/>
        <v>#N/A</v>
      </c>
      <c r="B1074" s="694" t="s">
        <v>1379</v>
      </c>
      <c r="C1074" s="698">
        <v>12</v>
      </c>
      <c r="D1074" s="697" t="s">
        <v>1368</v>
      </c>
      <c r="E1074" s="706">
        <v>0</v>
      </c>
    </row>
    <row r="1075" spans="1:7" ht="11.25" customHeight="1" x14ac:dyDescent="0.25">
      <c r="A1075" s="690" t="e">
        <f t="shared" si="131"/>
        <v>#N/A</v>
      </c>
      <c r="B1075" s="694" t="s">
        <v>1380</v>
      </c>
      <c r="C1075" s="698">
        <v>13</v>
      </c>
      <c r="D1075" s="697" t="s">
        <v>1368</v>
      </c>
      <c r="E1075" s="707">
        <v>0</v>
      </c>
    </row>
    <row r="1076" spans="1:7" ht="11.25" customHeight="1" x14ac:dyDescent="0.25">
      <c r="A1076" s="690" t="e">
        <f t="shared" si="131"/>
        <v>#N/A</v>
      </c>
      <c r="B1076" s="694" t="s">
        <v>1381</v>
      </c>
      <c r="C1076" s="698">
        <v>14</v>
      </c>
      <c r="D1076" s="697" t="s">
        <v>1368</v>
      </c>
      <c r="E1076" s="703"/>
    </row>
    <row r="1078" spans="1:7" ht="11.25" customHeight="1" x14ac:dyDescent="0.25">
      <c r="A1078" s="690" t="e">
        <f t="shared" ref="A1078" si="134">B1078</f>
        <v>#N/A</v>
      </c>
      <c r="B1078" s="697" t="e">
        <v>#N/A</v>
      </c>
      <c r="C1078" s="697" t="s">
        <v>1338</v>
      </c>
      <c r="D1078" s="698">
        <v>1</v>
      </c>
      <c r="E1078" s="698">
        <v>2</v>
      </c>
      <c r="G1078" s="690">
        <v>67</v>
      </c>
    </row>
    <row r="1079" spans="1:7" ht="11.25" customHeight="1" x14ac:dyDescent="0.25">
      <c r="A1079" s="690" t="e">
        <f t="shared" ref="A1079" si="135">A1078</f>
        <v>#N/A</v>
      </c>
      <c r="B1079" s="694" t="s">
        <v>1367</v>
      </c>
      <c r="C1079" s="698">
        <v>1</v>
      </c>
      <c r="D1079" s="699">
        <v>0</v>
      </c>
      <c r="E1079" s="697" t="s">
        <v>1368</v>
      </c>
      <c r="G1079" s="705" t="e">
        <v>#N/A</v>
      </c>
    </row>
    <row r="1080" spans="1:7" ht="11.25" customHeight="1" x14ac:dyDescent="0.25">
      <c r="A1080" s="690" t="e">
        <f t="shared" si="131"/>
        <v>#N/A</v>
      </c>
      <c r="B1080" s="694" t="s">
        <v>1369</v>
      </c>
      <c r="C1080" s="698">
        <v>2</v>
      </c>
      <c r="D1080" s="700"/>
      <c r="E1080" s="697" t="s">
        <v>1368</v>
      </c>
    </row>
    <row r="1081" spans="1:7" ht="11.25" customHeight="1" x14ac:dyDescent="0.25">
      <c r="A1081" s="690" t="e">
        <f t="shared" si="131"/>
        <v>#N/A</v>
      </c>
      <c r="B1081" s="694" t="s">
        <v>1370</v>
      </c>
      <c r="C1081" s="698">
        <v>3</v>
      </c>
      <c r="D1081" s="701">
        <v>0</v>
      </c>
      <c r="E1081" s="697" t="s">
        <v>1368</v>
      </c>
      <c r="G1081" s="690" t="s">
        <v>1384</v>
      </c>
    </row>
    <row r="1082" spans="1:7" ht="11.25" customHeight="1" x14ac:dyDescent="0.25">
      <c r="A1082" s="690" t="e">
        <f t="shared" si="131"/>
        <v>#N/A</v>
      </c>
      <c r="B1082" s="694" t="s">
        <v>1371</v>
      </c>
      <c r="C1082" s="698">
        <v>4</v>
      </c>
      <c r="D1082" s="700"/>
      <c r="E1082" s="697" t="s">
        <v>1368</v>
      </c>
    </row>
    <row r="1083" spans="1:7" ht="11.25" customHeight="1" x14ac:dyDescent="0.25">
      <c r="A1083" s="690" t="e">
        <f t="shared" si="131"/>
        <v>#N/A</v>
      </c>
      <c r="B1083" s="694" t="s">
        <v>1372</v>
      </c>
      <c r="C1083" s="698">
        <v>5</v>
      </c>
      <c r="D1083" s="700">
        <v>0</v>
      </c>
      <c r="E1083" s="697" t="s">
        <v>1368</v>
      </c>
    </row>
    <row r="1084" spans="1:7" ht="11.25" customHeight="1" x14ac:dyDescent="0.25">
      <c r="A1084" s="690" t="e">
        <f t="shared" si="131"/>
        <v>#N/A</v>
      </c>
      <c r="B1084" s="694" t="s">
        <v>1373</v>
      </c>
      <c r="C1084" s="698">
        <v>6</v>
      </c>
      <c r="D1084" s="700"/>
      <c r="E1084" s="697" t="s">
        <v>1368</v>
      </c>
    </row>
    <row r="1085" spans="1:7" ht="11.25" customHeight="1" x14ac:dyDescent="0.25">
      <c r="A1085" s="690" t="e">
        <f t="shared" si="131"/>
        <v>#N/A</v>
      </c>
      <c r="B1085" s="694" t="s">
        <v>1374</v>
      </c>
      <c r="C1085" s="698">
        <v>7</v>
      </c>
      <c r="D1085" s="702">
        <v>0</v>
      </c>
      <c r="E1085" s="697" t="s">
        <v>1368</v>
      </c>
    </row>
    <row r="1086" spans="1:7" ht="11.25" customHeight="1" x14ac:dyDescent="0.25">
      <c r="A1086" s="690" t="e">
        <f t="shared" si="131"/>
        <v>#N/A</v>
      </c>
      <c r="B1086" s="694" t="s">
        <v>1375</v>
      </c>
      <c r="C1086" s="698">
        <v>8</v>
      </c>
      <c r="D1086" s="703">
        <v>0</v>
      </c>
      <c r="E1086" s="697" t="s">
        <v>1368</v>
      </c>
    </row>
    <row r="1087" spans="1:7" ht="11.25" customHeight="1" x14ac:dyDescent="0.25">
      <c r="A1087" s="690" t="e">
        <f t="shared" si="131"/>
        <v>#N/A</v>
      </c>
      <c r="B1087" s="694" t="s">
        <v>1376</v>
      </c>
      <c r="C1087" s="698">
        <v>9</v>
      </c>
      <c r="D1087" s="700">
        <v>0</v>
      </c>
      <c r="E1087" s="697" t="s">
        <v>1368</v>
      </c>
    </row>
    <row r="1088" spans="1:7" ht="11.25" customHeight="1" x14ac:dyDescent="0.25">
      <c r="A1088" s="690" t="e">
        <f t="shared" si="131"/>
        <v>#N/A</v>
      </c>
      <c r="B1088" s="694" t="s">
        <v>1377</v>
      </c>
      <c r="C1088" s="698">
        <v>10</v>
      </c>
      <c r="D1088" s="700">
        <v>0</v>
      </c>
      <c r="E1088" s="697" t="s">
        <v>1368</v>
      </c>
    </row>
    <row r="1089" spans="1:7" ht="11.25" customHeight="1" x14ac:dyDescent="0.25">
      <c r="A1089" s="690" t="e">
        <f t="shared" si="131"/>
        <v>#N/A</v>
      </c>
      <c r="B1089" s="694" t="s">
        <v>1378</v>
      </c>
      <c r="C1089" s="698">
        <v>11</v>
      </c>
      <c r="D1089" s="697" t="s">
        <v>1368</v>
      </c>
      <c r="E1089" s="706">
        <v>0</v>
      </c>
    </row>
    <row r="1090" spans="1:7" ht="11.25" customHeight="1" x14ac:dyDescent="0.25">
      <c r="A1090" s="690" t="e">
        <f t="shared" si="131"/>
        <v>#N/A</v>
      </c>
      <c r="B1090" s="694" t="s">
        <v>1379</v>
      </c>
      <c r="C1090" s="698">
        <v>12</v>
      </c>
      <c r="D1090" s="697" t="s">
        <v>1368</v>
      </c>
      <c r="E1090" s="706">
        <v>0</v>
      </c>
    </row>
    <row r="1091" spans="1:7" ht="11.25" customHeight="1" x14ac:dyDescent="0.25">
      <c r="A1091" s="690" t="e">
        <f t="shared" si="131"/>
        <v>#N/A</v>
      </c>
      <c r="B1091" s="694" t="s">
        <v>1380</v>
      </c>
      <c r="C1091" s="698">
        <v>13</v>
      </c>
      <c r="D1091" s="697" t="s">
        <v>1368</v>
      </c>
      <c r="E1091" s="707">
        <v>0</v>
      </c>
    </row>
    <row r="1092" spans="1:7" ht="11.25" customHeight="1" x14ac:dyDescent="0.25">
      <c r="A1092" s="690" t="e">
        <f t="shared" si="131"/>
        <v>#N/A</v>
      </c>
      <c r="B1092" s="694" t="s">
        <v>1381</v>
      </c>
      <c r="C1092" s="698">
        <v>14</v>
      </c>
      <c r="D1092" s="697" t="s">
        <v>1368</v>
      </c>
      <c r="E1092" s="703"/>
    </row>
    <row r="1094" spans="1:7" ht="11.25" customHeight="1" x14ac:dyDescent="0.25">
      <c r="A1094" s="690" t="e">
        <f t="shared" ref="A1094" si="136">B1094</f>
        <v>#N/A</v>
      </c>
      <c r="B1094" s="697" t="e">
        <v>#N/A</v>
      </c>
      <c r="C1094" s="697" t="s">
        <v>1338</v>
      </c>
      <c r="D1094" s="698">
        <v>1</v>
      </c>
      <c r="E1094" s="698">
        <v>2</v>
      </c>
      <c r="G1094" s="690">
        <v>68</v>
      </c>
    </row>
    <row r="1095" spans="1:7" ht="11.25" customHeight="1" x14ac:dyDescent="0.25">
      <c r="A1095" s="690" t="e">
        <f t="shared" ref="A1095" si="137">A1094</f>
        <v>#N/A</v>
      </c>
      <c r="B1095" s="694" t="s">
        <v>1367</v>
      </c>
      <c r="C1095" s="698">
        <v>1</v>
      </c>
      <c r="D1095" s="699">
        <v>0</v>
      </c>
      <c r="E1095" s="697" t="s">
        <v>1368</v>
      </c>
      <c r="G1095" s="705" t="e">
        <v>#N/A</v>
      </c>
    </row>
    <row r="1096" spans="1:7" ht="11.25" customHeight="1" x14ac:dyDescent="0.25">
      <c r="A1096" s="690" t="e">
        <f t="shared" si="131"/>
        <v>#N/A</v>
      </c>
      <c r="B1096" s="694" t="s">
        <v>1369</v>
      </c>
      <c r="C1096" s="698">
        <v>2</v>
      </c>
      <c r="D1096" s="700"/>
      <c r="E1096" s="697" t="s">
        <v>1368</v>
      </c>
    </row>
    <row r="1097" spans="1:7" ht="11.25" customHeight="1" x14ac:dyDescent="0.25">
      <c r="A1097" s="690" t="e">
        <f t="shared" si="131"/>
        <v>#N/A</v>
      </c>
      <c r="B1097" s="694" t="s">
        <v>1370</v>
      </c>
      <c r="C1097" s="698">
        <v>3</v>
      </c>
      <c r="D1097" s="701">
        <v>0</v>
      </c>
      <c r="E1097" s="697" t="s">
        <v>1368</v>
      </c>
      <c r="G1097" s="690" t="s">
        <v>1384</v>
      </c>
    </row>
    <row r="1098" spans="1:7" ht="11.25" customHeight="1" x14ac:dyDescent="0.25">
      <c r="A1098" s="690" t="e">
        <f t="shared" si="131"/>
        <v>#N/A</v>
      </c>
      <c r="B1098" s="694" t="s">
        <v>1371</v>
      </c>
      <c r="C1098" s="698">
        <v>4</v>
      </c>
      <c r="D1098" s="700"/>
      <c r="E1098" s="697" t="s">
        <v>1368</v>
      </c>
    </row>
    <row r="1099" spans="1:7" ht="11.25" customHeight="1" x14ac:dyDescent="0.25">
      <c r="A1099" s="690" t="e">
        <f t="shared" si="131"/>
        <v>#N/A</v>
      </c>
      <c r="B1099" s="694" t="s">
        <v>1372</v>
      </c>
      <c r="C1099" s="698">
        <v>5</v>
      </c>
      <c r="D1099" s="700">
        <v>0</v>
      </c>
      <c r="E1099" s="697" t="s">
        <v>1368</v>
      </c>
    </row>
    <row r="1100" spans="1:7" ht="11.25" customHeight="1" x14ac:dyDescent="0.25">
      <c r="A1100" s="690" t="e">
        <f t="shared" si="131"/>
        <v>#N/A</v>
      </c>
      <c r="B1100" s="694" t="s">
        <v>1373</v>
      </c>
      <c r="C1100" s="698">
        <v>6</v>
      </c>
      <c r="D1100" s="700"/>
      <c r="E1100" s="697" t="s">
        <v>1368</v>
      </c>
    </row>
    <row r="1101" spans="1:7" ht="11.25" customHeight="1" x14ac:dyDescent="0.25">
      <c r="A1101" s="690" t="e">
        <f t="shared" si="131"/>
        <v>#N/A</v>
      </c>
      <c r="B1101" s="694" t="s">
        <v>1374</v>
      </c>
      <c r="C1101" s="698">
        <v>7</v>
      </c>
      <c r="D1101" s="702">
        <v>0</v>
      </c>
      <c r="E1101" s="697" t="s">
        <v>1368</v>
      </c>
    </row>
    <row r="1102" spans="1:7" ht="11.25" customHeight="1" x14ac:dyDescent="0.25">
      <c r="A1102" s="690" t="e">
        <f t="shared" si="131"/>
        <v>#N/A</v>
      </c>
      <c r="B1102" s="694" t="s">
        <v>1375</v>
      </c>
      <c r="C1102" s="698">
        <v>8</v>
      </c>
      <c r="D1102" s="703">
        <v>0</v>
      </c>
      <c r="E1102" s="697" t="s">
        <v>1368</v>
      </c>
    </row>
    <row r="1103" spans="1:7" ht="11.25" customHeight="1" x14ac:dyDescent="0.25">
      <c r="A1103" s="690" t="e">
        <f t="shared" si="131"/>
        <v>#N/A</v>
      </c>
      <c r="B1103" s="694" t="s">
        <v>1376</v>
      </c>
      <c r="C1103" s="698">
        <v>9</v>
      </c>
      <c r="D1103" s="700">
        <v>0</v>
      </c>
      <c r="E1103" s="697" t="s">
        <v>1368</v>
      </c>
    </row>
    <row r="1104" spans="1:7" ht="11.25" customHeight="1" x14ac:dyDescent="0.25">
      <c r="A1104" s="690" t="e">
        <f t="shared" si="131"/>
        <v>#N/A</v>
      </c>
      <c r="B1104" s="694" t="s">
        <v>1377</v>
      </c>
      <c r="C1104" s="698">
        <v>10</v>
      </c>
      <c r="D1104" s="700">
        <v>0</v>
      </c>
      <c r="E1104" s="697" t="s">
        <v>1368</v>
      </c>
    </row>
    <row r="1105" spans="1:7" ht="11.25" customHeight="1" x14ac:dyDescent="0.25">
      <c r="A1105" s="690" t="e">
        <f t="shared" si="131"/>
        <v>#N/A</v>
      </c>
      <c r="B1105" s="694" t="s">
        <v>1378</v>
      </c>
      <c r="C1105" s="698">
        <v>11</v>
      </c>
      <c r="D1105" s="697" t="s">
        <v>1368</v>
      </c>
      <c r="E1105" s="706">
        <v>0</v>
      </c>
    </row>
    <row r="1106" spans="1:7" ht="11.25" customHeight="1" x14ac:dyDescent="0.25">
      <c r="A1106" s="690" t="e">
        <f t="shared" si="131"/>
        <v>#N/A</v>
      </c>
      <c r="B1106" s="694" t="s">
        <v>1379</v>
      </c>
      <c r="C1106" s="698">
        <v>12</v>
      </c>
      <c r="D1106" s="697" t="s">
        <v>1368</v>
      </c>
      <c r="E1106" s="706">
        <v>0</v>
      </c>
    </row>
    <row r="1107" spans="1:7" ht="11.25" customHeight="1" x14ac:dyDescent="0.25">
      <c r="A1107" s="690" t="e">
        <f t="shared" si="131"/>
        <v>#N/A</v>
      </c>
      <c r="B1107" s="694" t="s">
        <v>1380</v>
      </c>
      <c r="C1107" s="698">
        <v>13</v>
      </c>
      <c r="D1107" s="697" t="s">
        <v>1368</v>
      </c>
      <c r="E1107" s="707">
        <v>0</v>
      </c>
    </row>
    <row r="1108" spans="1:7" ht="11.25" customHeight="1" x14ac:dyDescent="0.25">
      <c r="A1108" s="690" t="e">
        <f t="shared" si="131"/>
        <v>#N/A</v>
      </c>
      <c r="B1108" s="694" t="s">
        <v>1381</v>
      </c>
      <c r="C1108" s="698">
        <v>14</v>
      </c>
      <c r="D1108" s="697" t="s">
        <v>1368</v>
      </c>
      <c r="E1108" s="703"/>
    </row>
    <row r="1110" spans="1:7" ht="11.25" customHeight="1" x14ac:dyDescent="0.25">
      <c r="A1110" s="690" t="e">
        <f t="shared" ref="A1110" si="138">B1110</f>
        <v>#N/A</v>
      </c>
      <c r="B1110" s="697" t="e">
        <v>#N/A</v>
      </c>
      <c r="C1110" s="697" t="s">
        <v>1338</v>
      </c>
      <c r="D1110" s="698">
        <v>1</v>
      </c>
      <c r="E1110" s="698">
        <v>2</v>
      </c>
      <c r="G1110" s="690">
        <v>69</v>
      </c>
    </row>
    <row r="1111" spans="1:7" ht="11.25" customHeight="1" x14ac:dyDescent="0.25">
      <c r="A1111" s="690" t="e">
        <f t="shared" ref="A1111:A1172" si="139">A1110</f>
        <v>#N/A</v>
      </c>
      <c r="B1111" s="694" t="s">
        <v>1367</v>
      </c>
      <c r="C1111" s="698">
        <v>1</v>
      </c>
      <c r="D1111" s="699">
        <v>0</v>
      </c>
      <c r="E1111" s="697" t="s">
        <v>1368</v>
      </c>
      <c r="G1111" s="705" t="e">
        <v>#N/A</v>
      </c>
    </row>
    <row r="1112" spans="1:7" ht="11.25" customHeight="1" x14ac:dyDescent="0.25">
      <c r="A1112" s="690" t="e">
        <f t="shared" si="139"/>
        <v>#N/A</v>
      </c>
      <c r="B1112" s="694" t="s">
        <v>1369</v>
      </c>
      <c r="C1112" s="698">
        <v>2</v>
      </c>
      <c r="D1112" s="700"/>
      <c r="E1112" s="697" t="s">
        <v>1368</v>
      </c>
    </row>
    <row r="1113" spans="1:7" ht="11.25" customHeight="1" x14ac:dyDescent="0.25">
      <c r="A1113" s="690" t="e">
        <f t="shared" si="139"/>
        <v>#N/A</v>
      </c>
      <c r="B1113" s="694" t="s">
        <v>1370</v>
      </c>
      <c r="C1113" s="698">
        <v>3</v>
      </c>
      <c r="D1113" s="701">
        <v>0</v>
      </c>
      <c r="E1113" s="697" t="s">
        <v>1368</v>
      </c>
      <c r="G1113" s="690" t="s">
        <v>1384</v>
      </c>
    </row>
    <row r="1114" spans="1:7" ht="11.25" customHeight="1" x14ac:dyDescent="0.25">
      <c r="A1114" s="690" t="e">
        <f t="shared" si="139"/>
        <v>#N/A</v>
      </c>
      <c r="B1114" s="694" t="s">
        <v>1371</v>
      </c>
      <c r="C1114" s="698">
        <v>4</v>
      </c>
      <c r="D1114" s="700"/>
      <c r="E1114" s="697" t="s">
        <v>1368</v>
      </c>
    </row>
    <row r="1115" spans="1:7" ht="11.25" customHeight="1" x14ac:dyDescent="0.25">
      <c r="A1115" s="690" t="e">
        <f t="shared" si="139"/>
        <v>#N/A</v>
      </c>
      <c r="B1115" s="694" t="s">
        <v>1372</v>
      </c>
      <c r="C1115" s="698">
        <v>5</v>
      </c>
      <c r="D1115" s="700">
        <v>0</v>
      </c>
      <c r="E1115" s="697" t="s">
        <v>1368</v>
      </c>
    </row>
    <row r="1116" spans="1:7" ht="11.25" customHeight="1" x14ac:dyDescent="0.25">
      <c r="A1116" s="690" t="e">
        <f t="shared" si="139"/>
        <v>#N/A</v>
      </c>
      <c r="B1116" s="694" t="s">
        <v>1373</v>
      </c>
      <c r="C1116" s="698">
        <v>6</v>
      </c>
      <c r="D1116" s="700"/>
      <c r="E1116" s="697" t="s">
        <v>1368</v>
      </c>
    </row>
    <row r="1117" spans="1:7" ht="11.25" customHeight="1" x14ac:dyDescent="0.25">
      <c r="A1117" s="690" t="e">
        <f t="shared" si="139"/>
        <v>#N/A</v>
      </c>
      <c r="B1117" s="694" t="s">
        <v>1374</v>
      </c>
      <c r="C1117" s="698">
        <v>7</v>
      </c>
      <c r="D1117" s="702">
        <v>0</v>
      </c>
      <c r="E1117" s="697" t="s">
        <v>1368</v>
      </c>
    </row>
    <row r="1118" spans="1:7" ht="11.25" customHeight="1" x14ac:dyDescent="0.25">
      <c r="A1118" s="690" t="e">
        <f t="shared" si="139"/>
        <v>#N/A</v>
      </c>
      <c r="B1118" s="694" t="s">
        <v>1375</v>
      </c>
      <c r="C1118" s="698">
        <v>8</v>
      </c>
      <c r="D1118" s="703">
        <v>0</v>
      </c>
      <c r="E1118" s="697" t="s">
        <v>1368</v>
      </c>
    </row>
    <row r="1119" spans="1:7" ht="11.25" customHeight="1" x14ac:dyDescent="0.25">
      <c r="A1119" s="690" t="e">
        <f t="shared" si="139"/>
        <v>#N/A</v>
      </c>
      <c r="B1119" s="694" t="s">
        <v>1376</v>
      </c>
      <c r="C1119" s="698">
        <v>9</v>
      </c>
      <c r="D1119" s="700">
        <v>0</v>
      </c>
      <c r="E1119" s="697" t="s">
        <v>1368</v>
      </c>
    </row>
    <row r="1120" spans="1:7" ht="11.25" customHeight="1" x14ac:dyDescent="0.25">
      <c r="A1120" s="690" t="e">
        <f t="shared" si="139"/>
        <v>#N/A</v>
      </c>
      <c r="B1120" s="694" t="s">
        <v>1377</v>
      </c>
      <c r="C1120" s="698">
        <v>10</v>
      </c>
      <c r="D1120" s="700">
        <v>0</v>
      </c>
      <c r="E1120" s="697" t="s">
        <v>1368</v>
      </c>
    </row>
    <row r="1121" spans="1:7" ht="11.25" customHeight="1" x14ac:dyDescent="0.25">
      <c r="A1121" s="690" t="e">
        <f t="shared" si="139"/>
        <v>#N/A</v>
      </c>
      <c r="B1121" s="694" t="s">
        <v>1378</v>
      </c>
      <c r="C1121" s="698">
        <v>11</v>
      </c>
      <c r="D1121" s="697" t="s">
        <v>1368</v>
      </c>
      <c r="E1121" s="706">
        <v>0</v>
      </c>
    </row>
    <row r="1122" spans="1:7" ht="11.25" customHeight="1" x14ac:dyDescent="0.25">
      <c r="A1122" s="690" t="e">
        <f t="shared" si="139"/>
        <v>#N/A</v>
      </c>
      <c r="B1122" s="694" t="s">
        <v>1379</v>
      </c>
      <c r="C1122" s="698">
        <v>12</v>
      </c>
      <c r="D1122" s="697" t="s">
        <v>1368</v>
      </c>
      <c r="E1122" s="706">
        <v>0</v>
      </c>
    </row>
    <row r="1123" spans="1:7" ht="11.25" customHeight="1" x14ac:dyDescent="0.25">
      <c r="A1123" s="690" t="e">
        <f t="shared" si="139"/>
        <v>#N/A</v>
      </c>
      <c r="B1123" s="694" t="s">
        <v>1380</v>
      </c>
      <c r="C1123" s="698">
        <v>13</v>
      </c>
      <c r="D1123" s="697" t="s">
        <v>1368</v>
      </c>
      <c r="E1123" s="707">
        <v>0</v>
      </c>
    </row>
    <row r="1124" spans="1:7" ht="11.25" customHeight="1" x14ac:dyDescent="0.25">
      <c r="A1124" s="690" t="e">
        <f t="shared" si="139"/>
        <v>#N/A</v>
      </c>
      <c r="B1124" s="694" t="s">
        <v>1381</v>
      </c>
      <c r="C1124" s="698">
        <v>14</v>
      </c>
      <c r="D1124" s="697" t="s">
        <v>1368</v>
      </c>
      <c r="E1124" s="703"/>
    </row>
    <row r="1126" spans="1:7" ht="11.25" customHeight="1" x14ac:dyDescent="0.25">
      <c r="A1126" s="690" t="e">
        <f t="shared" ref="A1126" si="140">B1126</f>
        <v>#N/A</v>
      </c>
      <c r="B1126" s="697" t="e">
        <v>#N/A</v>
      </c>
      <c r="C1126" s="697" t="s">
        <v>1338</v>
      </c>
      <c r="D1126" s="698">
        <v>1</v>
      </c>
      <c r="E1126" s="698">
        <v>2</v>
      </c>
      <c r="G1126" s="690">
        <v>70</v>
      </c>
    </row>
    <row r="1127" spans="1:7" ht="11.25" customHeight="1" x14ac:dyDescent="0.25">
      <c r="A1127" s="690" t="e">
        <f t="shared" ref="A1127" si="141">A1126</f>
        <v>#N/A</v>
      </c>
      <c r="B1127" s="694" t="s">
        <v>1367</v>
      </c>
      <c r="C1127" s="698">
        <v>1</v>
      </c>
      <c r="D1127" s="699">
        <v>0</v>
      </c>
      <c r="E1127" s="697" t="s">
        <v>1368</v>
      </c>
      <c r="G1127" s="705" t="e">
        <v>#N/A</v>
      </c>
    </row>
    <row r="1128" spans="1:7" ht="11.25" customHeight="1" x14ac:dyDescent="0.25">
      <c r="A1128" s="690" t="e">
        <f t="shared" si="139"/>
        <v>#N/A</v>
      </c>
      <c r="B1128" s="694" t="s">
        <v>1369</v>
      </c>
      <c r="C1128" s="698">
        <v>2</v>
      </c>
      <c r="D1128" s="700"/>
      <c r="E1128" s="697" t="s">
        <v>1368</v>
      </c>
    </row>
    <row r="1129" spans="1:7" ht="11.25" customHeight="1" x14ac:dyDescent="0.25">
      <c r="A1129" s="690" t="e">
        <f t="shared" si="139"/>
        <v>#N/A</v>
      </c>
      <c r="B1129" s="694" t="s">
        <v>1370</v>
      </c>
      <c r="C1129" s="698">
        <v>3</v>
      </c>
      <c r="D1129" s="701">
        <v>0</v>
      </c>
      <c r="E1129" s="697" t="s">
        <v>1368</v>
      </c>
      <c r="G1129" s="690" t="s">
        <v>1384</v>
      </c>
    </row>
    <row r="1130" spans="1:7" ht="11.25" customHeight="1" x14ac:dyDescent="0.25">
      <c r="A1130" s="690" t="e">
        <f t="shared" si="139"/>
        <v>#N/A</v>
      </c>
      <c r="B1130" s="694" t="s">
        <v>1371</v>
      </c>
      <c r="C1130" s="698">
        <v>4</v>
      </c>
      <c r="D1130" s="700"/>
      <c r="E1130" s="697" t="s">
        <v>1368</v>
      </c>
    </row>
    <row r="1131" spans="1:7" ht="11.25" customHeight="1" x14ac:dyDescent="0.25">
      <c r="A1131" s="690" t="e">
        <f t="shared" si="139"/>
        <v>#N/A</v>
      </c>
      <c r="B1131" s="694" t="s">
        <v>1372</v>
      </c>
      <c r="C1131" s="698">
        <v>5</v>
      </c>
      <c r="D1131" s="700">
        <v>0</v>
      </c>
      <c r="E1131" s="697" t="s">
        <v>1368</v>
      </c>
    </row>
    <row r="1132" spans="1:7" ht="11.25" customHeight="1" x14ac:dyDescent="0.25">
      <c r="A1132" s="690" t="e">
        <f t="shared" si="139"/>
        <v>#N/A</v>
      </c>
      <c r="B1132" s="694" t="s">
        <v>1373</v>
      </c>
      <c r="C1132" s="698">
        <v>6</v>
      </c>
      <c r="D1132" s="700"/>
      <c r="E1132" s="697" t="s">
        <v>1368</v>
      </c>
    </row>
    <row r="1133" spans="1:7" ht="11.25" customHeight="1" x14ac:dyDescent="0.25">
      <c r="A1133" s="690" t="e">
        <f t="shared" si="139"/>
        <v>#N/A</v>
      </c>
      <c r="B1133" s="694" t="s">
        <v>1374</v>
      </c>
      <c r="C1133" s="698">
        <v>7</v>
      </c>
      <c r="D1133" s="702">
        <v>0</v>
      </c>
      <c r="E1133" s="697" t="s">
        <v>1368</v>
      </c>
    </row>
    <row r="1134" spans="1:7" ht="11.25" customHeight="1" x14ac:dyDescent="0.25">
      <c r="A1134" s="690" t="e">
        <f t="shared" si="139"/>
        <v>#N/A</v>
      </c>
      <c r="B1134" s="694" t="s">
        <v>1375</v>
      </c>
      <c r="C1134" s="698">
        <v>8</v>
      </c>
      <c r="D1134" s="703">
        <v>0</v>
      </c>
      <c r="E1134" s="697" t="s">
        <v>1368</v>
      </c>
    </row>
    <row r="1135" spans="1:7" ht="11.25" customHeight="1" x14ac:dyDescent="0.25">
      <c r="A1135" s="690" t="e">
        <f t="shared" si="139"/>
        <v>#N/A</v>
      </c>
      <c r="B1135" s="694" t="s">
        <v>1376</v>
      </c>
      <c r="C1135" s="698">
        <v>9</v>
      </c>
      <c r="D1135" s="700">
        <v>0</v>
      </c>
      <c r="E1135" s="697" t="s">
        <v>1368</v>
      </c>
    </row>
    <row r="1136" spans="1:7" ht="11.25" customHeight="1" x14ac:dyDescent="0.25">
      <c r="A1136" s="690" t="e">
        <f t="shared" si="139"/>
        <v>#N/A</v>
      </c>
      <c r="B1136" s="694" t="s">
        <v>1377</v>
      </c>
      <c r="C1136" s="698">
        <v>10</v>
      </c>
      <c r="D1136" s="700">
        <v>0</v>
      </c>
      <c r="E1136" s="697" t="s">
        <v>1368</v>
      </c>
    </row>
    <row r="1137" spans="1:7" ht="11.25" customHeight="1" x14ac:dyDescent="0.25">
      <c r="A1137" s="690" t="e">
        <f t="shared" si="139"/>
        <v>#N/A</v>
      </c>
      <c r="B1137" s="694" t="s">
        <v>1378</v>
      </c>
      <c r="C1137" s="698">
        <v>11</v>
      </c>
      <c r="D1137" s="697" t="s">
        <v>1368</v>
      </c>
      <c r="E1137" s="706">
        <v>0</v>
      </c>
    </row>
    <row r="1138" spans="1:7" ht="11.25" customHeight="1" x14ac:dyDescent="0.25">
      <c r="A1138" s="690" t="e">
        <f t="shared" si="139"/>
        <v>#N/A</v>
      </c>
      <c r="B1138" s="694" t="s">
        <v>1379</v>
      </c>
      <c r="C1138" s="698">
        <v>12</v>
      </c>
      <c r="D1138" s="697" t="s">
        <v>1368</v>
      </c>
      <c r="E1138" s="706">
        <v>0</v>
      </c>
    </row>
    <row r="1139" spans="1:7" ht="11.25" customHeight="1" x14ac:dyDescent="0.25">
      <c r="A1139" s="690" t="e">
        <f t="shared" si="139"/>
        <v>#N/A</v>
      </c>
      <c r="B1139" s="694" t="s">
        <v>1380</v>
      </c>
      <c r="C1139" s="698">
        <v>13</v>
      </c>
      <c r="D1139" s="697" t="s">
        <v>1368</v>
      </c>
      <c r="E1139" s="707">
        <v>0</v>
      </c>
    </row>
    <row r="1140" spans="1:7" ht="11.25" customHeight="1" x14ac:dyDescent="0.25">
      <c r="A1140" s="690" t="e">
        <f t="shared" si="139"/>
        <v>#N/A</v>
      </c>
      <c r="B1140" s="694" t="s">
        <v>1381</v>
      </c>
      <c r="C1140" s="698">
        <v>14</v>
      </c>
      <c r="D1140" s="697" t="s">
        <v>1368</v>
      </c>
      <c r="E1140" s="703"/>
    </row>
    <row r="1142" spans="1:7" ht="11.25" customHeight="1" x14ac:dyDescent="0.25">
      <c r="A1142" s="690" t="e">
        <f t="shared" ref="A1142" si="142">B1142</f>
        <v>#N/A</v>
      </c>
      <c r="B1142" s="697" t="e">
        <v>#N/A</v>
      </c>
      <c r="C1142" s="697" t="s">
        <v>1338</v>
      </c>
      <c r="D1142" s="698">
        <v>1</v>
      </c>
      <c r="E1142" s="698">
        <v>2</v>
      </c>
      <c r="G1142" s="690">
        <v>71</v>
      </c>
    </row>
    <row r="1143" spans="1:7" ht="11.25" customHeight="1" x14ac:dyDescent="0.25">
      <c r="A1143" s="690" t="e">
        <f t="shared" ref="A1143" si="143">A1142</f>
        <v>#N/A</v>
      </c>
      <c r="B1143" s="694" t="s">
        <v>1367</v>
      </c>
      <c r="C1143" s="698">
        <v>1</v>
      </c>
      <c r="D1143" s="699">
        <v>0</v>
      </c>
      <c r="E1143" s="697" t="s">
        <v>1368</v>
      </c>
      <c r="G1143" s="705" t="e">
        <v>#N/A</v>
      </c>
    </row>
    <row r="1144" spans="1:7" ht="11.25" customHeight="1" x14ac:dyDescent="0.25">
      <c r="A1144" s="690" t="e">
        <f t="shared" si="139"/>
        <v>#N/A</v>
      </c>
      <c r="B1144" s="694" t="s">
        <v>1369</v>
      </c>
      <c r="C1144" s="698">
        <v>2</v>
      </c>
      <c r="D1144" s="700"/>
      <c r="E1144" s="697" t="s">
        <v>1368</v>
      </c>
    </row>
    <row r="1145" spans="1:7" ht="11.25" customHeight="1" x14ac:dyDescent="0.25">
      <c r="A1145" s="690" t="e">
        <f t="shared" si="139"/>
        <v>#N/A</v>
      </c>
      <c r="B1145" s="694" t="s">
        <v>1370</v>
      </c>
      <c r="C1145" s="698">
        <v>3</v>
      </c>
      <c r="D1145" s="701">
        <v>0</v>
      </c>
      <c r="E1145" s="697" t="s">
        <v>1368</v>
      </c>
      <c r="G1145" s="690" t="s">
        <v>1384</v>
      </c>
    </row>
    <row r="1146" spans="1:7" ht="11.25" customHeight="1" x14ac:dyDescent="0.25">
      <c r="A1146" s="690" t="e">
        <f t="shared" si="139"/>
        <v>#N/A</v>
      </c>
      <c r="B1146" s="694" t="s">
        <v>1371</v>
      </c>
      <c r="C1146" s="698">
        <v>4</v>
      </c>
      <c r="D1146" s="700"/>
      <c r="E1146" s="697" t="s">
        <v>1368</v>
      </c>
    </row>
    <row r="1147" spans="1:7" ht="11.25" customHeight="1" x14ac:dyDescent="0.25">
      <c r="A1147" s="690" t="e">
        <f t="shared" si="139"/>
        <v>#N/A</v>
      </c>
      <c r="B1147" s="694" t="s">
        <v>1372</v>
      </c>
      <c r="C1147" s="698">
        <v>5</v>
      </c>
      <c r="D1147" s="700">
        <v>0</v>
      </c>
      <c r="E1147" s="697" t="s">
        <v>1368</v>
      </c>
    </row>
    <row r="1148" spans="1:7" ht="11.25" customHeight="1" x14ac:dyDescent="0.25">
      <c r="A1148" s="690" t="e">
        <f t="shared" si="139"/>
        <v>#N/A</v>
      </c>
      <c r="B1148" s="694" t="s">
        <v>1373</v>
      </c>
      <c r="C1148" s="698">
        <v>6</v>
      </c>
      <c r="D1148" s="700"/>
      <c r="E1148" s="697" t="s">
        <v>1368</v>
      </c>
    </row>
    <row r="1149" spans="1:7" ht="11.25" customHeight="1" x14ac:dyDescent="0.25">
      <c r="A1149" s="690" t="e">
        <f t="shared" si="139"/>
        <v>#N/A</v>
      </c>
      <c r="B1149" s="694" t="s">
        <v>1374</v>
      </c>
      <c r="C1149" s="698">
        <v>7</v>
      </c>
      <c r="D1149" s="702">
        <v>0</v>
      </c>
      <c r="E1149" s="697" t="s">
        <v>1368</v>
      </c>
    </row>
    <row r="1150" spans="1:7" ht="11.25" customHeight="1" x14ac:dyDescent="0.25">
      <c r="A1150" s="690" t="e">
        <f t="shared" si="139"/>
        <v>#N/A</v>
      </c>
      <c r="B1150" s="694" t="s">
        <v>1375</v>
      </c>
      <c r="C1150" s="698">
        <v>8</v>
      </c>
      <c r="D1150" s="703">
        <v>0</v>
      </c>
      <c r="E1150" s="697" t="s">
        <v>1368</v>
      </c>
    </row>
    <row r="1151" spans="1:7" ht="11.25" customHeight="1" x14ac:dyDescent="0.25">
      <c r="A1151" s="690" t="e">
        <f t="shared" si="139"/>
        <v>#N/A</v>
      </c>
      <c r="B1151" s="694" t="s">
        <v>1376</v>
      </c>
      <c r="C1151" s="698">
        <v>9</v>
      </c>
      <c r="D1151" s="700">
        <v>0</v>
      </c>
      <c r="E1151" s="697" t="s">
        <v>1368</v>
      </c>
    </row>
    <row r="1152" spans="1:7" ht="11.25" customHeight="1" x14ac:dyDescent="0.25">
      <c r="A1152" s="690" t="e">
        <f t="shared" si="139"/>
        <v>#N/A</v>
      </c>
      <c r="B1152" s="694" t="s">
        <v>1377</v>
      </c>
      <c r="C1152" s="698">
        <v>10</v>
      </c>
      <c r="D1152" s="700">
        <v>0</v>
      </c>
      <c r="E1152" s="697" t="s">
        <v>1368</v>
      </c>
    </row>
    <row r="1153" spans="1:7" ht="11.25" customHeight="1" x14ac:dyDescent="0.25">
      <c r="A1153" s="690" t="e">
        <f t="shared" si="139"/>
        <v>#N/A</v>
      </c>
      <c r="B1153" s="694" t="s">
        <v>1378</v>
      </c>
      <c r="C1153" s="698">
        <v>11</v>
      </c>
      <c r="D1153" s="697" t="s">
        <v>1368</v>
      </c>
      <c r="E1153" s="706">
        <v>0</v>
      </c>
    </row>
    <row r="1154" spans="1:7" ht="11.25" customHeight="1" x14ac:dyDescent="0.25">
      <c r="A1154" s="690" t="e">
        <f t="shared" si="139"/>
        <v>#N/A</v>
      </c>
      <c r="B1154" s="694" t="s">
        <v>1379</v>
      </c>
      <c r="C1154" s="698">
        <v>12</v>
      </c>
      <c r="D1154" s="697" t="s">
        <v>1368</v>
      </c>
      <c r="E1154" s="706">
        <v>0</v>
      </c>
    </row>
    <row r="1155" spans="1:7" ht="11.25" customHeight="1" x14ac:dyDescent="0.25">
      <c r="A1155" s="690" t="e">
        <f t="shared" si="139"/>
        <v>#N/A</v>
      </c>
      <c r="B1155" s="694" t="s">
        <v>1380</v>
      </c>
      <c r="C1155" s="698">
        <v>13</v>
      </c>
      <c r="D1155" s="697" t="s">
        <v>1368</v>
      </c>
      <c r="E1155" s="707">
        <v>0</v>
      </c>
    </row>
    <row r="1156" spans="1:7" ht="11.25" customHeight="1" x14ac:dyDescent="0.25">
      <c r="A1156" s="690" t="e">
        <f t="shared" si="139"/>
        <v>#N/A</v>
      </c>
      <c r="B1156" s="694" t="s">
        <v>1381</v>
      </c>
      <c r="C1156" s="698">
        <v>14</v>
      </c>
      <c r="D1156" s="697" t="s">
        <v>1368</v>
      </c>
      <c r="E1156" s="703"/>
    </row>
    <row r="1158" spans="1:7" ht="11.25" customHeight="1" x14ac:dyDescent="0.25">
      <c r="A1158" s="690" t="e">
        <f t="shared" ref="A1158" si="144">B1158</f>
        <v>#N/A</v>
      </c>
      <c r="B1158" s="697" t="e">
        <v>#N/A</v>
      </c>
      <c r="C1158" s="697" t="s">
        <v>1338</v>
      </c>
      <c r="D1158" s="698">
        <v>1</v>
      </c>
      <c r="E1158" s="698">
        <v>2</v>
      </c>
      <c r="G1158" s="690">
        <v>72</v>
      </c>
    </row>
    <row r="1159" spans="1:7" ht="11.25" customHeight="1" x14ac:dyDescent="0.25">
      <c r="A1159" s="690" t="e">
        <f t="shared" ref="A1159" si="145">A1158</f>
        <v>#N/A</v>
      </c>
      <c r="B1159" s="694" t="s">
        <v>1367</v>
      </c>
      <c r="C1159" s="698">
        <v>1</v>
      </c>
      <c r="D1159" s="699">
        <v>0</v>
      </c>
      <c r="E1159" s="697" t="s">
        <v>1368</v>
      </c>
      <c r="G1159" s="705" t="e">
        <v>#N/A</v>
      </c>
    </row>
    <row r="1160" spans="1:7" ht="11.25" customHeight="1" x14ac:dyDescent="0.25">
      <c r="A1160" s="690" t="e">
        <f t="shared" si="139"/>
        <v>#N/A</v>
      </c>
      <c r="B1160" s="694" t="s">
        <v>1369</v>
      </c>
      <c r="C1160" s="698">
        <v>2</v>
      </c>
      <c r="D1160" s="700"/>
      <c r="E1160" s="697" t="s">
        <v>1368</v>
      </c>
    </row>
    <row r="1161" spans="1:7" ht="11.25" customHeight="1" x14ac:dyDescent="0.25">
      <c r="A1161" s="690" t="e">
        <f t="shared" si="139"/>
        <v>#N/A</v>
      </c>
      <c r="B1161" s="694" t="s">
        <v>1370</v>
      </c>
      <c r="C1161" s="698">
        <v>3</v>
      </c>
      <c r="D1161" s="701">
        <v>0</v>
      </c>
      <c r="E1161" s="697" t="s">
        <v>1368</v>
      </c>
      <c r="G1161" s="690" t="s">
        <v>1384</v>
      </c>
    </row>
    <row r="1162" spans="1:7" ht="11.25" customHeight="1" x14ac:dyDescent="0.25">
      <c r="A1162" s="690" t="e">
        <f t="shared" si="139"/>
        <v>#N/A</v>
      </c>
      <c r="B1162" s="694" t="s">
        <v>1371</v>
      </c>
      <c r="C1162" s="698">
        <v>4</v>
      </c>
      <c r="D1162" s="700"/>
      <c r="E1162" s="697" t="s">
        <v>1368</v>
      </c>
    </row>
    <row r="1163" spans="1:7" ht="11.25" customHeight="1" x14ac:dyDescent="0.25">
      <c r="A1163" s="690" t="e">
        <f t="shared" si="139"/>
        <v>#N/A</v>
      </c>
      <c r="B1163" s="694" t="s">
        <v>1372</v>
      </c>
      <c r="C1163" s="698">
        <v>5</v>
      </c>
      <c r="D1163" s="700">
        <v>0</v>
      </c>
      <c r="E1163" s="697" t="s">
        <v>1368</v>
      </c>
    </row>
    <row r="1164" spans="1:7" ht="11.25" customHeight="1" x14ac:dyDescent="0.25">
      <c r="A1164" s="690" t="e">
        <f t="shared" si="139"/>
        <v>#N/A</v>
      </c>
      <c r="B1164" s="694" t="s">
        <v>1373</v>
      </c>
      <c r="C1164" s="698">
        <v>6</v>
      </c>
      <c r="D1164" s="700"/>
      <c r="E1164" s="697" t="s">
        <v>1368</v>
      </c>
    </row>
    <row r="1165" spans="1:7" ht="11.25" customHeight="1" x14ac:dyDescent="0.25">
      <c r="A1165" s="690" t="e">
        <f t="shared" si="139"/>
        <v>#N/A</v>
      </c>
      <c r="B1165" s="694" t="s">
        <v>1374</v>
      </c>
      <c r="C1165" s="698">
        <v>7</v>
      </c>
      <c r="D1165" s="702">
        <v>0</v>
      </c>
      <c r="E1165" s="697" t="s">
        <v>1368</v>
      </c>
    </row>
    <row r="1166" spans="1:7" ht="11.25" customHeight="1" x14ac:dyDescent="0.25">
      <c r="A1166" s="690" t="e">
        <f t="shared" si="139"/>
        <v>#N/A</v>
      </c>
      <c r="B1166" s="694" t="s">
        <v>1375</v>
      </c>
      <c r="C1166" s="698">
        <v>8</v>
      </c>
      <c r="D1166" s="703">
        <v>0</v>
      </c>
      <c r="E1166" s="697" t="s">
        <v>1368</v>
      </c>
    </row>
    <row r="1167" spans="1:7" ht="11.25" customHeight="1" x14ac:dyDescent="0.25">
      <c r="A1167" s="690" t="e">
        <f t="shared" si="139"/>
        <v>#N/A</v>
      </c>
      <c r="B1167" s="694" t="s">
        <v>1376</v>
      </c>
      <c r="C1167" s="698">
        <v>9</v>
      </c>
      <c r="D1167" s="700">
        <v>0</v>
      </c>
      <c r="E1167" s="697" t="s">
        <v>1368</v>
      </c>
    </row>
    <row r="1168" spans="1:7" ht="11.25" customHeight="1" x14ac:dyDescent="0.25">
      <c r="A1168" s="690" t="e">
        <f t="shared" si="139"/>
        <v>#N/A</v>
      </c>
      <c r="B1168" s="694" t="s">
        <v>1377</v>
      </c>
      <c r="C1168" s="698">
        <v>10</v>
      </c>
      <c r="D1168" s="700">
        <v>0</v>
      </c>
      <c r="E1168" s="697" t="s">
        <v>1368</v>
      </c>
    </row>
    <row r="1169" spans="1:7" ht="11.25" customHeight="1" x14ac:dyDescent="0.25">
      <c r="A1169" s="690" t="e">
        <f t="shared" si="139"/>
        <v>#N/A</v>
      </c>
      <c r="B1169" s="694" t="s">
        <v>1378</v>
      </c>
      <c r="C1169" s="698">
        <v>11</v>
      </c>
      <c r="D1169" s="697" t="s">
        <v>1368</v>
      </c>
      <c r="E1169" s="706">
        <v>0</v>
      </c>
    </row>
    <row r="1170" spans="1:7" ht="11.25" customHeight="1" x14ac:dyDescent="0.25">
      <c r="A1170" s="690" t="e">
        <f t="shared" si="139"/>
        <v>#N/A</v>
      </c>
      <c r="B1170" s="694" t="s">
        <v>1379</v>
      </c>
      <c r="C1170" s="698">
        <v>12</v>
      </c>
      <c r="D1170" s="697" t="s">
        <v>1368</v>
      </c>
      <c r="E1170" s="706">
        <v>0</v>
      </c>
    </row>
    <row r="1171" spans="1:7" ht="11.25" customHeight="1" x14ac:dyDescent="0.25">
      <c r="A1171" s="690" t="e">
        <f t="shared" si="139"/>
        <v>#N/A</v>
      </c>
      <c r="B1171" s="694" t="s">
        <v>1380</v>
      </c>
      <c r="C1171" s="698">
        <v>13</v>
      </c>
      <c r="D1171" s="697" t="s">
        <v>1368</v>
      </c>
      <c r="E1171" s="707">
        <v>0</v>
      </c>
    </row>
    <row r="1172" spans="1:7" ht="11.25" customHeight="1" x14ac:dyDescent="0.25">
      <c r="A1172" s="690" t="e">
        <f t="shared" si="139"/>
        <v>#N/A</v>
      </c>
      <c r="B1172" s="694" t="s">
        <v>1381</v>
      </c>
      <c r="C1172" s="698">
        <v>14</v>
      </c>
      <c r="D1172" s="697" t="s">
        <v>1368</v>
      </c>
      <c r="E1172" s="703"/>
    </row>
    <row r="1174" spans="1:7" ht="11.25" customHeight="1" x14ac:dyDescent="0.25">
      <c r="A1174" s="690" t="e">
        <f t="shared" ref="A1174" si="146">B1174</f>
        <v>#N/A</v>
      </c>
      <c r="B1174" s="697" t="e">
        <v>#N/A</v>
      </c>
      <c r="C1174" s="697" t="s">
        <v>1338</v>
      </c>
      <c r="D1174" s="698">
        <v>1</v>
      </c>
      <c r="E1174" s="698">
        <v>2</v>
      </c>
      <c r="G1174" s="690">
        <v>73</v>
      </c>
    </row>
    <row r="1175" spans="1:7" ht="11.25" customHeight="1" x14ac:dyDescent="0.25">
      <c r="A1175" s="690" t="e">
        <f t="shared" ref="A1175:A1236" si="147">A1174</f>
        <v>#N/A</v>
      </c>
      <c r="B1175" s="694" t="s">
        <v>1367</v>
      </c>
      <c r="C1175" s="698">
        <v>1</v>
      </c>
      <c r="D1175" s="699">
        <v>0</v>
      </c>
      <c r="E1175" s="697" t="s">
        <v>1368</v>
      </c>
      <c r="G1175" s="705" t="e">
        <v>#N/A</v>
      </c>
    </row>
    <row r="1176" spans="1:7" ht="11.25" customHeight="1" x14ac:dyDescent="0.25">
      <c r="A1176" s="690" t="e">
        <f t="shared" si="147"/>
        <v>#N/A</v>
      </c>
      <c r="B1176" s="694" t="s">
        <v>1369</v>
      </c>
      <c r="C1176" s="698">
        <v>2</v>
      </c>
      <c r="D1176" s="700"/>
      <c r="E1176" s="697" t="s">
        <v>1368</v>
      </c>
    </row>
    <row r="1177" spans="1:7" ht="11.25" customHeight="1" x14ac:dyDescent="0.25">
      <c r="A1177" s="690" t="e">
        <f t="shared" si="147"/>
        <v>#N/A</v>
      </c>
      <c r="B1177" s="694" t="s">
        <v>1370</v>
      </c>
      <c r="C1177" s="698">
        <v>3</v>
      </c>
      <c r="D1177" s="701">
        <v>0</v>
      </c>
      <c r="E1177" s="697" t="s">
        <v>1368</v>
      </c>
      <c r="G1177" s="690" t="s">
        <v>1384</v>
      </c>
    </row>
    <row r="1178" spans="1:7" ht="11.25" customHeight="1" x14ac:dyDescent="0.25">
      <c r="A1178" s="690" t="e">
        <f t="shared" si="147"/>
        <v>#N/A</v>
      </c>
      <c r="B1178" s="694" t="s">
        <v>1371</v>
      </c>
      <c r="C1178" s="698">
        <v>4</v>
      </c>
      <c r="D1178" s="700"/>
      <c r="E1178" s="697" t="s">
        <v>1368</v>
      </c>
    </row>
    <row r="1179" spans="1:7" ht="11.25" customHeight="1" x14ac:dyDescent="0.25">
      <c r="A1179" s="690" t="e">
        <f t="shared" si="147"/>
        <v>#N/A</v>
      </c>
      <c r="B1179" s="694" t="s">
        <v>1372</v>
      </c>
      <c r="C1179" s="698">
        <v>5</v>
      </c>
      <c r="D1179" s="700">
        <v>0</v>
      </c>
      <c r="E1179" s="697" t="s">
        <v>1368</v>
      </c>
    </row>
    <row r="1180" spans="1:7" ht="11.25" customHeight="1" x14ac:dyDescent="0.25">
      <c r="A1180" s="690" t="e">
        <f t="shared" si="147"/>
        <v>#N/A</v>
      </c>
      <c r="B1180" s="694" t="s">
        <v>1373</v>
      </c>
      <c r="C1180" s="698">
        <v>6</v>
      </c>
      <c r="D1180" s="700"/>
      <c r="E1180" s="697" t="s">
        <v>1368</v>
      </c>
    </row>
    <row r="1181" spans="1:7" ht="11.25" customHeight="1" x14ac:dyDescent="0.25">
      <c r="A1181" s="690" t="e">
        <f t="shared" si="147"/>
        <v>#N/A</v>
      </c>
      <c r="B1181" s="694" t="s">
        <v>1374</v>
      </c>
      <c r="C1181" s="698">
        <v>7</v>
      </c>
      <c r="D1181" s="702">
        <v>0</v>
      </c>
      <c r="E1181" s="697" t="s">
        <v>1368</v>
      </c>
    </row>
    <row r="1182" spans="1:7" ht="11.25" customHeight="1" x14ac:dyDescent="0.25">
      <c r="A1182" s="690" t="e">
        <f t="shared" si="147"/>
        <v>#N/A</v>
      </c>
      <c r="B1182" s="694" t="s">
        <v>1375</v>
      </c>
      <c r="C1182" s="698">
        <v>8</v>
      </c>
      <c r="D1182" s="703">
        <v>0</v>
      </c>
      <c r="E1182" s="697" t="s">
        <v>1368</v>
      </c>
    </row>
    <row r="1183" spans="1:7" ht="11.25" customHeight="1" x14ac:dyDescent="0.25">
      <c r="A1183" s="690" t="e">
        <f t="shared" si="147"/>
        <v>#N/A</v>
      </c>
      <c r="B1183" s="694" t="s">
        <v>1376</v>
      </c>
      <c r="C1183" s="698">
        <v>9</v>
      </c>
      <c r="D1183" s="700">
        <v>0</v>
      </c>
      <c r="E1183" s="697" t="s">
        <v>1368</v>
      </c>
    </row>
    <row r="1184" spans="1:7" ht="11.25" customHeight="1" x14ac:dyDescent="0.25">
      <c r="A1184" s="690" t="e">
        <f t="shared" si="147"/>
        <v>#N/A</v>
      </c>
      <c r="B1184" s="694" t="s">
        <v>1377</v>
      </c>
      <c r="C1184" s="698">
        <v>10</v>
      </c>
      <c r="D1184" s="700">
        <v>0</v>
      </c>
      <c r="E1184" s="697" t="s">
        <v>1368</v>
      </c>
    </row>
    <row r="1185" spans="1:7" ht="11.25" customHeight="1" x14ac:dyDescent="0.25">
      <c r="A1185" s="690" t="e">
        <f t="shared" si="147"/>
        <v>#N/A</v>
      </c>
      <c r="B1185" s="694" t="s">
        <v>1378</v>
      </c>
      <c r="C1185" s="698">
        <v>11</v>
      </c>
      <c r="D1185" s="697" t="s">
        <v>1368</v>
      </c>
      <c r="E1185" s="706">
        <v>0</v>
      </c>
    </row>
    <row r="1186" spans="1:7" ht="11.25" customHeight="1" x14ac:dyDescent="0.25">
      <c r="A1186" s="690" t="e">
        <f t="shared" si="147"/>
        <v>#N/A</v>
      </c>
      <c r="B1186" s="694" t="s">
        <v>1379</v>
      </c>
      <c r="C1186" s="698">
        <v>12</v>
      </c>
      <c r="D1186" s="697" t="s">
        <v>1368</v>
      </c>
      <c r="E1186" s="706">
        <v>0</v>
      </c>
    </row>
    <row r="1187" spans="1:7" ht="11.25" customHeight="1" x14ac:dyDescent="0.25">
      <c r="A1187" s="690" t="e">
        <f t="shared" si="147"/>
        <v>#N/A</v>
      </c>
      <c r="B1187" s="694" t="s">
        <v>1380</v>
      </c>
      <c r="C1187" s="698">
        <v>13</v>
      </c>
      <c r="D1187" s="697" t="s">
        <v>1368</v>
      </c>
      <c r="E1187" s="707">
        <v>0</v>
      </c>
    </row>
    <row r="1188" spans="1:7" ht="11.25" customHeight="1" x14ac:dyDescent="0.25">
      <c r="A1188" s="690" t="e">
        <f t="shared" si="147"/>
        <v>#N/A</v>
      </c>
      <c r="B1188" s="694" t="s">
        <v>1381</v>
      </c>
      <c r="C1188" s="698">
        <v>14</v>
      </c>
      <c r="D1188" s="697" t="s">
        <v>1368</v>
      </c>
      <c r="E1188" s="703"/>
    </row>
    <row r="1190" spans="1:7" ht="11.25" customHeight="1" x14ac:dyDescent="0.25">
      <c r="A1190" s="690" t="e">
        <f t="shared" ref="A1190" si="148">B1190</f>
        <v>#N/A</v>
      </c>
      <c r="B1190" s="697" t="e">
        <v>#N/A</v>
      </c>
      <c r="C1190" s="697" t="s">
        <v>1338</v>
      </c>
      <c r="D1190" s="698">
        <v>1</v>
      </c>
      <c r="E1190" s="698">
        <v>2</v>
      </c>
      <c r="G1190" s="690">
        <v>74</v>
      </c>
    </row>
    <row r="1191" spans="1:7" ht="11.25" customHeight="1" x14ac:dyDescent="0.25">
      <c r="A1191" s="690" t="e">
        <f t="shared" ref="A1191" si="149">A1190</f>
        <v>#N/A</v>
      </c>
      <c r="B1191" s="694" t="s">
        <v>1367</v>
      </c>
      <c r="C1191" s="698">
        <v>1</v>
      </c>
      <c r="D1191" s="699">
        <v>0</v>
      </c>
      <c r="E1191" s="697" t="s">
        <v>1368</v>
      </c>
      <c r="G1191" s="705" t="e">
        <v>#N/A</v>
      </c>
    </row>
    <row r="1192" spans="1:7" ht="11.25" customHeight="1" x14ac:dyDescent="0.25">
      <c r="A1192" s="690" t="e">
        <f t="shared" si="147"/>
        <v>#N/A</v>
      </c>
      <c r="B1192" s="694" t="s">
        <v>1369</v>
      </c>
      <c r="C1192" s="698">
        <v>2</v>
      </c>
      <c r="D1192" s="700"/>
      <c r="E1192" s="697" t="s">
        <v>1368</v>
      </c>
    </row>
    <row r="1193" spans="1:7" ht="11.25" customHeight="1" x14ac:dyDescent="0.25">
      <c r="A1193" s="690" t="e">
        <f t="shared" si="147"/>
        <v>#N/A</v>
      </c>
      <c r="B1193" s="694" t="s">
        <v>1370</v>
      </c>
      <c r="C1193" s="698">
        <v>3</v>
      </c>
      <c r="D1193" s="701">
        <v>0</v>
      </c>
      <c r="E1193" s="697" t="s">
        <v>1368</v>
      </c>
      <c r="G1193" s="690" t="s">
        <v>1384</v>
      </c>
    </row>
    <row r="1194" spans="1:7" ht="11.25" customHeight="1" x14ac:dyDescent="0.25">
      <c r="A1194" s="690" t="e">
        <f t="shared" si="147"/>
        <v>#N/A</v>
      </c>
      <c r="B1194" s="694" t="s">
        <v>1371</v>
      </c>
      <c r="C1194" s="698">
        <v>4</v>
      </c>
      <c r="D1194" s="700"/>
      <c r="E1194" s="697" t="s">
        <v>1368</v>
      </c>
    </row>
    <row r="1195" spans="1:7" ht="11.25" customHeight="1" x14ac:dyDescent="0.25">
      <c r="A1195" s="690" t="e">
        <f t="shared" si="147"/>
        <v>#N/A</v>
      </c>
      <c r="B1195" s="694" t="s">
        <v>1372</v>
      </c>
      <c r="C1195" s="698">
        <v>5</v>
      </c>
      <c r="D1195" s="700">
        <v>0</v>
      </c>
      <c r="E1195" s="697" t="s">
        <v>1368</v>
      </c>
    </row>
    <row r="1196" spans="1:7" ht="11.25" customHeight="1" x14ac:dyDescent="0.25">
      <c r="A1196" s="690" t="e">
        <f t="shared" si="147"/>
        <v>#N/A</v>
      </c>
      <c r="B1196" s="694" t="s">
        <v>1373</v>
      </c>
      <c r="C1196" s="698">
        <v>6</v>
      </c>
      <c r="D1196" s="700"/>
      <c r="E1196" s="697" t="s">
        <v>1368</v>
      </c>
    </row>
    <row r="1197" spans="1:7" ht="11.25" customHeight="1" x14ac:dyDescent="0.25">
      <c r="A1197" s="690" t="e">
        <f t="shared" si="147"/>
        <v>#N/A</v>
      </c>
      <c r="B1197" s="694" t="s">
        <v>1374</v>
      </c>
      <c r="C1197" s="698">
        <v>7</v>
      </c>
      <c r="D1197" s="702">
        <v>0</v>
      </c>
      <c r="E1197" s="697" t="s">
        <v>1368</v>
      </c>
    </row>
    <row r="1198" spans="1:7" ht="11.25" customHeight="1" x14ac:dyDescent="0.25">
      <c r="A1198" s="690" t="e">
        <f t="shared" si="147"/>
        <v>#N/A</v>
      </c>
      <c r="B1198" s="694" t="s">
        <v>1375</v>
      </c>
      <c r="C1198" s="698">
        <v>8</v>
      </c>
      <c r="D1198" s="703">
        <v>0</v>
      </c>
      <c r="E1198" s="697" t="s">
        <v>1368</v>
      </c>
    </row>
    <row r="1199" spans="1:7" ht="11.25" customHeight="1" x14ac:dyDescent="0.25">
      <c r="A1199" s="690" t="e">
        <f t="shared" si="147"/>
        <v>#N/A</v>
      </c>
      <c r="B1199" s="694" t="s">
        <v>1376</v>
      </c>
      <c r="C1199" s="698">
        <v>9</v>
      </c>
      <c r="D1199" s="700">
        <v>0</v>
      </c>
      <c r="E1199" s="697" t="s">
        <v>1368</v>
      </c>
    </row>
    <row r="1200" spans="1:7" ht="11.25" customHeight="1" x14ac:dyDescent="0.25">
      <c r="A1200" s="690" t="e">
        <f t="shared" si="147"/>
        <v>#N/A</v>
      </c>
      <c r="B1200" s="694" t="s">
        <v>1377</v>
      </c>
      <c r="C1200" s="698">
        <v>10</v>
      </c>
      <c r="D1200" s="700">
        <v>0</v>
      </c>
      <c r="E1200" s="697" t="s">
        <v>1368</v>
      </c>
    </row>
    <row r="1201" spans="1:7" ht="11.25" customHeight="1" x14ac:dyDescent="0.25">
      <c r="A1201" s="690" t="e">
        <f t="shared" si="147"/>
        <v>#N/A</v>
      </c>
      <c r="B1201" s="694" t="s">
        <v>1378</v>
      </c>
      <c r="C1201" s="698">
        <v>11</v>
      </c>
      <c r="D1201" s="697" t="s">
        <v>1368</v>
      </c>
      <c r="E1201" s="706">
        <v>0</v>
      </c>
    </row>
    <row r="1202" spans="1:7" ht="11.25" customHeight="1" x14ac:dyDescent="0.25">
      <c r="A1202" s="690" t="e">
        <f t="shared" si="147"/>
        <v>#N/A</v>
      </c>
      <c r="B1202" s="694" t="s">
        <v>1379</v>
      </c>
      <c r="C1202" s="698">
        <v>12</v>
      </c>
      <c r="D1202" s="697" t="s">
        <v>1368</v>
      </c>
      <c r="E1202" s="706">
        <v>0</v>
      </c>
    </row>
    <row r="1203" spans="1:7" ht="11.25" customHeight="1" x14ac:dyDescent="0.25">
      <c r="A1203" s="690" t="e">
        <f t="shared" si="147"/>
        <v>#N/A</v>
      </c>
      <c r="B1203" s="694" t="s">
        <v>1380</v>
      </c>
      <c r="C1203" s="698">
        <v>13</v>
      </c>
      <c r="D1203" s="697" t="s">
        <v>1368</v>
      </c>
      <c r="E1203" s="707">
        <v>0</v>
      </c>
    </row>
    <row r="1204" spans="1:7" ht="11.25" customHeight="1" x14ac:dyDescent="0.25">
      <c r="A1204" s="690" t="e">
        <f t="shared" si="147"/>
        <v>#N/A</v>
      </c>
      <c r="B1204" s="694" t="s">
        <v>1381</v>
      </c>
      <c r="C1204" s="698">
        <v>14</v>
      </c>
      <c r="D1204" s="697" t="s">
        <v>1368</v>
      </c>
      <c r="E1204" s="703"/>
    </row>
    <row r="1206" spans="1:7" ht="11.25" customHeight="1" x14ac:dyDescent="0.25">
      <c r="A1206" s="690" t="e">
        <f t="shared" ref="A1206" si="150">B1206</f>
        <v>#N/A</v>
      </c>
      <c r="B1206" s="697" t="e">
        <v>#N/A</v>
      </c>
      <c r="C1206" s="697" t="s">
        <v>1338</v>
      </c>
      <c r="D1206" s="698">
        <v>1</v>
      </c>
      <c r="E1206" s="698">
        <v>2</v>
      </c>
      <c r="G1206" s="690">
        <v>75</v>
      </c>
    </row>
    <row r="1207" spans="1:7" ht="11.25" customHeight="1" x14ac:dyDescent="0.25">
      <c r="A1207" s="690" t="e">
        <f t="shared" ref="A1207" si="151">A1206</f>
        <v>#N/A</v>
      </c>
      <c r="B1207" s="694" t="s">
        <v>1367</v>
      </c>
      <c r="C1207" s="698">
        <v>1</v>
      </c>
      <c r="D1207" s="699">
        <v>0</v>
      </c>
      <c r="E1207" s="697" t="s">
        <v>1368</v>
      </c>
      <c r="G1207" s="705" t="e">
        <v>#N/A</v>
      </c>
    </row>
    <row r="1208" spans="1:7" ht="11.25" customHeight="1" x14ac:dyDescent="0.25">
      <c r="A1208" s="690" t="e">
        <f t="shared" si="147"/>
        <v>#N/A</v>
      </c>
      <c r="B1208" s="694" t="s">
        <v>1369</v>
      </c>
      <c r="C1208" s="698">
        <v>2</v>
      </c>
      <c r="D1208" s="700"/>
      <c r="E1208" s="697" t="s">
        <v>1368</v>
      </c>
    </row>
    <row r="1209" spans="1:7" ht="11.25" customHeight="1" x14ac:dyDescent="0.25">
      <c r="A1209" s="690" t="e">
        <f t="shared" si="147"/>
        <v>#N/A</v>
      </c>
      <c r="B1209" s="694" t="s">
        <v>1370</v>
      </c>
      <c r="C1209" s="698">
        <v>3</v>
      </c>
      <c r="D1209" s="701">
        <v>0</v>
      </c>
      <c r="E1209" s="697" t="s">
        <v>1368</v>
      </c>
      <c r="G1209" s="690" t="s">
        <v>1384</v>
      </c>
    </row>
    <row r="1210" spans="1:7" ht="11.25" customHeight="1" x14ac:dyDescent="0.25">
      <c r="A1210" s="690" t="e">
        <f t="shared" si="147"/>
        <v>#N/A</v>
      </c>
      <c r="B1210" s="694" t="s">
        <v>1371</v>
      </c>
      <c r="C1210" s="698">
        <v>4</v>
      </c>
      <c r="D1210" s="700"/>
      <c r="E1210" s="697" t="s">
        <v>1368</v>
      </c>
    </row>
    <row r="1211" spans="1:7" ht="11.25" customHeight="1" x14ac:dyDescent="0.25">
      <c r="A1211" s="690" t="e">
        <f t="shared" si="147"/>
        <v>#N/A</v>
      </c>
      <c r="B1211" s="694" t="s">
        <v>1372</v>
      </c>
      <c r="C1211" s="698">
        <v>5</v>
      </c>
      <c r="D1211" s="700">
        <v>0</v>
      </c>
      <c r="E1211" s="697" t="s">
        <v>1368</v>
      </c>
    </row>
    <row r="1212" spans="1:7" ht="11.25" customHeight="1" x14ac:dyDescent="0.25">
      <c r="A1212" s="690" t="e">
        <f t="shared" si="147"/>
        <v>#N/A</v>
      </c>
      <c r="B1212" s="694" t="s">
        <v>1373</v>
      </c>
      <c r="C1212" s="698">
        <v>6</v>
      </c>
      <c r="D1212" s="700"/>
      <c r="E1212" s="697" t="s">
        <v>1368</v>
      </c>
    </row>
    <row r="1213" spans="1:7" ht="11.25" customHeight="1" x14ac:dyDescent="0.25">
      <c r="A1213" s="690" t="e">
        <f t="shared" si="147"/>
        <v>#N/A</v>
      </c>
      <c r="B1213" s="694" t="s">
        <v>1374</v>
      </c>
      <c r="C1213" s="698">
        <v>7</v>
      </c>
      <c r="D1213" s="702">
        <v>0</v>
      </c>
      <c r="E1213" s="697" t="s">
        <v>1368</v>
      </c>
    </row>
    <row r="1214" spans="1:7" ht="11.25" customHeight="1" x14ac:dyDescent="0.25">
      <c r="A1214" s="690" t="e">
        <f t="shared" si="147"/>
        <v>#N/A</v>
      </c>
      <c r="B1214" s="694" t="s">
        <v>1375</v>
      </c>
      <c r="C1214" s="698">
        <v>8</v>
      </c>
      <c r="D1214" s="703">
        <v>0</v>
      </c>
      <c r="E1214" s="697" t="s">
        <v>1368</v>
      </c>
    </row>
    <row r="1215" spans="1:7" ht="11.25" customHeight="1" x14ac:dyDescent="0.25">
      <c r="A1215" s="690" t="e">
        <f t="shared" si="147"/>
        <v>#N/A</v>
      </c>
      <c r="B1215" s="694" t="s">
        <v>1376</v>
      </c>
      <c r="C1215" s="698">
        <v>9</v>
      </c>
      <c r="D1215" s="700">
        <v>0</v>
      </c>
      <c r="E1215" s="697" t="s">
        <v>1368</v>
      </c>
    </row>
    <row r="1216" spans="1:7" ht="11.25" customHeight="1" x14ac:dyDescent="0.25">
      <c r="A1216" s="690" t="e">
        <f t="shared" si="147"/>
        <v>#N/A</v>
      </c>
      <c r="B1216" s="694" t="s">
        <v>1377</v>
      </c>
      <c r="C1216" s="698">
        <v>10</v>
      </c>
      <c r="D1216" s="700">
        <v>0</v>
      </c>
      <c r="E1216" s="697" t="s">
        <v>1368</v>
      </c>
    </row>
    <row r="1217" spans="1:7" ht="11.25" customHeight="1" x14ac:dyDescent="0.25">
      <c r="A1217" s="690" t="e">
        <f t="shared" si="147"/>
        <v>#N/A</v>
      </c>
      <c r="B1217" s="694" t="s">
        <v>1378</v>
      </c>
      <c r="C1217" s="698">
        <v>11</v>
      </c>
      <c r="D1217" s="697" t="s">
        <v>1368</v>
      </c>
      <c r="E1217" s="706">
        <v>0</v>
      </c>
    </row>
    <row r="1218" spans="1:7" ht="11.25" customHeight="1" x14ac:dyDescent="0.25">
      <c r="A1218" s="690" t="e">
        <f t="shared" si="147"/>
        <v>#N/A</v>
      </c>
      <c r="B1218" s="694" t="s">
        <v>1379</v>
      </c>
      <c r="C1218" s="698">
        <v>12</v>
      </c>
      <c r="D1218" s="697" t="s">
        <v>1368</v>
      </c>
      <c r="E1218" s="706">
        <v>0</v>
      </c>
    </row>
    <row r="1219" spans="1:7" ht="11.25" customHeight="1" x14ac:dyDescent="0.25">
      <c r="A1219" s="690" t="e">
        <f t="shared" si="147"/>
        <v>#N/A</v>
      </c>
      <c r="B1219" s="694" t="s">
        <v>1380</v>
      </c>
      <c r="C1219" s="698">
        <v>13</v>
      </c>
      <c r="D1219" s="697" t="s">
        <v>1368</v>
      </c>
      <c r="E1219" s="707">
        <v>0</v>
      </c>
    </row>
    <row r="1220" spans="1:7" ht="11.25" customHeight="1" x14ac:dyDescent="0.25">
      <c r="A1220" s="690" t="e">
        <f t="shared" si="147"/>
        <v>#N/A</v>
      </c>
      <c r="B1220" s="694" t="s">
        <v>1381</v>
      </c>
      <c r="C1220" s="698">
        <v>14</v>
      </c>
      <c r="D1220" s="697" t="s">
        <v>1368</v>
      </c>
      <c r="E1220" s="703"/>
    </row>
    <row r="1222" spans="1:7" ht="11.25" customHeight="1" x14ac:dyDescent="0.25">
      <c r="A1222" s="690" t="e">
        <f t="shared" ref="A1222" si="152">B1222</f>
        <v>#N/A</v>
      </c>
      <c r="B1222" s="697" t="e">
        <v>#N/A</v>
      </c>
      <c r="C1222" s="697" t="s">
        <v>1338</v>
      </c>
      <c r="D1222" s="698">
        <v>1</v>
      </c>
      <c r="E1222" s="698">
        <v>2</v>
      </c>
      <c r="G1222" s="690">
        <v>76</v>
      </c>
    </row>
    <row r="1223" spans="1:7" ht="11.25" customHeight="1" x14ac:dyDescent="0.25">
      <c r="A1223" s="690" t="e">
        <f t="shared" ref="A1223" si="153">A1222</f>
        <v>#N/A</v>
      </c>
      <c r="B1223" s="694" t="s">
        <v>1367</v>
      </c>
      <c r="C1223" s="698">
        <v>1</v>
      </c>
      <c r="D1223" s="699">
        <v>0</v>
      </c>
      <c r="E1223" s="697" t="s">
        <v>1368</v>
      </c>
      <c r="G1223" s="705" t="e">
        <v>#N/A</v>
      </c>
    </row>
    <row r="1224" spans="1:7" ht="11.25" customHeight="1" x14ac:dyDescent="0.25">
      <c r="A1224" s="690" t="e">
        <f t="shared" si="147"/>
        <v>#N/A</v>
      </c>
      <c r="B1224" s="694" t="s">
        <v>1369</v>
      </c>
      <c r="C1224" s="698">
        <v>2</v>
      </c>
      <c r="D1224" s="700"/>
      <c r="E1224" s="697" t="s">
        <v>1368</v>
      </c>
    </row>
    <row r="1225" spans="1:7" ht="11.25" customHeight="1" x14ac:dyDescent="0.25">
      <c r="A1225" s="690" t="e">
        <f t="shared" si="147"/>
        <v>#N/A</v>
      </c>
      <c r="B1225" s="694" t="s">
        <v>1370</v>
      </c>
      <c r="C1225" s="698">
        <v>3</v>
      </c>
      <c r="D1225" s="701">
        <v>0</v>
      </c>
      <c r="E1225" s="697" t="s">
        <v>1368</v>
      </c>
      <c r="G1225" s="690" t="s">
        <v>1384</v>
      </c>
    </row>
    <row r="1226" spans="1:7" ht="11.25" customHeight="1" x14ac:dyDescent="0.25">
      <c r="A1226" s="690" t="e">
        <f t="shared" si="147"/>
        <v>#N/A</v>
      </c>
      <c r="B1226" s="694" t="s">
        <v>1371</v>
      </c>
      <c r="C1226" s="698">
        <v>4</v>
      </c>
      <c r="D1226" s="700"/>
      <c r="E1226" s="697" t="s">
        <v>1368</v>
      </c>
    </row>
    <row r="1227" spans="1:7" ht="11.25" customHeight="1" x14ac:dyDescent="0.25">
      <c r="A1227" s="690" t="e">
        <f t="shared" si="147"/>
        <v>#N/A</v>
      </c>
      <c r="B1227" s="694" t="s">
        <v>1372</v>
      </c>
      <c r="C1227" s="698">
        <v>5</v>
      </c>
      <c r="D1227" s="700">
        <v>0</v>
      </c>
      <c r="E1227" s="697" t="s">
        <v>1368</v>
      </c>
    </row>
    <row r="1228" spans="1:7" ht="11.25" customHeight="1" x14ac:dyDescent="0.25">
      <c r="A1228" s="690" t="e">
        <f t="shared" si="147"/>
        <v>#N/A</v>
      </c>
      <c r="B1228" s="694" t="s">
        <v>1373</v>
      </c>
      <c r="C1228" s="698">
        <v>6</v>
      </c>
      <c r="D1228" s="700"/>
      <c r="E1228" s="697" t="s">
        <v>1368</v>
      </c>
    </row>
    <row r="1229" spans="1:7" ht="11.25" customHeight="1" x14ac:dyDescent="0.25">
      <c r="A1229" s="690" t="e">
        <f t="shared" si="147"/>
        <v>#N/A</v>
      </c>
      <c r="B1229" s="694" t="s">
        <v>1374</v>
      </c>
      <c r="C1229" s="698">
        <v>7</v>
      </c>
      <c r="D1229" s="702">
        <v>0</v>
      </c>
      <c r="E1229" s="697" t="s">
        <v>1368</v>
      </c>
    </row>
    <row r="1230" spans="1:7" ht="11.25" customHeight="1" x14ac:dyDescent="0.25">
      <c r="A1230" s="690" t="e">
        <f t="shared" si="147"/>
        <v>#N/A</v>
      </c>
      <c r="B1230" s="694" t="s">
        <v>1375</v>
      </c>
      <c r="C1230" s="698">
        <v>8</v>
      </c>
      <c r="D1230" s="703">
        <v>0</v>
      </c>
      <c r="E1230" s="697" t="s">
        <v>1368</v>
      </c>
    </row>
    <row r="1231" spans="1:7" ht="11.25" customHeight="1" x14ac:dyDescent="0.25">
      <c r="A1231" s="690" t="e">
        <f t="shared" si="147"/>
        <v>#N/A</v>
      </c>
      <c r="B1231" s="694" t="s">
        <v>1376</v>
      </c>
      <c r="C1231" s="698">
        <v>9</v>
      </c>
      <c r="D1231" s="700">
        <v>0</v>
      </c>
      <c r="E1231" s="697" t="s">
        <v>1368</v>
      </c>
    </row>
    <row r="1232" spans="1:7" ht="11.25" customHeight="1" x14ac:dyDescent="0.25">
      <c r="A1232" s="690" t="e">
        <f t="shared" si="147"/>
        <v>#N/A</v>
      </c>
      <c r="B1232" s="694" t="s">
        <v>1377</v>
      </c>
      <c r="C1232" s="698">
        <v>10</v>
      </c>
      <c r="D1232" s="700">
        <v>0</v>
      </c>
      <c r="E1232" s="697" t="s">
        <v>1368</v>
      </c>
    </row>
    <row r="1233" spans="1:7" ht="11.25" customHeight="1" x14ac:dyDescent="0.25">
      <c r="A1233" s="690" t="e">
        <f t="shared" si="147"/>
        <v>#N/A</v>
      </c>
      <c r="B1233" s="694" t="s">
        <v>1378</v>
      </c>
      <c r="C1233" s="698">
        <v>11</v>
      </c>
      <c r="D1233" s="697" t="s">
        <v>1368</v>
      </c>
      <c r="E1233" s="706">
        <v>0</v>
      </c>
    </row>
    <row r="1234" spans="1:7" ht="11.25" customHeight="1" x14ac:dyDescent="0.25">
      <c r="A1234" s="690" t="e">
        <f t="shared" si="147"/>
        <v>#N/A</v>
      </c>
      <c r="B1234" s="694" t="s">
        <v>1379</v>
      </c>
      <c r="C1234" s="698">
        <v>12</v>
      </c>
      <c r="D1234" s="697" t="s">
        <v>1368</v>
      </c>
      <c r="E1234" s="706">
        <v>0</v>
      </c>
    </row>
    <row r="1235" spans="1:7" ht="11.25" customHeight="1" x14ac:dyDescent="0.25">
      <c r="A1235" s="690" t="e">
        <f t="shared" si="147"/>
        <v>#N/A</v>
      </c>
      <c r="B1235" s="694" t="s">
        <v>1380</v>
      </c>
      <c r="C1235" s="698">
        <v>13</v>
      </c>
      <c r="D1235" s="697" t="s">
        <v>1368</v>
      </c>
      <c r="E1235" s="707">
        <v>0</v>
      </c>
    </row>
    <row r="1236" spans="1:7" ht="11.25" customHeight="1" x14ac:dyDescent="0.25">
      <c r="A1236" s="690" t="e">
        <f t="shared" si="147"/>
        <v>#N/A</v>
      </c>
      <c r="B1236" s="694" t="s">
        <v>1381</v>
      </c>
      <c r="C1236" s="698">
        <v>14</v>
      </c>
      <c r="D1236" s="697" t="s">
        <v>1368</v>
      </c>
      <c r="E1236" s="703"/>
    </row>
    <row r="1238" spans="1:7" ht="11.25" customHeight="1" x14ac:dyDescent="0.25">
      <c r="A1238" s="690" t="e">
        <f t="shared" ref="A1238" si="154">B1238</f>
        <v>#N/A</v>
      </c>
      <c r="B1238" s="697" t="e">
        <v>#N/A</v>
      </c>
      <c r="C1238" s="697" t="s">
        <v>1338</v>
      </c>
      <c r="D1238" s="698">
        <v>1</v>
      </c>
      <c r="E1238" s="698">
        <v>2</v>
      </c>
      <c r="G1238" s="690">
        <v>77</v>
      </c>
    </row>
    <row r="1239" spans="1:7" ht="11.25" customHeight="1" x14ac:dyDescent="0.25">
      <c r="A1239" s="690" t="e">
        <f t="shared" ref="A1239:A1300" si="155">A1238</f>
        <v>#N/A</v>
      </c>
      <c r="B1239" s="694" t="s">
        <v>1367</v>
      </c>
      <c r="C1239" s="698">
        <v>1</v>
      </c>
      <c r="D1239" s="699">
        <v>0</v>
      </c>
      <c r="E1239" s="697" t="s">
        <v>1368</v>
      </c>
      <c r="G1239" s="705" t="e">
        <v>#N/A</v>
      </c>
    </row>
    <row r="1240" spans="1:7" ht="11.25" customHeight="1" x14ac:dyDescent="0.25">
      <c r="A1240" s="690" t="e">
        <f t="shared" si="155"/>
        <v>#N/A</v>
      </c>
      <c r="B1240" s="694" t="s">
        <v>1369</v>
      </c>
      <c r="C1240" s="698">
        <v>2</v>
      </c>
      <c r="D1240" s="700"/>
      <c r="E1240" s="697" t="s">
        <v>1368</v>
      </c>
    </row>
    <row r="1241" spans="1:7" ht="11.25" customHeight="1" x14ac:dyDescent="0.25">
      <c r="A1241" s="690" t="e">
        <f t="shared" si="155"/>
        <v>#N/A</v>
      </c>
      <c r="B1241" s="694" t="s">
        <v>1370</v>
      </c>
      <c r="C1241" s="698">
        <v>3</v>
      </c>
      <c r="D1241" s="701">
        <v>0</v>
      </c>
      <c r="E1241" s="697" t="s">
        <v>1368</v>
      </c>
      <c r="G1241" s="690" t="s">
        <v>1384</v>
      </c>
    </row>
    <row r="1242" spans="1:7" ht="11.25" customHeight="1" x14ac:dyDescent="0.25">
      <c r="A1242" s="690" t="e">
        <f t="shared" si="155"/>
        <v>#N/A</v>
      </c>
      <c r="B1242" s="694" t="s">
        <v>1371</v>
      </c>
      <c r="C1242" s="698">
        <v>4</v>
      </c>
      <c r="D1242" s="700"/>
      <c r="E1242" s="697" t="s">
        <v>1368</v>
      </c>
    </row>
    <row r="1243" spans="1:7" ht="11.25" customHeight="1" x14ac:dyDescent="0.25">
      <c r="A1243" s="690" t="e">
        <f t="shared" si="155"/>
        <v>#N/A</v>
      </c>
      <c r="B1243" s="694" t="s">
        <v>1372</v>
      </c>
      <c r="C1243" s="698">
        <v>5</v>
      </c>
      <c r="D1243" s="700">
        <v>0</v>
      </c>
      <c r="E1243" s="697" t="s">
        <v>1368</v>
      </c>
    </row>
    <row r="1244" spans="1:7" ht="11.25" customHeight="1" x14ac:dyDescent="0.25">
      <c r="A1244" s="690" t="e">
        <f t="shared" si="155"/>
        <v>#N/A</v>
      </c>
      <c r="B1244" s="694" t="s">
        <v>1373</v>
      </c>
      <c r="C1244" s="698">
        <v>6</v>
      </c>
      <c r="D1244" s="700"/>
      <c r="E1244" s="697" t="s">
        <v>1368</v>
      </c>
    </row>
    <row r="1245" spans="1:7" ht="11.25" customHeight="1" x14ac:dyDescent="0.25">
      <c r="A1245" s="690" t="e">
        <f t="shared" si="155"/>
        <v>#N/A</v>
      </c>
      <c r="B1245" s="694" t="s">
        <v>1374</v>
      </c>
      <c r="C1245" s="698">
        <v>7</v>
      </c>
      <c r="D1245" s="702">
        <v>0</v>
      </c>
      <c r="E1245" s="697" t="s">
        <v>1368</v>
      </c>
    </row>
    <row r="1246" spans="1:7" ht="11.25" customHeight="1" x14ac:dyDescent="0.25">
      <c r="A1246" s="690" t="e">
        <f t="shared" si="155"/>
        <v>#N/A</v>
      </c>
      <c r="B1246" s="694" t="s">
        <v>1375</v>
      </c>
      <c r="C1246" s="698">
        <v>8</v>
      </c>
      <c r="D1246" s="703">
        <v>0</v>
      </c>
      <c r="E1246" s="697" t="s">
        <v>1368</v>
      </c>
    </row>
    <row r="1247" spans="1:7" ht="11.25" customHeight="1" x14ac:dyDescent="0.25">
      <c r="A1247" s="690" t="e">
        <f t="shared" si="155"/>
        <v>#N/A</v>
      </c>
      <c r="B1247" s="694" t="s">
        <v>1376</v>
      </c>
      <c r="C1247" s="698">
        <v>9</v>
      </c>
      <c r="D1247" s="700">
        <v>0</v>
      </c>
      <c r="E1247" s="697" t="s">
        <v>1368</v>
      </c>
    </row>
    <row r="1248" spans="1:7" ht="11.25" customHeight="1" x14ac:dyDescent="0.25">
      <c r="A1248" s="690" t="e">
        <f t="shared" si="155"/>
        <v>#N/A</v>
      </c>
      <c r="B1248" s="694" t="s">
        <v>1377</v>
      </c>
      <c r="C1248" s="698">
        <v>10</v>
      </c>
      <c r="D1248" s="700">
        <v>0</v>
      </c>
      <c r="E1248" s="697" t="s">
        <v>1368</v>
      </c>
    </row>
    <row r="1249" spans="1:7" ht="11.25" customHeight="1" x14ac:dyDescent="0.25">
      <c r="A1249" s="690" t="e">
        <f t="shared" si="155"/>
        <v>#N/A</v>
      </c>
      <c r="B1249" s="694" t="s">
        <v>1378</v>
      </c>
      <c r="C1249" s="698">
        <v>11</v>
      </c>
      <c r="D1249" s="697" t="s">
        <v>1368</v>
      </c>
      <c r="E1249" s="706">
        <v>0</v>
      </c>
    </row>
    <row r="1250" spans="1:7" ht="11.25" customHeight="1" x14ac:dyDescent="0.25">
      <c r="A1250" s="690" t="e">
        <f t="shared" si="155"/>
        <v>#N/A</v>
      </c>
      <c r="B1250" s="694" t="s">
        <v>1379</v>
      </c>
      <c r="C1250" s="698">
        <v>12</v>
      </c>
      <c r="D1250" s="697" t="s">
        <v>1368</v>
      </c>
      <c r="E1250" s="706">
        <v>0</v>
      </c>
    </row>
    <row r="1251" spans="1:7" ht="11.25" customHeight="1" x14ac:dyDescent="0.25">
      <c r="A1251" s="690" t="e">
        <f t="shared" si="155"/>
        <v>#N/A</v>
      </c>
      <c r="B1251" s="694" t="s">
        <v>1380</v>
      </c>
      <c r="C1251" s="698">
        <v>13</v>
      </c>
      <c r="D1251" s="697" t="s">
        <v>1368</v>
      </c>
      <c r="E1251" s="707">
        <v>0</v>
      </c>
    </row>
    <row r="1252" spans="1:7" ht="11.25" customHeight="1" x14ac:dyDescent="0.25">
      <c r="A1252" s="690" t="e">
        <f t="shared" si="155"/>
        <v>#N/A</v>
      </c>
      <c r="B1252" s="694" t="s">
        <v>1381</v>
      </c>
      <c r="C1252" s="698">
        <v>14</v>
      </c>
      <c r="D1252" s="697" t="s">
        <v>1368</v>
      </c>
      <c r="E1252" s="703"/>
    </row>
    <row r="1254" spans="1:7" ht="11.25" customHeight="1" x14ac:dyDescent="0.25">
      <c r="A1254" s="690" t="e">
        <f t="shared" ref="A1254" si="156">B1254</f>
        <v>#N/A</v>
      </c>
      <c r="B1254" s="697" t="e">
        <v>#N/A</v>
      </c>
      <c r="C1254" s="697" t="s">
        <v>1338</v>
      </c>
      <c r="D1254" s="698">
        <v>1</v>
      </c>
      <c r="E1254" s="698">
        <v>2</v>
      </c>
      <c r="G1254" s="690">
        <v>78</v>
      </c>
    </row>
    <row r="1255" spans="1:7" ht="11.25" customHeight="1" x14ac:dyDescent="0.25">
      <c r="A1255" s="690" t="e">
        <f t="shared" ref="A1255" si="157">A1254</f>
        <v>#N/A</v>
      </c>
      <c r="B1255" s="694" t="s">
        <v>1367</v>
      </c>
      <c r="C1255" s="698">
        <v>1</v>
      </c>
      <c r="D1255" s="699">
        <v>0</v>
      </c>
      <c r="E1255" s="697" t="s">
        <v>1368</v>
      </c>
      <c r="G1255" s="705" t="e">
        <v>#N/A</v>
      </c>
    </row>
    <row r="1256" spans="1:7" ht="11.25" customHeight="1" x14ac:dyDescent="0.25">
      <c r="A1256" s="690" t="e">
        <f t="shared" si="155"/>
        <v>#N/A</v>
      </c>
      <c r="B1256" s="694" t="s">
        <v>1369</v>
      </c>
      <c r="C1256" s="698">
        <v>2</v>
      </c>
      <c r="D1256" s="700"/>
      <c r="E1256" s="697" t="s">
        <v>1368</v>
      </c>
    </row>
    <row r="1257" spans="1:7" ht="11.25" customHeight="1" x14ac:dyDescent="0.25">
      <c r="A1257" s="690" t="e">
        <f t="shared" si="155"/>
        <v>#N/A</v>
      </c>
      <c r="B1257" s="694" t="s">
        <v>1370</v>
      </c>
      <c r="C1257" s="698">
        <v>3</v>
      </c>
      <c r="D1257" s="701">
        <v>0</v>
      </c>
      <c r="E1257" s="697" t="s">
        <v>1368</v>
      </c>
      <c r="G1257" s="690" t="s">
        <v>1384</v>
      </c>
    </row>
    <row r="1258" spans="1:7" ht="11.25" customHeight="1" x14ac:dyDescent="0.25">
      <c r="A1258" s="690" t="e">
        <f t="shared" si="155"/>
        <v>#N/A</v>
      </c>
      <c r="B1258" s="694" t="s">
        <v>1371</v>
      </c>
      <c r="C1258" s="698">
        <v>4</v>
      </c>
      <c r="D1258" s="700"/>
      <c r="E1258" s="697" t="s">
        <v>1368</v>
      </c>
    </row>
    <row r="1259" spans="1:7" ht="11.25" customHeight="1" x14ac:dyDescent="0.25">
      <c r="A1259" s="690" t="e">
        <f t="shared" si="155"/>
        <v>#N/A</v>
      </c>
      <c r="B1259" s="694" t="s">
        <v>1372</v>
      </c>
      <c r="C1259" s="698">
        <v>5</v>
      </c>
      <c r="D1259" s="700">
        <v>0</v>
      </c>
      <c r="E1259" s="697" t="s">
        <v>1368</v>
      </c>
    </row>
    <row r="1260" spans="1:7" ht="11.25" customHeight="1" x14ac:dyDescent="0.25">
      <c r="A1260" s="690" t="e">
        <f t="shared" si="155"/>
        <v>#N/A</v>
      </c>
      <c r="B1260" s="694" t="s">
        <v>1373</v>
      </c>
      <c r="C1260" s="698">
        <v>6</v>
      </c>
      <c r="D1260" s="700"/>
      <c r="E1260" s="697" t="s">
        <v>1368</v>
      </c>
    </row>
    <row r="1261" spans="1:7" ht="11.25" customHeight="1" x14ac:dyDescent="0.25">
      <c r="A1261" s="690" t="e">
        <f t="shared" si="155"/>
        <v>#N/A</v>
      </c>
      <c r="B1261" s="694" t="s">
        <v>1374</v>
      </c>
      <c r="C1261" s="698">
        <v>7</v>
      </c>
      <c r="D1261" s="702">
        <v>0</v>
      </c>
      <c r="E1261" s="697" t="s">
        <v>1368</v>
      </c>
    </row>
    <row r="1262" spans="1:7" ht="11.25" customHeight="1" x14ac:dyDescent="0.25">
      <c r="A1262" s="690" t="e">
        <f t="shared" si="155"/>
        <v>#N/A</v>
      </c>
      <c r="B1262" s="694" t="s">
        <v>1375</v>
      </c>
      <c r="C1262" s="698">
        <v>8</v>
      </c>
      <c r="D1262" s="703">
        <v>0</v>
      </c>
      <c r="E1262" s="697" t="s">
        <v>1368</v>
      </c>
    </row>
    <row r="1263" spans="1:7" ht="11.25" customHeight="1" x14ac:dyDescent="0.25">
      <c r="A1263" s="690" t="e">
        <f t="shared" si="155"/>
        <v>#N/A</v>
      </c>
      <c r="B1263" s="694" t="s">
        <v>1376</v>
      </c>
      <c r="C1263" s="698">
        <v>9</v>
      </c>
      <c r="D1263" s="700">
        <v>0</v>
      </c>
      <c r="E1263" s="697" t="s">
        <v>1368</v>
      </c>
    </row>
    <row r="1264" spans="1:7" ht="11.25" customHeight="1" x14ac:dyDescent="0.25">
      <c r="A1264" s="690" t="e">
        <f t="shared" si="155"/>
        <v>#N/A</v>
      </c>
      <c r="B1264" s="694" t="s">
        <v>1377</v>
      </c>
      <c r="C1264" s="698">
        <v>10</v>
      </c>
      <c r="D1264" s="700">
        <v>0</v>
      </c>
      <c r="E1264" s="697" t="s">
        <v>1368</v>
      </c>
    </row>
    <row r="1265" spans="1:7" ht="11.25" customHeight="1" x14ac:dyDescent="0.25">
      <c r="A1265" s="690" t="e">
        <f t="shared" si="155"/>
        <v>#N/A</v>
      </c>
      <c r="B1265" s="694" t="s">
        <v>1378</v>
      </c>
      <c r="C1265" s="698">
        <v>11</v>
      </c>
      <c r="D1265" s="697" t="s">
        <v>1368</v>
      </c>
      <c r="E1265" s="706">
        <v>0</v>
      </c>
    </row>
    <row r="1266" spans="1:7" ht="11.25" customHeight="1" x14ac:dyDescent="0.25">
      <c r="A1266" s="690" t="e">
        <f t="shared" si="155"/>
        <v>#N/A</v>
      </c>
      <c r="B1266" s="694" t="s">
        <v>1379</v>
      </c>
      <c r="C1266" s="698">
        <v>12</v>
      </c>
      <c r="D1266" s="697" t="s">
        <v>1368</v>
      </c>
      <c r="E1266" s="706">
        <v>0</v>
      </c>
    </row>
    <row r="1267" spans="1:7" ht="11.25" customHeight="1" x14ac:dyDescent="0.25">
      <c r="A1267" s="690" t="e">
        <f t="shared" si="155"/>
        <v>#N/A</v>
      </c>
      <c r="B1267" s="694" t="s">
        <v>1380</v>
      </c>
      <c r="C1267" s="698">
        <v>13</v>
      </c>
      <c r="D1267" s="697" t="s">
        <v>1368</v>
      </c>
      <c r="E1267" s="707">
        <v>0</v>
      </c>
    </row>
    <row r="1268" spans="1:7" ht="11.25" customHeight="1" x14ac:dyDescent="0.25">
      <c r="A1268" s="690" t="e">
        <f t="shared" si="155"/>
        <v>#N/A</v>
      </c>
      <c r="B1268" s="694" t="s">
        <v>1381</v>
      </c>
      <c r="C1268" s="698">
        <v>14</v>
      </c>
      <c r="D1268" s="697" t="s">
        <v>1368</v>
      </c>
      <c r="E1268" s="703"/>
    </row>
    <row r="1270" spans="1:7" ht="11.25" customHeight="1" x14ac:dyDescent="0.25">
      <c r="A1270" s="690" t="e">
        <f t="shared" ref="A1270" si="158">B1270</f>
        <v>#N/A</v>
      </c>
      <c r="B1270" s="697" t="e">
        <v>#N/A</v>
      </c>
      <c r="C1270" s="697" t="s">
        <v>1338</v>
      </c>
      <c r="D1270" s="698">
        <v>1</v>
      </c>
      <c r="E1270" s="698">
        <v>2</v>
      </c>
      <c r="G1270" s="690">
        <v>79</v>
      </c>
    </row>
    <row r="1271" spans="1:7" ht="11.25" customHeight="1" x14ac:dyDescent="0.25">
      <c r="A1271" s="690" t="e">
        <f t="shared" ref="A1271" si="159">A1270</f>
        <v>#N/A</v>
      </c>
      <c r="B1271" s="694" t="s">
        <v>1367</v>
      </c>
      <c r="C1271" s="698">
        <v>1</v>
      </c>
      <c r="D1271" s="699">
        <v>0</v>
      </c>
      <c r="E1271" s="697" t="s">
        <v>1368</v>
      </c>
      <c r="G1271" s="705" t="e">
        <v>#N/A</v>
      </c>
    </row>
    <row r="1272" spans="1:7" ht="11.25" customHeight="1" x14ac:dyDescent="0.25">
      <c r="A1272" s="690" t="e">
        <f t="shared" si="155"/>
        <v>#N/A</v>
      </c>
      <c r="B1272" s="694" t="s">
        <v>1369</v>
      </c>
      <c r="C1272" s="698">
        <v>2</v>
      </c>
      <c r="D1272" s="700"/>
      <c r="E1272" s="697" t="s">
        <v>1368</v>
      </c>
    </row>
    <row r="1273" spans="1:7" ht="11.25" customHeight="1" x14ac:dyDescent="0.25">
      <c r="A1273" s="690" t="e">
        <f t="shared" si="155"/>
        <v>#N/A</v>
      </c>
      <c r="B1273" s="694" t="s">
        <v>1370</v>
      </c>
      <c r="C1273" s="698">
        <v>3</v>
      </c>
      <c r="D1273" s="701">
        <v>0</v>
      </c>
      <c r="E1273" s="697" t="s">
        <v>1368</v>
      </c>
      <c r="G1273" s="690" t="s">
        <v>1384</v>
      </c>
    </row>
    <row r="1274" spans="1:7" ht="11.25" customHeight="1" x14ac:dyDescent="0.25">
      <c r="A1274" s="690" t="e">
        <f t="shared" si="155"/>
        <v>#N/A</v>
      </c>
      <c r="B1274" s="694" t="s">
        <v>1371</v>
      </c>
      <c r="C1274" s="698">
        <v>4</v>
      </c>
      <c r="D1274" s="700"/>
      <c r="E1274" s="697" t="s">
        <v>1368</v>
      </c>
    </row>
    <row r="1275" spans="1:7" ht="11.25" customHeight="1" x14ac:dyDescent="0.25">
      <c r="A1275" s="690" t="e">
        <f t="shared" si="155"/>
        <v>#N/A</v>
      </c>
      <c r="B1275" s="694" t="s">
        <v>1372</v>
      </c>
      <c r="C1275" s="698">
        <v>5</v>
      </c>
      <c r="D1275" s="700">
        <v>0</v>
      </c>
      <c r="E1275" s="697" t="s">
        <v>1368</v>
      </c>
    </row>
    <row r="1276" spans="1:7" ht="11.25" customHeight="1" x14ac:dyDescent="0.25">
      <c r="A1276" s="690" t="e">
        <f t="shared" si="155"/>
        <v>#N/A</v>
      </c>
      <c r="B1276" s="694" t="s">
        <v>1373</v>
      </c>
      <c r="C1276" s="698">
        <v>6</v>
      </c>
      <c r="D1276" s="700"/>
      <c r="E1276" s="697" t="s">
        <v>1368</v>
      </c>
    </row>
    <row r="1277" spans="1:7" ht="11.25" customHeight="1" x14ac:dyDescent="0.25">
      <c r="A1277" s="690" t="e">
        <f t="shared" si="155"/>
        <v>#N/A</v>
      </c>
      <c r="B1277" s="694" t="s">
        <v>1374</v>
      </c>
      <c r="C1277" s="698">
        <v>7</v>
      </c>
      <c r="D1277" s="702">
        <v>0</v>
      </c>
      <c r="E1277" s="697" t="s">
        <v>1368</v>
      </c>
    </row>
    <row r="1278" spans="1:7" ht="11.25" customHeight="1" x14ac:dyDescent="0.25">
      <c r="A1278" s="690" t="e">
        <f t="shared" si="155"/>
        <v>#N/A</v>
      </c>
      <c r="B1278" s="694" t="s">
        <v>1375</v>
      </c>
      <c r="C1278" s="698">
        <v>8</v>
      </c>
      <c r="D1278" s="703">
        <v>0</v>
      </c>
      <c r="E1278" s="697" t="s">
        <v>1368</v>
      </c>
    </row>
    <row r="1279" spans="1:7" ht="11.25" customHeight="1" x14ac:dyDescent="0.25">
      <c r="A1279" s="690" t="e">
        <f t="shared" si="155"/>
        <v>#N/A</v>
      </c>
      <c r="B1279" s="694" t="s">
        <v>1376</v>
      </c>
      <c r="C1279" s="698">
        <v>9</v>
      </c>
      <c r="D1279" s="700">
        <v>0</v>
      </c>
      <c r="E1279" s="697" t="s">
        <v>1368</v>
      </c>
    </row>
    <row r="1280" spans="1:7" ht="11.25" customHeight="1" x14ac:dyDescent="0.25">
      <c r="A1280" s="690" t="e">
        <f t="shared" si="155"/>
        <v>#N/A</v>
      </c>
      <c r="B1280" s="694" t="s">
        <v>1377</v>
      </c>
      <c r="C1280" s="698">
        <v>10</v>
      </c>
      <c r="D1280" s="700">
        <v>0</v>
      </c>
      <c r="E1280" s="697" t="s">
        <v>1368</v>
      </c>
    </row>
    <row r="1281" spans="1:7" ht="11.25" customHeight="1" x14ac:dyDescent="0.25">
      <c r="A1281" s="690" t="e">
        <f t="shared" si="155"/>
        <v>#N/A</v>
      </c>
      <c r="B1281" s="694" t="s">
        <v>1378</v>
      </c>
      <c r="C1281" s="698">
        <v>11</v>
      </c>
      <c r="D1281" s="697" t="s">
        <v>1368</v>
      </c>
      <c r="E1281" s="706">
        <v>0</v>
      </c>
    </row>
    <row r="1282" spans="1:7" ht="11.25" customHeight="1" x14ac:dyDescent="0.25">
      <c r="A1282" s="690" t="e">
        <f t="shared" si="155"/>
        <v>#N/A</v>
      </c>
      <c r="B1282" s="694" t="s">
        <v>1379</v>
      </c>
      <c r="C1282" s="698">
        <v>12</v>
      </c>
      <c r="D1282" s="697" t="s">
        <v>1368</v>
      </c>
      <c r="E1282" s="706">
        <v>0</v>
      </c>
    </row>
    <row r="1283" spans="1:7" ht="11.25" customHeight="1" x14ac:dyDescent="0.25">
      <c r="A1283" s="690" t="e">
        <f t="shared" si="155"/>
        <v>#N/A</v>
      </c>
      <c r="B1283" s="694" t="s">
        <v>1380</v>
      </c>
      <c r="C1283" s="698">
        <v>13</v>
      </c>
      <c r="D1283" s="697" t="s">
        <v>1368</v>
      </c>
      <c r="E1283" s="707">
        <v>0</v>
      </c>
    </row>
    <row r="1284" spans="1:7" ht="11.25" customHeight="1" x14ac:dyDescent="0.25">
      <c r="A1284" s="690" t="e">
        <f t="shared" si="155"/>
        <v>#N/A</v>
      </c>
      <c r="B1284" s="694" t="s">
        <v>1381</v>
      </c>
      <c r="C1284" s="698">
        <v>14</v>
      </c>
      <c r="D1284" s="697" t="s">
        <v>1368</v>
      </c>
      <c r="E1284" s="703"/>
    </row>
    <row r="1286" spans="1:7" ht="11.25" customHeight="1" x14ac:dyDescent="0.25">
      <c r="A1286" s="690" t="e">
        <f t="shared" ref="A1286" si="160">B1286</f>
        <v>#N/A</v>
      </c>
      <c r="B1286" s="697" t="e">
        <v>#N/A</v>
      </c>
      <c r="C1286" s="697" t="s">
        <v>1338</v>
      </c>
      <c r="D1286" s="698">
        <v>1</v>
      </c>
      <c r="E1286" s="698">
        <v>2</v>
      </c>
      <c r="G1286" s="690">
        <v>80</v>
      </c>
    </row>
    <row r="1287" spans="1:7" ht="11.25" customHeight="1" x14ac:dyDescent="0.25">
      <c r="A1287" s="690" t="e">
        <f t="shared" ref="A1287" si="161">A1286</f>
        <v>#N/A</v>
      </c>
      <c r="B1287" s="694" t="s">
        <v>1367</v>
      </c>
      <c r="C1287" s="698">
        <v>1</v>
      </c>
      <c r="D1287" s="699">
        <v>0</v>
      </c>
      <c r="E1287" s="697" t="s">
        <v>1368</v>
      </c>
      <c r="G1287" s="705" t="e">
        <v>#N/A</v>
      </c>
    </row>
    <row r="1288" spans="1:7" ht="11.25" customHeight="1" x14ac:dyDescent="0.25">
      <c r="A1288" s="690" t="e">
        <f t="shared" si="155"/>
        <v>#N/A</v>
      </c>
      <c r="B1288" s="694" t="s">
        <v>1369</v>
      </c>
      <c r="C1288" s="698">
        <v>2</v>
      </c>
      <c r="D1288" s="700"/>
      <c r="E1288" s="697" t="s">
        <v>1368</v>
      </c>
    </row>
    <row r="1289" spans="1:7" ht="11.25" customHeight="1" x14ac:dyDescent="0.25">
      <c r="A1289" s="690" t="e">
        <f t="shared" si="155"/>
        <v>#N/A</v>
      </c>
      <c r="B1289" s="694" t="s">
        <v>1370</v>
      </c>
      <c r="C1289" s="698">
        <v>3</v>
      </c>
      <c r="D1289" s="701">
        <v>0</v>
      </c>
      <c r="E1289" s="697" t="s">
        <v>1368</v>
      </c>
      <c r="G1289" s="690" t="s">
        <v>1384</v>
      </c>
    </row>
    <row r="1290" spans="1:7" ht="11.25" customHeight="1" x14ac:dyDescent="0.25">
      <c r="A1290" s="690" t="e">
        <f t="shared" si="155"/>
        <v>#N/A</v>
      </c>
      <c r="B1290" s="694" t="s">
        <v>1371</v>
      </c>
      <c r="C1290" s="698">
        <v>4</v>
      </c>
      <c r="D1290" s="700"/>
      <c r="E1290" s="697" t="s">
        <v>1368</v>
      </c>
    </row>
    <row r="1291" spans="1:7" ht="11.25" customHeight="1" x14ac:dyDescent="0.25">
      <c r="A1291" s="690" t="e">
        <f t="shared" si="155"/>
        <v>#N/A</v>
      </c>
      <c r="B1291" s="694" t="s">
        <v>1372</v>
      </c>
      <c r="C1291" s="698">
        <v>5</v>
      </c>
      <c r="D1291" s="700">
        <v>0</v>
      </c>
      <c r="E1291" s="697" t="s">
        <v>1368</v>
      </c>
    </row>
    <row r="1292" spans="1:7" ht="11.25" customHeight="1" x14ac:dyDescent="0.25">
      <c r="A1292" s="690" t="e">
        <f t="shared" si="155"/>
        <v>#N/A</v>
      </c>
      <c r="B1292" s="694" t="s">
        <v>1373</v>
      </c>
      <c r="C1292" s="698">
        <v>6</v>
      </c>
      <c r="D1292" s="700"/>
      <c r="E1292" s="697" t="s">
        <v>1368</v>
      </c>
    </row>
    <row r="1293" spans="1:7" ht="11.25" customHeight="1" x14ac:dyDescent="0.25">
      <c r="A1293" s="690" t="e">
        <f t="shared" si="155"/>
        <v>#N/A</v>
      </c>
      <c r="B1293" s="694" t="s">
        <v>1374</v>
      </c>
      <c r="C1293" s="698">
        <v>7</v>
      </c>
      <c r="D1293" s="702">
        <v>0</v>
      </c>
      <c r="E1293" s="697" t="s">
        <v>1368</v>
      </c>
    </row>
    <row r="1294" spans="1:7" ht="11.25" customHeight="1" x14ac:dyDescent="0.25">
      <c r="A1294" s="690" t="e">
        <f t="shared" si="155"/>
        <v>#N/A</v>
      </c>
      <c r="B1294" s="694" t="s">
        <v>1375</v>
      </c>
      <c r="C1294" s="698">
        <v>8</v>
      </c>
      <c r="D1294" s="703">
        <v>0</v>
      </c>
      <c r="E1294" s="697" t="s">
        <v>1368</v>
      </c>
    </row>
    <row r="1295" spans="1:7" ht="11.25" customHeight="1" x14ac:dyDescent="0.25">
      <c r="A1295" s="690" t="e">
        <f t="shared" si="155"/>
        <v>#N/A</v>
      </c>
      <c r="B1295" s="694" t="s">
        <v>1376</v>
      </c>
      <c r="C1295" s="698">
        <v>9</v>
      </c>
      <c r="D1295" s="700">
        <v>0</v>
      </c>
      <c r="E1295" s="697" t="s">
        <v>1368</v>
      </c>
    </row>
    <row r="1296" spans="1:7" ht="11.25" customHeight="1" x14ac:dyDescent="0.25">
      <c r="A1296" s="690" t="e">
        <f t="shared" si="155"/>
        <v>#N/A</v>
      </c>
      <c r="B1296" s="694" t="s">
        <v>1377</v>
      </c>
      <c r="C1296" s="698">
        <v>10</v>
      </c>
      <c r="D1296" s="700">
        <v>0</v>
      </c>
      <c r="E1296" s="697" t="s">
        <v>1368</v>
      </c>
    </row>
    <row r="1297" spans="1:7" ht="11.25" customHeight="1" x14ac:dyDescent="0.25">
      <c r="A1297" s="690" t="e">
        <f t="shared" si="155"/>
        <v>#N/A</v>
      </c>
      <c r="B1297" s="694" t="s">
        <v>1378</v>
      </c>
      <c r="C1297" s="698">
        <v>11</v>
      </c>
      <c r="D1297" s="697" t="s">
        <v>1368</v>
      </c>
      <c r="E1297" s="706">
        <v>0</v>
      </c>
    </row>
    <row r="1298" spans="1:7" ht="11.25" customHeight="1" x14ac:dyDescent="0.25">
      <c r="A1298" s="690" t="e">
        <f t="shared" si="155"/>
        <v>#N/A</v>
      </c>
      <c r="B1298" s="694" t="s">
        <v>1379</v>
      </c>
      <c r="C1298" s="698">
        <v>12</v>
      </c>
      <c r="D1298" s="697" t="s">
        <v>1368</v>
      </c>
      <c r="E1298" s="706">
        <v>0</v>
      </c>
    </row>
    <row r="1299" spans="1:7" ht="11.25" customHeight="1" x14ac:dyDescent="0.25">
      <c r="A1299" s="690" t="e">
        <f t="shared" si="155"/>
        <v>#N/A</v>
      </c>
      <c r="B1299" s="694" t="s">
        <v>1380</v>
      </c>
      <c r="C1299" s="698">
        <v>13</v>
      </c>
      <c r="D1299" s="697" t="s">
        <v>1368</v>
      </c>
      <c r="E1299" s="707">
        <v>0</v>
      </c>
    </row>
    <row r="1300" spans="1:7" ht="11.25" customHeight="1" x14ac:dyDescent="0.25">
      <c r="A1300" s="690" t="e">
        <f t="shared" si="155"/>
        <v>#N/A</v>
      </c>
      <c r="B1300" s="694" t="s">
        <v>1381</v>
      </c>
      <c r="C1300" s="698">
        <v>14</v>
      </c>
      <c r="D1300" s="697" t="s">
        <v>1368</v>
      </c>
      <c r="E1300" s="703"/>
    </row>
    <row r="1302" spans="1:7" ht="11.25" customHeight="1" x14ac:dyDescent="0.25">
      <c r="A1302" s="690" t="e">
        <f t="shared" ref="A1302" si="162">B1302</f>
        <v>#N/A</v>
      </c>
      <c r="B1302" s="697" t="e">
        <v>#N/A</v>
      </c>
      <c r="C1302" s="697" t="s">
        <v>1338</v>
      </c>
      <c r="D1302" s="698">
        <v>1</v>
      </c>
      <c r="E1302" s="698">
        <v>2</v>
      </c>
      <c r="G1302" s="690">
        <v>81</v>
      </c>
    </row>
    <row r="1303" spans="1:7" ht="11.25" customHeight="1" x14ac:dyDescent="0.25">
      <c r="A1303" s="690" t="e">
        <f t="shared" ref="A1303:A1364" si="163">A1302</f>
        <v>#N/A</v>
      </c>
      <c r="B1303" s="694" t="s">
        <v>1367</v>
      </c>
      <c r="C1303" s="698">
        <v>1</v>
      </c>
      <c r="D1303" s="699">
        <v>0</v>
      </c>
      <c r="E1303" s="697" t="s">
        <v>1368</v>
      </c>
      <c r="G1303" s="705" t="e">
        <v>#N/A</v>
      </c>
    </row>
    <row r="1304" spans="1:7" ht="11.25" customHeight="1" x14ac:dyDescent="0.25">
      <c r="A1304" s="690" t="e">
        <f t="shared" si="163"/>
        <v>#N/A</v>
      </c>
      <c r="B1304" s="694" t="s">
        <v>1369</v>
      </c>
      <c r="C1304" s="698">
        <v>2</v>
      </c>
      <c r="D1304" s="700"/>
      <c r="E1304" s="697" t="s">
        <v>1368</v>
      </c>
    </row>
    <row r="1305" spans="1:7" ht="11.25" customHeight="1" x14ac:dyDescent="0.25">
      <c r="A1305" s="690" t="e">
        <f t="shared" si="163"/>
        <v>#N/A</v>
      </c>
      <c r="B1305" s="694" t="s">
        <v>1370</v>
      </c>
      <c r="C1305" s="698">
        <v>3</v>
      </c>
      <c r="D1305" s="701">
        <v>0</v>
      </c>
      <c r="E1305" s="697" t="s">
        <v>1368</v>
      </c>
      <c r="G1305" s="690" t="s">
        <v>1384</v>
      </c>
    </row>
    <row r="1306" spans="1:7" ht="11.25" customHeight="1" x14ac:dyDescent="0.25">
      <c r="A1306" s="690" t="e">
        <f t="shared" si="163"/>
        <v>#N/A</v>
      </c>
      <c r="B1306" s="694" t="s">
        <v>1371</v>
      </c>
      <c r="C1306" s="698">
        <v>4</v>
      </c>
      <c r="D1306" s="700"/>
      <c r="E1306" s="697" t="s">
        <v>1368</v>
      </c>
    </row>
    <row r="1307" spans="1:7" ht="11.25" customHeight="1" x14ac:dyDescent="0.25">
      <c r="A1307" s="690" t="e">
        <f t="shared" si="163"/>
        <v>#N/A</v>
      </c>
      <c r="B1307" s="694" t="s">
        <v>1372</v>
      </c>
      <c r="C1307" s="698">
        <v>5</v>
      </c>
      <c r="D1307" s="700">
        <v>0</v>
      </c>
      <c r="E1307" s="697" t="s">
        <v>1368</v>
      </c>
    </row>
    <row r="1308" spans="1:7" ht="11.25" customHeight="1" x14ac:dyDescent="0.25">
      <c r="A1308" s="690" t="e">
        <f t="shared" si="163"/>
        <v>#N/A</v>
      </c>
      <c r="B1308" s="694" t="s">
        <v>1373</v>
      </c>
      <c r="C1308" s="698">
        <v>6</v>
      </c>
      <c r="D1308" s="700"/>
      <c r="E1308" s="697" t="s">
        <v>1368</v>
      </c>
    </row>
    <row r="1309" spans="1:7" ht="11.25" customHeight="1" x14ac:dyDescent="0.25">
      <c r="A1309" s="690" t="e">
        <f t="shared" si="163"/>
        <v>#N/A</v>
      </c>
      <c r="B1309" s="694" t="s">
        <v>1374</v>
      </c>
      <c r="C1309" s="698">
        <v>7</v>
      </c>
      <c r="D1309" s="702">
        <v>0</v>
      </c>
      <c r="E1309" s="697" t="s">
        <v>1368</v>
      </c>
    </row>
    <row r="1310" spans="1:7" ht="11.25" customHeight="1" x14ac:dyDescent="0.25">
      <c r="A1310" s="690" t="e">
        <f t="shared" si="163"/>
        <v>#N/A</v>
      </c>
      <c r="B1310" s="694" t="s">
        <v>1375</v>
      </c>
      <c r="C1310" s="698">
        <v>8</v>
      </c>
      <c r="D1310" s="703">
        <v>0</v>
      </c>
      <c r="E1310" s="697" t="s">
        <v>1368</v>
      </c>
    </row>
    <row r="1311" spans="1:7" ht="11.25" customHeight="1" x14ac:dyDescent="0.25">
      <c r="A1311" s="690" t="e">
        <f t="shared" si="163"/>
        <v>#N/A</v>
      </c>
      <c r="B1311" s="694" t="s">
        <v>1376</v>
      </c>
      <c r="C1311" s="698">
        <v>9</v>
      </c>
      <c r="D1311" s="700">
        <v>0</v>
      </c>
      <c r="E1311" s="697" t="s">
        <v>1368</v>
      </c>
    </row>
    <row r="1312" spans="1:7" ht="11.25" customHeight="1" x14ac:dyDescent="0.25">
      <c r="A1312" s="690" t="e">
        <f t="shared" si="163"/>
        <v>#N/A</v>
      </c>
      <c r="B1312" s="694" t="s">
        <v>1377</v>
      </c>
      <c r="C1312" s="698">
        <v>10</v>
      </c>
      <c r="D1312" s="700">
        <v>0</v>
      </c>
      <c r="E1312" s="697" t="s">
        <v>1368</v>
      </c>
    </row>
    <row r="1313" spans="1:7" ht="11.25" customHeight="1" x14ac:dyDescent="0.25">
      <c r="A1313" s="690" t="e">
        <f t="shared" si="163"/>
        <v>#N/A</v>
      </c>
      <c r="B1313" s="694" t="s">
        <v>1378</v>
      </c>
      <c r="C1313" s="698">
        <v>11</v>
      </c>
      <c r="D1313" s="697" t="s">
        <v>1368</v>
      </c>
      <c r="E1313" s="706">
        <v>0</v>
      </c>
    </row>
    <row r="1314" spans="1:7" ht="11.25" customHeight="1" x14ac:dyDescent="0.25">
      <c r="A1314" s="690" t="e">
        <f t="shared" si="163"/>
        <v>#N/A</v>
      </c>
      <c r="B1314" s="694" t="s">
        <v>1379</v>
      </c>
      <c r="C1314" s="698">
        <v>12</v>
      </c>
      <c r="D1314" s="697" t="s">
        <v>1368</v>
      </c>
      <c r="E1314" s="706">
        <v>0</v>
      </c>
    </row>
    <row r="1315" spans="1:7" ht="11.25" customHeight="1" x14ac:dyDescent="0.25">
      <c r="A1315" s="690" t="e">
        <f t="shared" si="163"/>
        <v>#N/A</v>
      </c>
      <c r="B1315" s="694" t="s">
        <v>1380</v>
      </c>
      <c r="C1315" s="698">
        <v>13</v>
      </c>
      <c r="D1315" s="697" t="s">
        <v>1368</v>
      </c>
      <c r="E1315" s="707">
        <v>0</v>
      </c>
    </row>
    <row r="1316" spans="1:7" ht="11.25" customHeight="1" x14ac:dyDescent="0.25">
      <c r="A1316" s="690" t="e">
        <f t="shared" si="163"/>
        <v>#N/A</v>
      </c>
      <c r="B1316" s="694" t="s">
        <v>1381</v>
      </c>
      <c r="C1316" s="698">
        <v>14</v>
      </c>
      <c r="D1316" s="697" t="s">
        <v>1368</v>
      </c>
      <c r="E1316" s="703"/>
    </row>
    <row r="1318" spans="1:7" ht="11.25" customHeight="1" x14ac:dyDescent="0.25">
      <c r="A1318" s="690" t="e">
        <f t="shared" ref="A1318" si="164">B1318</f>
        <v>#N/A</v>
      </c>
      <c r="B1318" s="697" t="e">
        <v>#N/A</v>
      </c>
      <c r="C1318" s="697" t="s">
        <v>1338</v>
      </c>
      <c r="D1318" s="698">
        <v>1</v>
      </c>
      <c r="E1318" s="698">
        <v>2</v>
      </c>
      <c r="G1318" s="690">
        <v>82</v>
      </c>
    </row>
    <row r="1319" spans="1:7" ht="11.25" customHeight="1" x14ac:dyDescent="0.25">
      <c r="A1319" s="690" t="e">
        <f t="shared" ref="A1319" si="165">A1318</f>
        <v>#N/A</v>
      </c>
      <c r="B1319" s="694" t="s">
        <v>1367</v>
      </c>
      <c r="C1319" s="698">
        <v>1</v>
      </c>
      <c r="D1319" s="699">
        <v>0</v>
      </c>
      <c r="E1319" s="697" t="s">
        <v>1368</v>
      </c>
      <c r="G1319" s="705" t="e">
        <v>#N/A</v>
      </c>
    </row>
    <row r="1320" spans="1:7" ht="11.25" customHeight="1" x14ac:dyDescent="0.25">
      <c r="A1320" s="690" t="e">
        <f t="shared" si="163"/>
        <v>#N/A</v>
      </c>
      <c r="B1320" s="694" t="s">
        <v>1369</v>
      </c>
      <c r="C1320" s="698">
        <v>2</v>
      </c>
      <c r="D1320" s="700"/>
      <c r="E1320" s="697" t="s">
        <v>1368</v>
      </c>
    </row>
    <row r="1321" spans="1:7" ht="11.25" customHeight="1" x14ac:dyDescent="0.25">
      <c r="A1321" s="690" t="e">
        <f t="shared" si="163"/>
        <v>#N/A</v>
      </c>
      <c r="B1321" s="694" t="s">
        <v>1370</v>
      </c>
      <c r="C1321" s="698">
        <v>3</v>
      </c>
      <c r="D1321" s="701">
        <v>0</v>
      </c>
      <c r="E1321" s="697" t="s">
        <v>1368</v>
      </c>
      <c r="G1321" s="690" t="s">
        <v>1384</v>
      </c>
    </row>
    <row r="1322" spans="1:7" ht="11.25" customHeight="1" x14ac:dyDescent="0.25">
      <c r="A1322" s="690" t="e">
        <f t="shared" si="163"/>
        <v>#N/A</v>
      </c>
      <c r="B1322" s="694" t="s">
        <v>1371</v>
      </c>
      <c r="C1322" s="698">
        <v>4</v>
      </c>
      <c r="D1322" s="700"/>
      <c r="E1322" s="697" t="s">
        <v>1368</v>
      </c>
    </row>
    <row r="1323" spans="1:7" ht="11.25" customHeight="1" x14ac:dyDescent="0.25">
      <c r="A1323" s="690" t="e">
        <f t="shared" si="163"/>
        <v>#N/A</v>
      </c>
      <c r="B1323" s="694" t="s">
        <v>1372</v>
      </c>
      <c r="C1323" s="698">
        <v>5</v>
      </c>
      <c r="D1323" s="700">
        <v>0</v>
      </c>
      <c r="E1323" s="697" t="s">
        <v>1368</v>
      </c>
    </row>
    <row r="1324" spans="1:7" ht="11.25" customHeight="1" x14ac:dyDescent="0.25">
      <c r="A1324" s="690" t="e">
        <f t="shared" si="163"/>
        <v>#N/A</v>
      </c>
      <c r="B1324" s="694" t="s">
        <v>1373</v>
      </c>
      <c r="C1324" s="698">
        <v>6</v>
      </c>
      <c r="D1324" s="700"/>
      <c r="E1324" s="697" t="s">
        <v>1368</v>
      </c>
    </row>
    <row r="1325" spans="1:7" ht="11.25" customHeight="1" x14ac:dyDescent="0.25">
      <c r="A1325" s="690" t="e">
        <f t="shared" si="163"/>
        <v>#N/A</v>
      </c>
      <c r="B1325" s="694" t="s">
        <v>1374</v>
      </c>
      <c r="C1325" s="698">
        <v>7</v>
      </c>
      <c r="D1325" s="702">
        <v>0</v>
      </c>
      <c r="E1325" s="697" t="s">
        <v>1368</v>
      </c>
    </row>
    <row r="1326" spans="1:7" ht="11.25" customHeight="1" x14ac:dyDescent="0.25">
      <c r="A1326" s="690" t="e">
        <f t="shared" si="163"/>
        <v>#N/A</v>
      </c>
      <c r="B1326" s="694" t="s">
        <v>1375</v>
      </c>
      <c r="C1326" s="698">
        <v>8</v>
      </c>
      <c r="D1326" s="703">
        <v>0</v>
      </c>
      <c r="E1326" s="697" t="s">
        <v>1368</v>
      </c>
    </row>
    <row r="1327" spans="1:7" ht="11.25" customHeight="1" x14ac:dyDescent="0.25">
      <c r="A1327" s="690" t="e">
        <f t="shared" si="163"/>
        <v>#N/A</v>
      </c>
      <c r="B1327" s="694" t="s">
        <v>1376</v>
      </c>
      <c r="C1327" s="698">
        <v>9</v>
      </c>
      <c r="D1327" s="700">
        <v>0</v>
      </c>
      <c r="E1327" s="697" t="s">
        <v>1368</v>
      </c>
    </row>
    <row r="1328" spans="1:7" ht="11.25" customHeight="1" x14ac:dyDescent="0.25">
      <c r="A1328" s="690" t="e">
        <f t="shared" si="163"/>
        <v>#N/A</v>
      </c>
      <c r="B1328" s="694" t="s">
        <v>1377</v>
      </c>
      <c r="C1328" s="698">
        <v>10</v>
      </c>
      <c r="D1328" s="700">
        <v>0</v>
      </c>
      <c r="E1328" s="697" t="s">
        <v>1368</v>
      </c>
    </row>
    <row r="1329" spans="1:7" ht="11.25" customHeight="1" x14ac:dyDescent="0.25">
      <c r="A1329" s="690" t="e">
        <f t="shared" si="163"/>
        <v>#N/A</v>
      </c>
      <c r="B1329" s="694" t="s">
        <v>1378</v>
      </c>
      <c r="C1329" s="698">
        <v>11</v>
      </c>
      <c r="D1329" s="697" t="s">
        <v>1368</v>
      </c>
      <c r="E1329" s="706">
        <v>0</v>
      </c>
    </row>
    <row r="1330" spans="1:7" ht="11.25" customHeight="1" x14ac:dyDescent="0.25">
      <c r="A1330" s="690" t="e">
        <f t="shared" si="163"/>
        <v>#N/A</v>
      </c>
      <c r="B1330" s="694" t="s">
        <v>1379</v>
      </c>
      <c r="C1330" s="698">
        <v>12</v>
      </c>
      <c r="D1330" s="697" t="s">
        <v>1368</v>
      </c>
      <c r="E1330" s="706">
        <v>0</v>
      </c>
    </row>
    <row r="1331" spans="1:7" ht="11.25" customHeight="1" x14ac:dyDescent="0.25">
      <c r="A1331" s="690" t="e">
        <f t="shared" si="163"/>
        <v>#N/A</v>
      </c>
      <c r="B1331" s="694" t="s">
        <v>1380</v>
      </c>
      <c r="C1331" s="698">
        <v>13</v>
      </c>
      <c r="D1331" s="697" t="s">
        <v>1368</v>
      </c>
      <c r="E1331" s="707">
        <v>0</v>
      </c>
    </row>
    <row r="1332" spans="1:7" ht="11.25" customHeight="1" x14ac:dyDescent="0.25">
      <c r="A1332" s="690" t="e">
        <f t="shared" si="163"/>
        <v>#N/A</v>
      </c>
      <c r="B1332" s="694" t="s">
        <v>1381</v>
      </c>
      <c r="C1332" s="698">
        <v>14</v>
      </c>
      <c r="D1332" s="697" t="s">
        <v>1368</v>
      </c>
      <c r="E1332" s="703"/>
    </row>
    <row r="1334" spans="1:7" ht="11.25" customHeight="1" x14ac:dyDescent="0.25">
      <c r="A1334" s="690" t="e">
        <f t="shared" ref="A1334" si="166">B1334</f>
        <v>#N/A</v>
      </c>
      <c r="B1334" s="697" t="e">
        <v>#N/A</v>
      </c>
      <c r="C1334" s="697" t="s">
        <v>1338</v>
      </c>
      <c r="D1334" s="698">
        <v>1</v>
      </c>
      <c r="E1334" s="698">
        <v>2</v>
      </c>
      <c r="G1334" s="690">
        <v>83</v>
      </c>
    </row>
    <row r="1335" spans="1:7" ht="11.25" customHeight="1" x14ac:dyDescent="0.25">
      <c r="A1335" s="690" t="e">
        <f t="shared" ref="A1335" si="167">A1334</f>
        <v>#N/A</v>
      </c>
      <c r="B1335" s="694" t="s">
        <v>1367</v>
      </c>
      <c r="C1335" s="698">
        <v>1</v>
      </c>
      <c r="D1335" s="699">
        <v>0</v>
      </c>
      <c r="E1335" s="697" t="s">
        <v>1368</v>
      </c>
      <c r="G1335" s="705" t="e">
        <v>#N/A</v>
      </c>
    </row>
    <row r="1336" spans="1:7" ht="11.25" customHeight="1" x14ac:dyDescent="0.25">
      <c r="A1336" s="690" t="e">
        <f t="shared" si="163"/>
        <v>#N/A</v>
      </c>
      <c r="B1336" s="694" t="s">
        <v>1369</v>
      </c>
      <c r="C1336" s="698">
        <v>2</v>
      </c>
      <c r="D1336" s="700"/>
      <c r="E1336" s="697" t="s">
        <v>1368</v>
      </c>
    </row>
    <row r="1337" spans="1:7" ht="11.25" customHeight="1" x14ac:dyDescent="0.25">
      <c r="A1337" s="690" t="e">
        <f t="shared" si="163"/>
        <v>#N/A</v>
      </c>
      <c r="B1337" s="694" t="s">
        <v>1370</v>
      </c>
      <c r="C1337" s="698">
        <v>3</v>
      </c>
      <c r="D1337" s="701">
        <v>0</v>
      </c>
      <c r="E1337" s="697" t="s">
        <v>1368</v>
      </c>
      <c r="G1337" s="690" t="s">
        <v>1384</v>
      </c>
    </row>
    <row r="1338" spans="1:7" ht="11.25" customHeight="1" x14ac:dyDescent="0.25">
      <c r="A1338" s="690" t="e">
        <f t="shared" si="163"/>
        <v>#N/A</v>
      </c>
      <c r="B1338" s="694" t="s">
        <v>1371</v>
      </c>
      <c r="C1338" s="698">
        <v>4</v>
      </c>
      <c r="D1338" s="700"/>
      <c r="E1338" s="697" t="s">
        <v>1368</v>
      </c>
    </row>
    <row r="1339" spans="1:7" ht="11.25" customHeight="1" x14ac:dyDescent="0.25">
      <c r="A1339" s="690" t="e">
        <f t="shared" si="163"/>
        <v>#N/A</v>
      </c>
      <c r="B1339" s="694" t="s">
        <v>1372</v>
      </c>
      <c r="C1339" s="698">
        <v>5</v>
      </c>
      <c r="D1339" s="700">
        <v>0</v>
      </c>
      <c r="E1339" s="697" t="s">
        <v>1368</v>
      </c>
    </row>
    <row r="1340" spans="1:7" ht="11.25" customHeight="1" x14ac:dyDescent="0.25">
      <c r="A1340" s="690" t="e">
        <f t="shared" si="163"/>
        <v>#N/A</v>
      </c>
      <c r="B1340" s="694" t="s">
        <v>1373</v>
      </c>
      <c r="C1340" s="698">
        <v>6</v>
      </c>
      <c r="D1340" s="700"/>
      <c r="E1340" s="697" t="s">
        <v>1368</v>
      </c>
    </row>
    <row r="1341" spans="1:7" ht="11.25" customHeight="1" x14ac:dyDescent="0.25">
      <c r="A1341" s="690" t="e">
        <f t="shared" si="163"/>
        <v>#N/A</v>
      </c>
      <c r="B1341" s="694" t="s">
        <v>1374</v>
      </c>
      <c r="C1341" s="698">
        <v>7</v>
      </c>
      <c r="D1341" s="702">
        <v>0</v>
      </c>
      <c r="E1341" s="697" t="s">
        <v>1368</v>
      </c>
    </row>
    <row r="1342" spans="1:7" ht="11.25" customHeight="1" x14ac:dyDescent="0.25">
      <c r="A1342" s="690" t="e">
        <f t="shared" si="163"/>
        <v>#N/A</v>
      </c>
      <c r="B1342" s="694" t="s">
        <v>1375</v>
      </c>
      <c r="C1342" s="698">
        <v>8</v>
      </c>
      <c r="D1342" s="703">
        <v>0</v>
      </c>
      <c r="E1342" s="697" t="s">
        <v>1368</v>
      </c>
    </row>
    <row r="1343" spans="1:7" ht="11.25" customHeight="1" x14ac:dyDescent="0.25">
      <c r="A1343" s="690" t="e">
        <f t="shared" si="163"/>
        <v>#N/A</v>
      </c>
      <c r="B1343" s="694" t="s">
        <v>1376</v>
      </c>
      <c r="C1343" s="698">
        <v>9</v>
      </c>
      <c r="D1343" s="700">
        <v>0</v>
      </c>
      <c r="E1343" s="697" t="s">
        <v>1368</v>
      </c>
    </row>
    <row r="1344" spans="1:7" ht="11.25" customHeight="1" x14ac:dyDescent="0.25">
      <c r="A1344" s="690" t="e">
        <f t="shared" si="163"/>
        <v>#N/A</v>
      </c>
      <c r="B1344" s="694" t="s">
        <v>1377</v>
      </c>
      <c r="C1344" s="698">
        <v>10</v>
      </c>
      <c r="D1344" s="700">
        <v>0</v>
      </c>
      <c r="E1344" s="697" t="s">
        <v>1368</v>
      </c>
    </row>
    <row r="1345" spans="1:7" ht="11.25" customHeight="1" x14ac:dyDescent="0.25">
      <c r="A1345" s="690" t="e">
        <f t="shared" si="163"/>
        <v>#N/A</v>
      </c>
      <c r="B1345" s="694" t="s">
        <v>1378</v>
      </c>
      <c r="C1345" s="698">
        <v>11</v>
      </c>
      <c r="D1345" s="697" t="s">
        <v>1368</v>
      </c>
      <c r="E1345" s="706">
        <v>0</v>
      </c>
    </row>
    <row r="1346" spans="1:7" ht="11.25" customHeight="1" x14ac:dyDescent="0.25">
      <c r="A1346" s="690" t="e">
        <f t="shared" si="163"/>
        <v>#N/A</v>
      </c>
      <c r="B1346" s="694" t="s">
        <v>1379</v>
      </c>
      <c r="C1346" s="698">
        <v>12</v>
      </c>
      <c r="D1346" s="697" t="s">
        <v>1368</v>
      </c>
      <c r="E1346" s="706">
        <v>0</v>
      </c>
    </row>
    <row r="1347" spans="1:7" ht="11.25" customHeight="1" x14ac:dyDescent="0.25">
      <c r="A1347" s="690" t="e">
        <f t="shared" si="163"/>
        <v>#N/A</v>
      </c>
      <c r="B1347" s="694" t="s">
        <v>1380</v>
      </c>
      <c r="C1347" s="698">
        <v>13</v>
      </c>
      <c r="D1347" s="697" t="s">
        <v>1368</v>
      </c>
      <c r="E1347" s="707">
        <v>0</v>
      </c>
    </row>
    <row r="1348" spans="1:7" ht="11.25" customHeight="1" x14ac:dyDescent="0.25">
      <c r="A1348" s="690" t="e">
        <f t="shared" si="163"/>
        <v>#N/A</v>
      </c>
      <c r="B1348" s="694" t="s">
        <v>1381</v>
      </c>
      <c r="C1348" s="698">
        <v>14</v>
      </c>
      <c r="D1348" s="697" t="s">
        <v>1368</v>
      </c>
      <c r="E1348" s="703"/>
    </row>
    <row r="1350" spans="1:7" ht="11.25" customHeight="1" x14ac:dyDescent="0.25">
      <c r="A1350" s="690" t="e">
        <f t="shared" ref="A1350" si="168">B1350</f>
        <v>#N/A</v>
      </c>
      <c r="B1350" s="697" t="e">
        <v>#N/A</v>
      </c>
      <c r="C1350" s="697" t="s">
        <v>1338</v>
      </c>
      <c r="D1350" s="698">
        <v>1</v>
      </c>
      <c r="E1350" s="698">
        <v>2</v>
      </c>
      <c r="G1350" s="690">
        <v>84</v>
      </c>
    </row>
    <row r="1351" spans="1:7" ht="11.25" customHeight="1" x14ac:dyDescent="0.25">
      <c r="A1351" s="690" t="e">
        <f t="shared" ref="A1351" si="169">A1350</f>
        <v>#N/A</v>
      </c>
      <c r="B1351" s="694" t="s">
        <v>1367</v>
      </c>
      <c r="C1351" s="698">
        <v>1</v>
      </c>
      <c r="D1351" s="699">
        <v>0</v>
      </c>
      <c r="E1351" s="697" t="s">
        <v>1368</v>
      </c>
      <c r="G1351" s="705" t="e">
        <v>#N/A</v>
      </c>
    </row>
    <row r="1352" spans="1:7" ht="11.25" customHeight="1" x14ac:dyDescent="0.25">
      <c r="A1352" s="690" t="e">
        <f t="shared" si="163"/>
        <v>#N/A</v>
      </c>
      <c r="B1352" s="694" t="s">
        <v>1369</v>
      </c>
      <c r="C1352" s="698">
        <v>2</v>
      </c>
      <c r="D1352" s="700"/>
      <c r="E1352" s="697" t="s">
        <v>1368</v>
      </c>
    </row>
    <row r="1353" spans="1:7" ht="11.25" customHeight="1" x14ac:dyDescent="0.25">
      <c r="A1353" s="690" t="e">
        <f t="shared" si="163"/>
        <v>#N/A</v>
      </c>
      <c r="B1353" s="694" t="s">
        <v>1370</v>
      </c>
      <c r="C1353" s="698">
        <v>3</v>
      </c>
      <c r="D1353" s="701">
        <v>0</v>
      </c>
      <c r="E1353" s="697" t="s">
        <v>1368</v>
      </c>
      <c r="G1353" s="690" t="s">
        <v>1384</v>
      </c>
    </row>
    <row r="1354" spans="1:7" ht="11.25" customHeight="1" x14ac:dyDescent="0.25">
      <c r="A1354" s="690" t="e">
        <f t="shared" si="163"/>
        <v>#N/A</v>
      </c>
      <c r="B1354" s="694" t="s">
        <v>1371</v>
      </c>
      <c r="C1354" s="698">
        <v>4</v>
      </c>
      <c r="D1354" s="700"/>
      <c r="E1354" s="697" t="s">
        <v>1368</v>
      </c>
    </row>
    <row r="1355" spans="1:7" ht="11.25" customHeight="1" x14ac:dyDescent="0.25">
      <c r="A1355" s="690" t="e">
        <f t="shared" si="163"/>
        <v>#N/A</v>
      </c>
      <c r="B1355" s="694" t="s">
        <v>1372</v>
      </c>
      <c r="C1355" s="698">
        <v>5</v>
      </c>
      <c r="D1355" s="700">
        <v>0</v>
      </c>
      <c r="E1355" s="697" t="s">
        <v>1368</v>
      </c>
    </row>
    <row r="1356" spans="1:7" ht="11.25" customHeight="1" x14ac:dyDescent="0.25">
      <c r="A1356" s="690" t="e">
        <f t="shared" si="163"/>
        <v>#N/A</v>
      </c>
      <c r="B1356" s="694" t="s">
        <v>1373</v>
      </c>
      <c r="C1356" s="698">
        <v>6</v>
      </c>
      <c r="D1356" s="700"/>
      <c r="E1356" s="697" t="s">
        <v>1368</v>
      </c>
    </row>
    <row r="1357" spans="1:7" ht="11.25" customHeight="1" x14ac:dyDescent="0.25">
      <c r="A1357" s="690" t="e">
        <f t="shared" si="163"/>
        <v>#N/A</v>
      </c>
      <c r="B1357" s="694" t="s">
        <v>1374</v>
      </c>
      <c r="C1357" s="698">
        <v>7</v>
      </c>
      <c r="D1357" s="702">
        <v>0</v>
      </c>
      <c r="E1357" s="697" t="s">
        <v>1368</v>
      </c>
    </row>
    <row r="1358" spans="1:7" ht="11.25" customHeight="1" x14ac:dyDescent="0.25">
      <c r="A1358" s="690" t="e">
        <f t="shared" si="163"/>
        <v>#N/A</v>
      </c>
      <c r="B1358" s="694" t="s">
        <v>1375</v>
      </c>
      <c r="C1358" s="698">
        <v>8</v>
      </c>
      <c r="D1358" s="703">
        <v>0</v>
      </c>
      <c r="E1358" s="697" t="s">
        <v>1368</v>
      </c>
    </row>
    <row r="1359" spans="1:7" ht="11.25" customHeight="1" x14ac:dyDescent="0.25">
      <c r="A1359" s="690" t="e">
        <f t="shared" si="163"/>
        <v>#N/A</v>
      </c>
      <c r="B1359" s="694" t="s">
        <v>1376</v>
      </c>
      <c r="C1359" s="698">
        <v>9</v>
      </c>
      <c r="D1359" s="700">
        <v>0</v>
      </c>
      <c r="E1359" s="697" t="s">
        <v>1368</v>
      </c>
    </row>
    <row r="1360" spans="1:7" ht="11.25" customHeight="1" x14ac:dyDescent="0.25">
      <c r="A1360" s="690" t="e">
        <f t="shared" si="163"/>
        <v>#N/A</v>
      </c>
      <c r="B1360" s="694" t="s">
        <v>1377</v>
      </c>
      <c r="C1360" s="698">
        <v>10</v>
      </c>
      <c r="D1360" s="700">
        <v>0</v>
      </c>
      <c r="E1360" s="697" t="s">
        <v>1368</v>
      </c>
    </row>
    <row r="1361" spans="1:7" ht="11.25" customHeight="1" x14ac:dyDescent="0.25">
      <c r="A1361" s="690" t="e">
        <f t="shared" si="163"/>
        <v>#N/A</v>
      </c>
      <c r="B1361" s="694" t="s">
        <v>1378</v>
      </c>
      <c r="C1361" s="698">
        <v>11</v>
      </c>
      <c r="D1361" s="697" t="s">
        <v>1368</v>
      </c>
      <c r="E1361" s="706">
        <v>0</v>
      </c>
    </row>
    <row r="1362" spans="1:7" ht="11.25" customHeight="1" x14ac:dyDescent="0.25">
      <c r="A1362" s="690" t="e">
        <f t="shared" si="163"/>
        <v>#N/A</v>
      </c>
      <c r="B1362" s="694" t="s">
        <v>1379</v>
      </c>
      <c r="C1362" s="698">
        <v>12</v>
      </c>
      <c r="D1362" s="697" t="s">
        <v>1368</v>
      </c>
      <c r="E1362" s="706">
        <v>0</v>
      </c>
    </row>
    <row r="1363" spans="1:7" ht="11.25" customHeight="1" x14ac:dyDescent="0.25">
      <c r="A1363" s="690" t="e">
        <f t="shared" si="163"/>
        <v>#N/A</v>
      </c>
      <c r="B1363" s="694" t="s">
        <v>1380</v>
      </c>
      <c r="C1363" s="698">
        <v>13</v>
      </c>
      <c r="D1363" s="697" t="s">
        <v>1368</v>
      </c>
      <c r="E1363" s="707">
        <v>0</v>
      </c>
    </row>
    <row r="1364" spans="1:7" ht="11.25" customHeight="1" x14ac:dyDescent="0.25">
      <c r="A1364" s="690" t="e">
        <f t="shared" si="163"/>
        <v>#N/A</v>
      </c>
      <c r="B1364" s="694" t="s">
        <v>1381</v>
      </c>
      <c r="C1364" s="698">
        <v>14</v>
      </c>
      <c r="D1364" s="697" t="s">
        <v>1368</v>
      </c>
      <c r="E1364" s="703"/>
    </row>
    <row r="1366" spans="1:7" ht="11.25" customHeight="1" x14ac:dyDescent="0.25">
      <c r="A1366" s="690" t="e">
        <f t="shared" ref="A1366" si="170">B1366</f>
        <v>#N/A</v>
      </c>
      <c r="B1366" s="697" t="e">
        <v>#N/A</v>
      </c>
      <c r="C1366" s="697" t="s">
        <v>1338</v>
      </c>
      <c r="D1366" s="698">
        <v>1</v>
      </c>
      <c r="E1366" s="698">
        <v>2</v>
      </c>
      <c r="G1366" s="690">
        <v>85</v>
      </c>
    </row>
    <row r="1367" spans="1:7" ht="11.25" customHeight="1" x14ac:dyDescent="0.25">
      <c r="A1367" s="690" t="e">
        <f t="shared" ref="A1367:A1428" si="171">A1366</f>
        <v>#N/A</v>
      </c>
      <c r="B1367" s="694" t="s">
        <v>1367</v>
      </c>
      <c r="C1367" s="698">
        <v>1</v>
      </c>
      <c r="D1367" s="699">
        <v>0</v>
      </c>
      <c r="E1367" s="697" t="s">
        <v>1368</v>
      </c>
      <c r="G1367" s="705" t="e">
        <v>#N/A</v>
      </c>
    </row>
    <row r="1368" spans="1:7" ht="11.25" customHeight="1" x14ac:dyDescent="0.25">
      <c r="A1368" s="690" t="e">
        <f t="shared" si="171"/>
        <v>#N/A</v>
      </c>
      <c r="B1368" s="694" t="s">
        <v>1369</v>
      </c>
      <c r="C1368" s="698">
        <v>2</v>
      </c>
      <c r="D1368" s="700"/>
      <c r="E1368" s="697" t="s">
        <v>1368</v>
      </c>
    </row>
    <row r="1369" spans="1:7" ht="11.25" customHeight="1" x14ac:dyDescent="0.25">
      <c r="A1369" s="690" t="e">
        <f t="shared" si="171"/>
        <v>#N/A</v>
      </c>
      <c r="B1369" s="694" t="s">
        <v>1370</v>
      </c>
      <c r="C1369" s="698">
        <v>3</v>
      </c>
      <c r="D1369" s="701">
        <v>0</v>
      </c>
      <c r="E1369" s="697" t="s">
        <v>1368</v>
      </c>
      <c r="G1369" s="690" t="s">
        <v>1384</v>
      </c>
    </row>
    <row r="1370" spans="1:7" ht="11.25" customHeight="1" x14ac:dyDescent="0.25">
      <c r="A1370" s="690" t="e">
        <f t="shared" si="171"/>
        <v>#N/A</v>
      </c>
      <c r="B1370" s="694" t="s">
        <v>1371</v>
      </c>
      <c r="C1370" s="698">
        <v>4</v>
      </c>
      <c r="D1370" s="700"/>
      <c r="E1370" s="697" t="s">
        <v>1368</v>
      </c>
    </row>
    <row r="1371" spans="1:7" ht="11.25" customHeight="1" x14ac:dyDescent="0.25">
      <c r="A1371" s="690" t="e">
        <f t="shared" si="171"/>
        <v>#N/A</v>
      </c>
      <c r="B1371" s="694" t="s">
        <v>1372</v>
      </c>
      <c r="C1371" s="698">
        <v>5</v>
      </c>
      <c r="D1371" s="700">
        <v>0</v>
      </c>
      <c r="E1371" s="697" t="s">
        <v>1368</v>
      </c>
    </row>
    <row r="1372" spans="1:7" ht="11.25" customHeight="1" x14ac:dyDescent="0.25">
      <c r="A1372" s="690" t="e">
        <f t="shared" si="171"/>
        <v>#N/A</v>
      </c>
      <c r="B1372" s="694" t="s">
        <v>1373</v>
      </c>
      <c r="C1372" s="698">
        <v>6</v>
      </c>
      <c r="D1372" s="700"/>
      <c r="E1372" s="697" t="s">
        <v>1368</v>
      </c>
    </row>
    <row r="1373" spans="1:7" ht="11.25" customHeight="1" x14ac:dyDescent="0.25">
      <c r="A1373" s="690" t="e">
        <f t="shared" si="171"/>
        <v>#N/A</v>
      </c>
      <c r="B1373" s="694" t="s">
        <v>1374</v>
      </c>
      <c r="C1373" s="698">
        <v>7</v>
      </c>
      <c r="D1373" s="702">
        <v>0</v>
      </c>
      <c r="E1373" s="697" t="s">
        <v>1368</v>
      </c>
    </row>
    <row r="1374" spans="1:7" ht="11.25" customHeight="1" x14ac:dyDescent="0.25">
      <c r="A1374" s="690" t="e">
        <f t="shared" si="171"/>
        <v>#N/A</v>
      </c>
      <c r="B1374" s="694" t="s">
        <v>1375</v>
      </c>
      <c r="C1374" s="698">
        <v>8</v>
      </c>
      <c r="D1374" s="703">
        <v>0</v>
      </c>
      <c r="E1374" s="697" t="s">
        <v>1368</v>
      </c>
    </row>
    <row r="1375" spans="1:7" ht="11.25" customHeight="1" x14ac:dyDescent="0.25">
      <c r="A1375" s="690" t="e">
        <f t="shared" si="171"/>
        <v>#N/A</v>
      </c>
      <c r="B1375" s="694" t="s">
        <v>1376</v>
      </c>
      <c r="C1375" s="698">
        <v>9</v>
      </c>
      <c r="D1375" s="700">
        <v>0</v>
      </c>
      <c r="E1375" s="697" t="s">
        <v>1368</v>
      </c>
    </row>
    <row r="1376" spans="1:7" ht="11.25" customHeight="1" x14ac:dyDescent="0.25">
      <c r="A1376" s="690" t="e">
        <f t="shared" si="171"/>
        <v>#N/A</v>
      </c>
      <c r="B1376" s="694" t="s">
        <v>1377</v>
      </c>
      <c r="C1376" s="698">
        <v>10</v>
      </c>
      <c r="D1376" s="700">
        <v>0</v>
      </c>
      <c r="E1376" s="697" t="s">
        <v>1368</v>
      </c>
    </row>
    <row r="1377" spans="1:7" ht="11.25" customHeight="1" x14ac:dyDescent="0.25">
      <c r="A1377" s="690" t="e">
        <f t="shared" si="171"/>
        <v>#N/A</v>
      </c>
      <c r="B1377" s="694" t="s">
        <v>1378</v>
      </c>
      <c r="C1377" s="698">
        <v>11</v>
      </c>
      <c r="D1377" s="697" t="s">
        <v>1368</v>
      </c>
      <c r="E1377" s="706">
        <v>0</v>
      </c>
    </row>
    <row r="1378" spans="1:7" ht="11.25" customHeight="1" x14ac:dyDescent="0.25">
      <c r="A1378" s="690" t="e">
        <f t="shared" si="171"/>
        <v>#N/A</v>
      </c>
      <c r="B1378" s="694" t="s">
        <v>1379</v>
      </c>
      <c r="C1378" s="698">
        <v>12</v>
      </c>
      <c r="D1378" s="697" t="s">
        <v>1368</v>
      </c>
      <c r="E1378" s="706">
        <v>0</v>
      </c>
    </row>
    <row r="1379" spans="1:7" ht="11.25" customHeight="1" x14ac:dyDescent="0.25">
      <c r="A1379" s="690" t="e">
        <f t="shared" si="171"/>
        <v>#N/A</v>
      </c>
      <c r="B1379" s="694" t="s">
        <v>1380</v>
      </c>
      <c r="C1379" s="698">
        <v>13</v>
      </c>
      <c r="D1379" s="697" t="s">
        <v>1368</v>
      </c>
      <c r="E1379" s="707">
        <v>0</v>
      </c>
    </row>
    <row r="1380" spans="1:7" ht="11.25" customHeight="1" x14ac:dyDescent="0.25">
      <c r="A1380" s="690" t="e">
        <f t="shared" si="171"/>
        <v>#N/A</v>
      </c>
      <c r="B1380" s="694" t="s">
        <v>1381</v>
      </c>
      <c r="C1380" s="698">
        <v>14</v>
      </c>
      <c r="D1380" s="697" t="s">
        <v>1368</v>
      </c>
      <c r="E1380" s="703"/>
    </row>
    <row r="1382" spans="1:7" ht="11.25" customHeight="1" x14ac:dyDescent="0.25">
      <c r="A1382" s="690" t="e">
        <f t="shared" ref="A1382" si="172">B1382</f>
        <v>#N/A</v>
      </c>
      <c r="B1382" s="697" t="e">
        <v>#N/A</v>
      </c>
      <c r="C1382" s="697" t="s">
        <v>1338</v>
      </c>
      <c r="D1382" s="698">
        <v>1</v>
      </c>
      <c r="E1382" s="698">
        <v>2</v>
      </c>
      <c r="G1382" s="690">
        <v>86</v>
      </c>
    </row>
    <row r="1383" spans="1:7" ht="11.25" customHeight="1" x14ac:dyDescent="0.25">
      <c r="A1383" s="690" t="e">
        <f t="shared" ref="A1383" si="173">A1382</f>
        <v>#N/A</v>
      </c>
      <c r="B1383" s="694" t="s">
        <v>1367</v>
      </c>
      <c r="C1383" s="698">
        <v>1</v>
      </c>
      <c r="D1383" s="699">
        <v>0</v>
      </c>
      <c r="E1383" s="697" t="s">
        <v>1368</v>
      </c>
      <c r="G1383" s="705" t="e">
        <v>#N/A</v>
      </c>
    </row>
    <row r="1384" spans="1:7" ht="11.25" customHeight="1" x14ac:dyDescent="0.25">
      <c r="A1384" s="690" t="e">
        <f t="shared" si="171"/>
        <v>#N/A</v>
      </c>
      <c r="B1384" s="694" t="s">
        <v>1369</v>
      </c>
      <c r="C1384" s="698">
        <v>2</v>
      </c>
      <c r="D1384" s="700"/>
      <c r="E1384" s="697" t="s">
        <v>1368</v>
      </c>
    </row>
    <row r="1385" spans="1:7" ht="11.25" customHeight="1" x14ac:dyDescent="0.25">
      <c r="A1385" s="690" t="e">
        <f t="shared" si="171"/>
        <v>#N/A</v>
      </c>
      <c r="B1385" s="694" t="s">
        <v>1370</v>
      </c>
      <c r="C1385" s="698">
        <v>3</v>
      </c>
      <c r="D1385" s="701">
        <v>0</v>
      </c>
      <c r="E1385" s="697" t="s">
        <v>1368</v>
      </c>
      <c r="G1385" s="690" t="s">
        <v>1384</v>
      </c>
    </row>
    <row r="1386" spans="1:7" ht="11.25" customHeight="1" x14ac:dyDescent="0.25">
      <c r="A1386" s="690" t="e">
        <f t="shared" si="171"/>
        <v>#N/A</v>
      </c>
      <c r="B1386" s="694" t="s">
        <v>1371</v>
      </c>
      <c r="C1386" s="698">
        <v>4</v>
      </c>
      <c r="D1386" s="700"/>
      <c r="E1386" s="697" t="s">
        <v>1368</v>
      </c>
    </row>
    <row r="1387" spans="1:7" ht="11.25" customHeight="1" x14ac:dyDescent="0.25">
      <c r="A1387" s="690" t="e">
        <f t="shared" si="171"/>
        <v>#N/A</v>
      </c>
      <c r="B1387" s="694" t="s">
        <v>1372</v>
      </c>
      <c r="C1387" s="698">
        <v>5</v>
      </c>
      <c r="D1387" s="700">
        <v>0</v>
      </c>
      <c r="E1387" s="697" t="s">
        <v>1368</v>
      </c>
    </row>
    <row r="1388" spans="1:7" ht="11.25" customHeight="1" x14ac:dyDescent="0.25">
      <c r="A1388" s="690" t="e">
        <f t="shared" si="171"/>
        <v>#N/A</v>
      </c>
      <c r="B1388" s="694" t="s">
        <v>1373</v>
      </c>
      <c r="C1388" s="698">
        <v>6</v>
      </c>
      <c r="D1388" s="700"/>
      <c r="E1388" s="697" t="s">
        <v>1368</v>
      </c>
    </row>
    <row r="1389" spans="1:7" ht="11.25" customHeight="1" x14ac:dyDescent="0.25">
      <c r="A1389" s="690" t="e">
        <f t="shared" si="171"/>
        <v>#N/A</v>
      </c>
      <c r="B1389" s="694" t="s">
        <v>1374</v>
      </c>
      <c r="C1389" s="698">
        <v>7</v>
      </c>
      <c r="D1389" s="702">
        <v>0</v>
      </c>
      <c r="E1389" s="697" t="s">
        <v>1368</v>
      </c>
    </row>
    <row r="1390" spans="1:7" ht="11.25" customHeight="1" x14ac:dyDescent="0.25">
      <c r="A1390" s="690" t="e">
        <f t="shared" si="171"/>
        <v>#N/A</v>
      </c>
      <c r="B1390" s="694" t="s">
        <v>1375</v>
      </c>
      <c r="C1390" s="698">
        <v>8</v>
      </c>
      <c r="D1390" s="703">
        <v>0</v>
      </c>
      <c r="E1390" s="697" t="s">
        <v>1368</v>
      </c>
    </row>
    <row r="1391" spans="1:7" ht="11.25" customHeight="1" x14ac:dyDescent="0.25">
      <c r="A1391" s="690" t="e">
        <f t="shared" si="171"/>
        <v>#N/A</v>
      </c>
      <c r="B1391" s="694" t="s">
        <v>1376</v>
      </c>
      <c r="C1391" s="698">
        <v>9</v>
      </c>
      <c r="D1391" s="700">
        <v>0</v>
      </c>
      <c r="E1391" s="697" t="s">
        <v>1368</v>
      </c>
    </row>
    <row r="1392" spans="1:7" ht="11.25" customHeight="1" x14ac:dyDescent="0.25">
      <c r="A1392" s="690" t="e">
        <f t="shared" si="171"/>
        <v>#N/A</v>
      </c>
      <c r="B1392" s="694" t="s">
        <v>1377</v>
      </c>
      <c r="C1392" s="698">
        <v>10</v>
      </c>
      <c r="D1392" s="700">
        <v>0</v>
      </c>
      <c r="E1392" s="697" t="s">
        <v>1368</v>
      </c>
    </row>
    <row r="1393" spans="1:7" ht="11.25" customHeight="1" x14ac:dyDescent="0.25">
      <c r="A1393" s="690" t="e">
        <f t="shared" si="171"/>
        <v>#N/A</v>
      </c>
      <c r="B1393" s="694" t="s">
        <v>1378</v>
      </c>
      <c r="C1393" s="698">
        <v>11</v>
      </c>
      <c r="D1393" s="697" t="s">
        <v>1368</v>
      </c>
      <c r="E1393" s="706">
        <v>0</v>
      </c>
    </row>
    <row r="1394" spans="1:7" ht="11.25" customHeight="1" x14ac:dyDescent="0.25">
      <c r="A1394" s="690" t="e">
        <f t="shared" si="171"/>
        <v>#N/A</v>
      </c>
      <c r="B1394" s="694" t="s">
        <v>1379</v>
      </c>
      <c r="C1394" s="698">
        <v>12</v>
      </c>
      <c r="D1394" s="697" t="s">
        <v>1368</v>
      </c>
      <c r="E1394" s="706">
        <v>0</v>
      </c>
    </row>
    <row r="1395" spans="1:7" ht="11.25" customHeight="1" x14ac:dyDescent="0.25">
      <c r="A1395" s="690" t="e">
        <f t="shared" si="171"/>
        <v>#N/A</v>
      </c>
      <c r="B1395" s="694" t="s">
        <v>1380</v>
      </c>
      <c r="C1395" s="698">
        <v>13</v>
      </c>
      <c r="D1395" s="697" t="s">
        <v>1368</v>
      </c>
      <c r="E1395" s="707">
        <v>0</v>
      </c>
    </row>
    <row r="1396" spans="1:7" ht="11.25" customHeight="1" x14ac:dyDescent="0.25">
      <c r="A1396" s="690" t="e">
        <f t="shared" si="171"/>
        <v>#N/A</v>
      </c>
      <c r="B1396" s="694" t="s">
        <v>1381</v>
      </c>
      <c r="C1396" s="698">
        <v>14</v>
      </c>
      <c r="D1396" s="697" t="s">
        <v>1368</v>
      </c>
      <c r="E1396" s="703"/>
    </row>
    <row r="1398" spans="1:7" ht="11.25" customHeight="1" x14ac:dyDescent="0.25">
      <c r="A1398" s="690" t="e">
        <f t="shared" ref="A1398" si="174">B1398</f>
        <v>#N/A</v>
      </c>
      <c r="B1398" s="697" t="e">
        <v>#N/A</v>
      </c>
      <c r="C1398" s="697" t="s">
        <v>1338</v>
      </c>
      <c r="D1398" s="698">
        <v>1</v>
      </c>
      <c r="E1398" s="698">
        <v>2</v>
      </c>
      <c r="G1398" s="690">
        <v>87</v>
      </c>
    </row>
    <row r="1399" spans="1:7" ht="11.25" customHeight="1" x14ac:dyDescent="0.25">
      <c r="A1399" s="690" t="e">
        <f t="shared" ref="A1399" si="175">A1398</f>
        <v>#N/A</v>
      </c>
      <c r="B1399" s="694" t="s">
        <v>1367</v>
      </c>
      <c r="C1399" s="698">
        <v>1</v>
      </c>
      <c r="D1399" s="699">
        <v>0</v>
      </c>
      <c r="E1399" s="697" t="s">
        <v>1368</v>
      </c>
      <c r="G1399" s="705" t="e">
        <v>#N/A</v>
      </c>
    </row>
    <row r="1400" spans="1:7" ht="11.25" customHeight="1" x14ac:dyDescent="0.25">
      <c r="A1400" s="690" t="e">
        <f t="shared" si="171"/>
        <v>#N/A</v>
      </c>
      <c r="B1400" s="694" t="s">
        <v>1369</v>
      </c>
      <c r="C1400" s="698">
        <v>2</v>
      </c>
      <c r="D1400" s="700"/>
      <c r="E1400" s="697" t="s">
        <v>1368</v>
      </c>
    </row>
    <row r="1401" spans="1:7" ht="11.25" customHeight="1" x14ac:dyDescent="0.25">
      <c r="A1401" s="690" t="e">
        <f t="shared" si="171"/>
        <v>#N/A</v>
      </c>
      <c r="B1401" s="694" t="s">
        <v>1370</v>
      </c>
      <c r="C1401" s="698">
        <v>3</v>
      </c>
      <c r="D1401" s="701">
        <v>0</v>
      </c>
      <c r="E1401" s="697" t="s">
        <v>1368</v>
      </c>
      <c r="G1401" s="690" t="s">
        <v>1384</v>
      </c>
    </row>
    <row r="1402" spans="1:7" ht="11.25" customHeight="1" x14ac:dyDescent="0.25">
      <c r="A1402" s="690" t="e">
        <f t="shared" si="171"/>
        <v>#N/A</v>
      </c>
      <c r="B1402" s="694" t="s">
        <v>1371</v>
      </c>
      <c r="C1402" s="698">
        <v>4</v>
      </c>
      <c r="D1402" s="700"/>
      <c r="E1402" s="697" t="s">
        <v>1368</v>
      </c>
    </row>
    <row r="1403" spans="1:7" ht="11.25" customHeight="1" x14ac:dyDescent="0.25">
      <c r="A1403" s="690" t="e">
        <f t="shared" si="171"/>
        <v>#N/A</v>
      </c>
      <c r="B1403" s="694" t="s">
        <v>1372</v>
      </c>
      <c r="C1403" s="698">
        <v>5</v>
      </c>
      <c r="D1403" s="700">
        <v>0</v>
      </c>
      <c r="E1403" s="697" t="s">
        <v>1368</v>
      </c>
    </row>
    <row r="1404" spans="1:7" ht="11.25" customHeight="1" x14ac:dyDescent="0.25">
      <c r="A1404" s="690" t="e">
        <f t="shared" si="171"/>
        <v>#N/A</v>
      </c>
      <c r="B1404" s="694" t="s">
        <v>1373</v>
      </c>
      <c r="C1404" s="698">
        <v>6</v>
      </c>
      <c r="D1404" s="700"/>
      <c r="E1404" s="697" t="s">
        <v>1368</v>
      </c>
    </row>
    <row r="1405" spans="1:7" ht="11.25" customHeight="1" x14ac:dyDescent="0.25">
      <c r="A1405" s="690" t="e">
        <f t="shared" si="171"/>
        <v>#N/A</v>
      </c>
      <c r="B1405" s="694" t="s">
        <v>1374</v>
      </c>
      <c r="C1405" s="698">
        <v>7</v>
      </c>
      <c r="D1405" s="702">
        <v>0</v>
      </c>
      <c r="E1405" s="697" t="s">
        <v>1368</v>
      </c>
    </row>
    <row r="1406" spans="1:7" ht="11.25" customHeight="1" x14ac:dyDescent="0.25">
      <c r="A1406" s="690" t="e">
        <f t="shared" si="171"/>
        <v>#N/A</v>
      </c>
      <c r="B1406" s="694" t="s">
        <v>1375</v>
      </c>
      <c r="C1406" s="698">
        <v>8</v>
      </c>
      <c r="D1406" s="703">
        <v>0</v>
      </c>
      <c r="E1406" s="697" t="s">
        <v>1368</v>
      </c>
    </row>
    <row r="1407" spans="1:7" ht="11.25" customHeight="1" x14ac:dyDescent="0.25">
      <c r="A1407" s="690" t="e">
        <f t="shared" si="171"/>
        <v>#N/A</v>
      </c>
      <c r="B1407" s="694" t="s">
        <v>1376</v>
      </c>
      <c r="C1407" s="698">
        <v>9</v>
      </c>
      <c r="D1407" s="700">
        <v>0</v>
      </c>
      <c r="E1407" s="697" t="s">
        <v>1368</v>
      </c>
    </row>
    <row r="1408" spans="1:7" ht="11.25" customHeight="1" x14ac:dyDescent="0.25">
      <c r="A1408" s="690" t="e">
        <f t="shared" si="171"/>
        <v>#N/A</v>
      </c>
      <c r="B1408" s="694" t="s">
        <v>1377</v>
      </c>
      <c r="C1408" s="698">
        <v>10</v>
      </c>
      <c r="D1408" s="700">
        <v>0</v>
      </c>
      <c r="E1408" s="697" t="s">
        <v>1368</v>
      </c>
    </row>
    <row r="1409" spans="1:7" ht="11.25" customHeight="1" x14ac:dyDescent="0.25">
      <c r="A1409" s="690" t="e">
        <f t="shared" si="171"/>
        <v>#N/A</v>
      </c>
      <c r="B1409" s="694" t="s">
        <v>1378</v>
      </c>
      <c r="C1409" s="698">
        <v>11</v>
      </c>
      <c r="D1409" s="697" t="s">
        <v>1368</v>
      </c>
      <c r="E1409" s="706">
        <v>0</v>
      </c>
    </row>
    <row r="1410" spans="1:7" ht="11.25" customHeight="1" x14ac:dyDescent="0.25">
      <c r="A1410" s="690" t="e">
        <f t="shared" si="171"/>
        <v>#N/A</v>
      </c>
      <c r="B1410" s="694" t="s">
        <v>1379</v>
      </c>
      <c r="C1410" s="698">
        <v>12</v>
      </c>
      <c r="D1410" s="697" t="s">
        <v>1368</v>
      </c>
      <c r="E1410" s="706">
        <v>0</v>
      </c>
    </row>
    <row r="1411" spans="1:7" ht="11.25" customHeight="1" x14ac:dyDescent="0.25">
      <c r="A1411" s="690" t="e">
        <f t="shared" si="171"/>
        <v>#N/A</v>
      </c>
      <c r="B1411" s="694" t="s">
        <v>1380</v>
      </c>
      <c r="C1411" s="698">
        <v>13</v>
      </c>
      <c r="D1411" s="697" t="s">
        <v>1368</v>
      </c>
      <c r="E1411" s="707">
        <v>0</v>
      </c>
    </row>
    <row r="1412" spans="1:7" ht="11.25" customHeight="1" x14ac:dyDescent="0.25">
      <c r="A1412" s="690" t="e">
        <f t="shared" si="171"/>
        <v>#N/A</v>
      </c>
      <c r="B1412" s="694" t="s">
        <v>1381</v>
      </c>
      <c r="C1412" s="698">
        <v>14</v>
      </c>
      <c r="D1412" s="697" t="s">
        <v>1368</v>
      </c>
      <c r="E1412" s="703"/>
    </row>
    <row r="1414" spans="1:7" ht="11.25" customHeight="1" x14ac:dyDescent="0.25">
      <c r="A1414" s="690" t="e">
        <f t="shared" ref="A1414" si="176">B1414</f>
        <v>#N/A</v>
      </c>
      <c r="B1414" s="697" t="e">
        <v>#N/A</v>
      </c>
      <c r="C1414" s="697" t="s">
        <v>1338</v>
      </c>
      <c r="D1414" s="698">
        <v>1</v>
      </c>
      <c r="E1414" s="698">
        <v>2</v>
      </c>
      <c r="G1414" s="690">
        <v>88</v>
      </c>
    </row>
    <row r="1415" spans="1:7" ht="11.25" customHeight="1" x14ac:dyDescent="0.25">
      <c r="A1415" s="690" t="e">
        <f t="shared" ref="A1415" si="177">A1414</f>
        <v>#N/A</v>
      </c>
      <c r="B1415" s="694" t="s">
        <v>1367</v>
      </c>
      <c r="C1415" s="698">
        <v>1</v>
      </c>
      <c r="D1415" s="699">
        <v>0</v>
      </c>
      <c r="E1415" s="697" t="s">
        <v>1368</v>
      </c>
      <c r="G1415" s="705" t="e">
        <v>#N/A</v>
      </c>
    </row>
    <row r="1416" spans="1:7" ht="11.25" customHeight="1" x14ac:dyDescent="0.25">
      <c r="A1416" s="690" t="e">
        <f t="shared" si="171"/>
        <v>#N/A</v>
      </c>
      <c r="B1416" s="694" t="s">
        <v>1369</v>
      </c>
      <c r="C1416" s="698">
        <v>2</v>
      </c>
      <c r="D1416" s="700"/>
      <c r="E1416" s="697" t="s">
        <v>1368</v>
      </c>
    </row>
    <row r="1417" spans="1:7" ht="11.25" customHeight="1" x14ac:dyDescent="0.25">
      <c r="A1417" s="690" t="e">
        <f t="shared" si="171"/>
        <v>#N/A</v>
      </c>
      <c r="B1417" s="694" t="s">
        <v>1370</v>
      </c>
      <c r="C1417" s="698">
        <v>3</v>
      </c>
      <c r="D1417" s="701">
        <v>0</v>
      </c>
      <c r="E1417" s="697" t="s">
        <v>1368</v>
      </c>
      <c r="G1417" s="690" t="s">
        <v>1384</v>
      </c>
    </row>
    <row r="1418" spans="1:7" ht="11.25" customHeight="1" x14ac:dyDescent="0.25">
      <c r="A1418" s="690" t="e">
        <f t="shared" si="171"/>
        <v>#N/A</v>
      </c>
      <c r="B1418" s="694" t="s">
        <v>1371</v>
      </c>
      <c r="C1418" s="698">
        <v>4</v>
      </c>
      <c r="D1418" s="700"/>
      <c r="E1418" s="697" t="s">
        <v>1368</v>
      </c>
    </row>
    <row r="1419" spans="1:7" ht="11.25" customHeight="1" x14ac:dyDescent="0.25">
      <c r="A1419" s="690" t="e">
        <f t="shared" si="171"/>
        <v>#N/A</v>
      </c>
      <c r="B1419" s="694" t="s">
        <v>1372</v>
      </c>
      <c r="C1419" s="698">
        <v>5</v>
      </c>
      <c r="D1419" s="700">
        <v>0</v>
      </c>
      <c r="E1419" s="697" t="s">
        <v>1368</v>
      </c>
    </row>
    <row r="1420" spans="1:7" ht="11.25" customHeight="1" x14ac:dyDescent="0.25">
      <c r="A1420" s="690" t="e">
        <f t="shared" si="171"/>
        <v>#N/A</v>
      </c>
      <c r="B1420" s="694" t="s">
        <v>1373</v>
      </c>
      <c r="C1420" s="698">
        <v>6</v>
      </c>
      <c r="D1420" s="700"/>
      <c r="E1420" s="697" t="s">
        <v>1368</v>
      </c>
    </row>
    <row r="1421" spans="1:7" ht="11.25" customHeight="1" x14ac:dyDescent="0.25">
      <c r="A1421" s="690" t="e">
        <f t="shared" si="171"/>
        <v>#N/A</v>
      </c>
      <c r="B1421" s="694" t="s">
        <v>1374</v>
      </c>
      <c r="C1421" s="698">
        <v>7</v>
      </c>
      <c r="D1421" s="702">
        <v>0</v>
      </c>
      <c r="E1421" s="697" t="s">
        <v>1368</v>
      </c>
    </row>
    <row r="1422" spans="1:7" ht="11.25" customHeight="1" x14ac:dyDescent="0.25">
      <c r="A1422" s="690" t="e">
        <f t="shared" si="171"/>
        <v>#N/A</v>
      </c>
      <c r="B1422" s="694" t="s">
        <v>1375</v>
      </c>
      <c r="C1422" s="698">
        <v>8</v>
      </c>
      <c r="D1422" s="703">
        <v>0</v>
      </c>
      <c r="E1422" s="697" t="s">
        <v>1368</v>
      </c>
    </row>
    <row r="1423" spans="1:7" ht="11.25" customHeight="1" x14ac:dyDescent="0.25">
      <c r="A1423" s="690" t="e">
        <f t="shared" si="171"/>
        <v>#N/A</v>
      </c>
      <c r="B1423" s="694" t="s">
        <v>1376</v>
      </c>
      <c r="C1423" s="698">
        <v>9</v>
      </c>
      <c r="D1423" s="700">
        <v>0</v>
      </c>
      <c r="E1423" s="697" t="s">
        <v>1368</v>
      </c>
    </row>
    <row r="1424" spans="1:7" ht="11.25" customHeight="1" x14ac:dyDescent="0.25">
      <c r="A1424" s="690" t="e">
        <f t="shared" si="171"/>
        <v>#N/A</v>
      </c>
      <c r="B1424" s="694" t="s">
        <v>1377</v>
      </c>
      <c r="C1424" s="698">
        <v>10</v>
      </c>
      <c r="D1424" s="700">
        <v>0</v>
      </c>
      <c r="E1424" s="697" t="s">
        <v>1368</v>
      </c>
    </row>
    <row r="1425" spans="1:7" ht="11.25" customHeight="1" x14ac:dyDescent="0.25">
      <c r="A1425" s="690" t="e">
        <f t="shared" si="171"/>
        <v>#N/A</v>
      </c>
      <c r="B1425" s="694" t="s">
        <v>1378</v>
      </c>
      <c r="C1425" s="698">
        <v>11</v>
      </c>
      <c r="D1425" s="697" t="s">
        <v>1368</v>
      </c>
      <c r="E1425" s="706">
        <v>0</v>
      </c>
    </row>
    <row r="1426" spans="1:7" ht="11.25" customHeight="1" x14ac:dyDescent="0.25">
      <c r="A1426" s="690" t="e">
        <f t="shared" si="171"/>
        <v>#N/A</v>
      </c>
      <c r="B1426" s="694" t="s">
        <v>1379</v>
      </c>
      <c r="C1426" s="698">
        <v>12</v>
      </c>
      <c r="D1426" s="697" t="s">
        <v>1368</v>
      </c>
      <c r="E1426" s="706">
        <v>0</v>
      </c>
    </row>
    <row r="1427" spans="1:7" ht="11.25" customHeight="1" x14ac:dyDescent="0.25">
      <c r="A1427" s="690" t="e">
        <f t="shared" si="171"/>
        <v>#N/A</v>
      </c>
      <c r="B1427" s="694" t="s">
        <v>1380</v>
      </c>
      <c r="C1427" s="698">
        <v>13</v>
      </c>
      <c r="D1427" s="697" t="s">
        <v>1368</v>
      </c>
      <c r="E1427" s="707">
        <v>0</v>
      </c>
    </row>
    <row r="1428" spans="1:7" ht="11.25" customHeight="1" x14ac:dyDescent="0.25">
      <c r="A1428" s="690" t="e">
        <f t="shared" si="171"/>
        <v>#N/A</v>
      </c>
      <c r="B1428" s="694" t="s">
        <v>1381</v>
      </c>
      <c r="C1428" s="698">
        <v>14</v>
      </c>
      <c r="D1428" s="697" t="s">
        <v>1368</v>
      </c>
      <c r="E1428" s="703"/>
    </row>
    <row r="1430" spans="1:7" ht="11.25" customHeight="1" x14ac:dyDescent="0.25">
      <c r="A1430" s="690" t="e">
        <f t="shared" ref="A1430" si="178">B1430</f>
        <v>#N/A</v>
      </c>
      <c r="B1430" s="697" t="e">
        <v>#N/A</v>
      </c>
      <c r="C1430" s="697" t="s">
        <v>1338</v>
      </c>
      <c r="D1430" s="698">
        <v>1</v>
      </c>
      <c r="E1430" s="698">
        <v>2</v>
      </c>
      <c r="G1430" s="690">
        <v>89</v>
      </c>
    </row>
    <row r="1431" spans="1:7" ht="11.25" customHeight="1" x14ac:dyDescent="0.25">
      <c r="A1431" s="690" t="e">
        <f t="shared" ref="A1431:A1492" si="179">A1430</f>
        <v>#N/A</v>
      </c>
      <c r="B1431" s="694" t="s">
        <v>1367</v>
      </c>
      <c r="C1431" s="698">
        <v>1</v>
      </c>
      <c r="D1431" s="699">
        <v>0</v>
      </c>
      <c r="E1431" s="697" t="s">
        <v>1368</v>
      </c>
      <c r="G1431" s="705" t="e">
        <v>#N/A</v>
      </c>
    </row>
    <row r="1432" spans="1:7" ht="11.25" customHeight="1" x14ac:dyDescent="0.25">
      <c r="A1432" s="690" t="e">
        <f t="shared" si="179"/>
        <v>#N/A</v>
      </c>
      <c r="B1432" s="694" t="s">
        <v>1369</v>
      </c>
      <c r="C1432" s="698">
        <v>2</v>
      </c>
      <c r="D1432" s="700"/>
      <c r="E1432" s="697" t="s">
        <v>1368</v>
      </c>
    </row>
    <row r="1433" spans="1:7" ht="11.25" customHeight="1" x14ac:dyDescent="0.25">
      <c r="A1433" s="690" t="e">
        <f t="shared" si="179"/>
        <v>#N/A</v>
      </c>
      <c r="B1433" s="694" t="s">
        <v>1370</v>
      </c>
      <c r="C1433" s="698">
        <v>3</v>
      </c>
      <c r="D1433" s="701">
        <v>0</v>
      </c>
      <c r="E1433" s="697" t="s">
        <v>1368</v>
      </c>
      <c r="G1433" s="690" t="s">
        <v>1384</v>
      </c>
    </row>
    <row r="1434" spans="1:7" ht="11.25" customHeight="1" x14ac:dyDescent="0.25">
      <c r="A1434" s="690" t="e">
        <f t="shared" si="179"/>
        <v>#N/A</v>
      </c>
      <c r="B1434" s="694" t="s">
        <v>1371</v>
      </c>
      <c r="C1434" s="698">
        <v>4</v>
      </c>
      <c r="D1434" s="700"/>
      <c r="E1434" s="697" t="s">
        <v>1368</v>
      </c>
    </row>
    <row r="1435" spans="1:7" ht="11.25" customHeight="1" x14ac:dyDescent="0.25">
      <c r="A1435" s="690" t="e">
        <f t="shared" si="179"/>
        <v>#N/A</v>
      </c>
      <c r="B1435" s="694" t="s">
        <v>1372</v>
      </c>
      <c r="C1435" s="698">
        <v>5</v>
      </c>
      <c r="D1435" s="700">
        <v>0</v>
      </c>
      <c r="E1435" s="697" t="s">
        <v>1368</v>
      </c>
    </row>
    <row r="1436" spans="1:7" ht="11.25" customHeight="1" x14ac:dyDescent="0.25">
      <c r="A1436" s="690" t="e">
        <f t="shared" si="179"/>
        <v>#N/A</v>
      </c>
      <c r="B1436" s="694" t="s">
        <v>1373</v>
      </c>
      <c r="C1436" s="698">
        <v>6</v>
      </c>
      <c r="D1436" s="700"/>
      <c r="E1436" s="697" t="s">
        <v>1368</v>
      </c>
    </row>
    <row r="1437" spans="1:7" ht="11.25" customHeight="1" x14ac:dyDescent="0.25">
      <c r="A1437" s="690" t="e">
        <f t="shared" si="179"/>
        <v>#N/A</v>
      </c>
      <c r="B1437" s="694" t="s">
        <v>1374</v>
      </c>
      <c r="C1437" s="698">
        <v>7</v>
      </c>
      <c r="D1437" s="702">
        <v>0</v>
      </c>
      <c r="E1437" s="697" t="s">
        <v>1368</v>
      </c>
    </row>
    <row r="1438" spans="1:7" ht="11.25" customHeight="1" x14ac:dyDescent="0.25">
      <c r="A1438" s="690" t="e">
        <f t="shared" si="179"/>
        <v>#N/A</v>
      </c>
      <c r="B1438" s="694" t="s">
        <v>1375</v>
      </c>
      <c r="C1438" s="698">
        <v>8</v>
      </c>
      <c r="D1438" s="703">
        <v>0</v>
      </c>
      <c r="E1438" s="697" t="s">
        <v>1368</v>
      </c>
    </row>
    <row r="1439" spans="1:7" ht="11.25" customHeight="1" x14ac:dyDescent="0.25">
      <c r="A1439" s="690" t="e">
        <f t="shared" si="179"/>
        <v>#N/A</v>
      </c>
      <c r="B1439" s="694" t="s">
        <v>1376</v>
      </c>
      <c r="C1439" s="698">
        <v>9</v>
      </c>
      <c r="D1439" s="700">
        <v>0</v>
      </c>
      <c r="E1439" s="697" t="s">
        <v>1368</v>
      </c>
    </row>
    <row r="1440" spans="1:7" ht="11.25" customHeight="1" x14ac:dyDescent="0.25">
      <c r="A1440" s="690" t="e">
        <f t="shared" si="179"/>
        <v>#N/A</v>
      </c>
      <c r="B1440" s="694" t="s">
        <v>1377</v>
      </c>
      <c r="C1440" s="698">
        <v>10</v>
      </c>
      <c r="D1440" s="700">
        <v>0</v>
      </c>
      <c r="E1440" s="697" t="s">
        <v>1368</v>
      </c>
    </row>
    <row r="1441" spans="1:7" ht="11.25" customHeight="1" x14ac:dyDescent="0.25">
      <c r="A1441" s="690" t="e">
        <f t="shared" si="179"/>
        <v>#N/A</v>
      </c>
      <c r="B1441" s="694" t="s">
        <v>1378</v>
      </c>
      <c r="C1441" s="698">
        <v>11</v>
      </c>
      <c r="D1441" s="697" t="s">
        <v>1368</v>
      </c>
      <c r="E1441" s="706">
        <v>0</v>
      </c>
    </row>
    <row r="1442" spans="1:7" ht="11.25" customHeight="1" x14ac:dyDescent="0.25">
      <c r="A1442" s="690" t="e">
        <f t="shared" si="179"/>
        <v>#N/A</v>
      </c>
      <c r="B1442" s="694" t="s">
        <v>1379</v>
      </c>
      <c r="C1442" s="698">
        <v>12</v>
      </c>
      <c r="D1442" s="697" t="s">
        <v>1368</v>
      </c>
      <c r="E1442" s="706">
        <v>0</v>
      </c>
    </row>
    <row r="1443" spans="1:7" ht="11.25" customHeight="1" x14ac:dyDescent="0.25">
      <c r="A1443" s="690" t="e">
        <f t="shared" si="179"/>
        <v>#N/A</v>
      </c>
      <c r="B1443" s="694" t="s">
        <v>1380</v>
      </c>
      <c r="C1443" s="698">
        <v>13</v>
      </c>
      <c r="D1443" s="697" t="s">
        <v>1368</v>
      </c>
      <c r="E1443" s="707">
        <v>0</v>
      </c>
    </row>
    <row r="1444" spans="1:7" ht="11.25" customHeight="1" x14ac:dyDescent="0.25">
      <c r="A1444" s="690" t="e">
        <f t="shared" si="179"/>
        <v>#N/A</v>
      </c>
      <c r="B1444" s="694" t="s">
        <v>1381</v>
      </c>
      <c r="C1444" s="698">
        <v>14</v>
      </c>
      <c r="D1444" s="697" t="s">
        <v>1368</v>
      </c>
      <c r="E1444" s="703"/>
    </row>
    <row r="1446" spans="1:7" ht="11.25" customHeight="1" x14ac:dyDescent="0.25">
      <c r="A1446" s="690" t="e">
        <f t="shared" ref="A1446" si="180">B1446</f>
        <v>#N/A</v>
      </c>
      <c r="B1446" s="697" t="e">
        <v>#N/A</v>
      </c>
      <c r="C1446" s="697" t="s">
        <v>1338</v>
      </c>
      <c r="D1446" s="698">
        <v>1</v>
      </c>
      <c r="E1446" s="698">
        <v>2</v>
      </c>
      <c r="G1446" s="690">
        <v>90</v>
      </c>
    </row>
    <row r="1447" spans="1:7" ht="11.25" customHeight="1" x14ac:dyDescent="0.25">
      <c r="A1447" s="690" t="e">
        <f t="shared" ref="A1447" si="181">A1446</f>
        <v>#N/A</v>
      </c>
      <c r="B1447" s="694" t="s">
        <v>1367</v>
      </c>
      <c r="C1447" s="698">
        <v>1</v>
      </c>
      <c r="D1447" s="699">
        <v>0</v>
      </c>
      <c r="E1447" s="697" t="s">
        <v>1368</v>
      </c>
      <c r="G1447" s="705" t="e">
        <v>#N/A</v>
      </c>
    </row>
    <row r="1448" spans="1:7" ht="11.25" customHeight="1" x14ac:dyDescent="0.25">
      <c r="A1448" s="690" t="e">
        <f t="shared" si="179"/>
        <v>#N/A</v>
      </c>
      <c r="B1448" s="694" t="s">
        <v>1369</v>
      </c>
      <c r="C1448" s="698">
        <v>2</v>
      </c>
      <c r="D1448" s="700"/>
      <c r="E1448" s="697" t="s">
        <v>1368</v>
      </c>
    </row>
    <row r="1449" spans="1:7" ht="11.25" customHeight="1" x14ac:dyDescent="0.25">
      <c r="A1449" s="690" t="e">
        <f t="shared" si="179"/>
        <v>#N/A</v>
      </c>
      <c r="B1449" s="694" t="s">
        <v>1370</v>
      </c>
      <c r="C1449" s="698">
        <v>3</v>
      </c>
      <c r="D1449" s="701">
        <v>0</v>
      </c>
      <c r="E1449" s="697" t="s">
        <v>1368</v>
      </c>
      <c r="G1449" s="690" t="s">
        <v>1384</v>
      </c>
    </row>
    <row r="1450" spans="1:7" ht="11.25" customHeight="1" x14ac:dyDescent="0.25">
      <c r="A1450" s="690" t="e">
        <f t="shared" si="179"/>
        <v>#N/A</v>
      </c>
      <c r="B1450" s="694" t="s">
        <v>1371</v>
      </c>
      <c r="C1450" s="698">
        <v>4</v>
      </c>
      <c r="D1450" s="700"/>
      <c r="E1450" s="697" t="s">
        <v>1368</v>
      </c>
    </row>
    <row r="1451" spans="1:7" ht="11.25" customHeight="1" x14ac:dyDescent="0.25">
      <c r="A1451" s="690" t="e">
        <f t="shared" si="179"/>
        <v>#N/A</v>
      </c>
      <c r="B1451" s="694" t="s">
        <v>1372</v>
      </c>
      <c r="C1451" s="698">
        <v>5</v>
      </c>
      <c r="D1451" s="700">
        <v>0</v>
      </c>
      <c r="E1451" s="697" t="s">
        <v>1368</v>
      </c>
    </row>
    <row r="1452" spans="1:7" ht="11.25" customHeight="1" x14ac:dyDescent="0.25">
      <c r="A1452" s="690" t="e">
        <f t="shared" si="179"/>
        <v>#N/A</v>
      </c>
      <c r="B1452" s="694" t="s">
        <v>1373</v>
      </c>
      <c r="C1452" s="698">
        <v>6</v>
      </c>
      <c r="D1452" s="700"/>
      <c r="E1452" s="697" t="s">
        <v>1368</v>
      </c>
    </row>
    <row r="1453" spans="1:7" ht="11.25" customHeight="1" x14ac:dyDescent="0.25">
      <c r="A1453" s="690" t="e">
        <f t="shared" si="179"/>
        <v>#N/A</v>
      </c>
      <c r="B1453" s="694" t="s">
        <v>1374</v>
      </c>
      <c r="C1453" s="698">
        <v>7</v>
      </c>
      <c r="D1453" s="702">
        <v>0</v>
      </c>
      <c r="E1453" s="697" t="s">
        <v>1368</v>
      </c>
    </row>
    <row r="1454" spans="1:7" ht="11.25" customHeight="1" x14ac:dyDescent="0.25">
      <c r="A1454" s="690" t="e">
        <f t="shared" si="179"/>
        <v>#N/A</v>
      </c>
      <c r="B1454" s="694" t="s">
        <v>1375</v>
      </c>
      <c r="C1454" s="698">
        <v>8</v>
      </c>
      <c r="D1454" s="703">
        <v>0</v>
      </c>
      <c r="E1454" s="697" t="s">
        <v>1368</v>
      </c>
    </row>
    <row r="1455" spans="1:7" ht="11.25" customHeight="1" x14ac:dyDescent="0.25">
      <c r="A1455" s="690" t="e">
        <f t="shared" si="179"/>
        <v>#N/A</v>
      </c>
      <c r="B1455" s="694" t="s">
        <v>1376</v>
      </c>
      <c r="C1455" s="698">
        <v>9</v>
      </c>
      <c r="D1455" s="700">
        <v>0</v>
      </c>
      <c r="E1455" s="697" t="s">
        <v>1368</v>
      </c>
    </row>
    <row r="1456" spans="1:7" ht="11.25" customHeight="1" x14ac:dyDescent="0.25">
      <c r="A1456" s="690" t="e">
        <f t="shared" si="179"/>
        <v>#N/A</v>
      </c>
      <c r="B1456" s="694" t="s">
        <v>1377</v>
      </c>
      <c r="C1456" s="698">
        <v>10</v>
      </c>
      <c r="D1456" s="700">
        <v>0</v>
      </c>
      <c r="E1456" s="697" t="s">
        <v>1368</v>
      </c>
    </row>
    <row r="1457" spans="1:7" ht="11.25" customHeight="1" x14ac:dyDescent="0.25">
      <c r="A1457" s="690" t="e">
        <f t="shared" si="179"/>
        <v>#N/A</v>
      </c>
      <c r="B1457" s="694" t="s">
        <v>1378</v>
      </c>
      <c r="C1457" s="698">
        <v>11</v>
      </c>
      <c r="D1457" s="697" t="s">
        <v>1368</v>
      </c>
      <c r="E1457" s="706">
        <v>0</v>
      </c>
    </row>
    <row r="1458" spans="1:7" ht="11.25" customHeight="1" x14ac:dyDescent="0.25">
      <c r="A1458" s="690" t="e">
        <f t="shared" si="179"/>
        <v>#N/A</v>
      </c>
      <c r="B1458" s="694" t="s">
        <v>1379</v>
      </c>
      <c r="C1458" s="698">
        <v>12</v>
      </c>
      <c r="D1458" s="697" t="s">
        <v>1368</v>
      </c>
      <c r="E1458" s="706">
        <v>0</v>
      </c>
    </row>
    <row r="1459" spans="1:7" ht="11.25" customHeight="1" x14ac:dyDescent="0.25">
      <c r="A1459" s="690" t="e">
        <f t="shared" si="179"/>
        <v>#N/A</v>
      </c>
      <c r="B1459" s="694" t="s">
        <v>1380</v>
      </c>
      <c r="C1459" s="698">
        <v>13</v>
      </c>
      <c r="D1459" s="697" t="s">
        <v>1368</v>
      </c>
      <c r="E1459" s="707">
        <v>0</v>
      </c>
    </row>
    <row r="1460" spans="1:7" ht="11.25" customHeight="1" x14ac:dyDescent="0.25">
      <c r="A1460" s="690" t="e">
        <f t="shared" si="179"/>
        <v>#N/A</v>
      </c>
      <c r="B1460" s="694" t="s">
        <v>1381</v>
      </c>
      <c r="C1460" s="698">
        <v>14</v>
      </c>
      <c r="D1460" s="697" t="s">
        <v>1368</v>
      </c>
      <c r="E1460" s="703"/>
    </row>
    <row r="1462" spans="1:7" ht="11.25" customHeight="1" x14ac:dyDescent="0.25">
      <c r="A1462" s="690" t="e">
        <f t="shared" ref="A1462" si="182">B1462</f>
        <v>#N/A</v>
      </c>
      <c r="B1462" s="697" t="e">
        <v>#N/A</v>
      </c>
      <c r="C1462" s="697" t="s">
        <v>1338</v>
      </c>
      <c r="D1462" s="698">
        <v>1</v>
      </c>
      <c r="E1462" s="698">
        <v>2</v>
      </c>
      <c r="G1462" s="690">
        <v>91</v>
      </c>
    </row>
    <row r="1463" spans="1:7" ht="11.25" customHeight="1" x14ac:dyDescent="0.25">
      <c r="A1463" s="690" t="e">
        <f t="shared" ref="A1463" si="183">A1462</f>
        <v>#N/A</v>
      </c>
      <c r="B1463" s="694" t="s">
        <v>1367</v>
      </c>
      <c r="C1463" s="698">
        <v>1</v>
      </c>
      <c r="D1463" s="699">
        <v>0</v>
      </c>
      <c r="E1463" s="697" t="s">
        <v>1368</v>
      </c>
      <c r="G1463" s="705" t="e">
        <v>#N/A</v>
      </c>
    </row>
    <row r="1464" spans="1:7" ht="11.25" customHeight="1" x14ac:dyDescent="0.25">
      <c r="A1464" s="690" t="e">
        <f t="shared" si="179"/>
        <v>#N/A</v>
      </c>
      <c r="B1464" s="694" t="s">
        <v>1369</v>
      </c>
      <c r="C1464" s="698">
        <v>2</v>
      </c>
      <c r="D1464" s="700"/>
      <c r="E1464" s="697" t="s">
        <v>1368</v>
      </c>
    </row>
    <row r="1465" spans="1:7" ht="11.25" customHeight="1" x14ac:dyDescent="0.25">
      <c r="A1465" s="690" t="e">
        <f t="shared" si="179"/>
        <v>#N/A</v>
      </c>
      <c r="B1465" s="694" t="s">
        <v>1370</v>
      </c>
      <c r="C1465" s="698">
        <v>3</v>
      </c>
      <c r="D1465" s="701">
        <v>0</v>
      </c>
      <c r="E1465" s="697" t="s">
        <v>1368</v>
      </c>
      <c r="G1465" s="690" t="s">
        <v>1384</v>
      </c>
    </row>
    <row r="1466" spans="1:7" ht="11.25" customHeight="1" x14ac:dyDescent="0.25">
      <c r="A1466" s="690" t="e">
        <f t="shared" si="179"/>
        <v>#N/A</v>
      </c>
      <c r="B1466" s="694" t="s">
        <v>1371</v>
      </c>
      <c r="C1466" s="698">
        <v>4</v>
      </c>
      <c r="D1466" s="700"/>
      <c r="E1466" s="697" t="s">
        <v>1368</v>
      </c>
    </row>
    <row r="1467" spans="1:7" ht="11.25" customHeight="1" x14ac:dyDescent="0.25">
      <c r="A1467" s="690" t="e">
        <f t="shared" si="179"/>
        <v>#N/A</v>
      </c>
      <c r="B1467" s="694" t="s">
        <v>1372</v>
      </c>
      <c r="C1467" s="698">
        <v>5</v>
      </c>
      <c r="D1467" s="700">
        <v>0</v>
      </c>
      <c r="E1467" s="697" t="s">
        <v>1368</v>
      </c>
    </row>
    <row r="1468" spans="1:7" ht="11.25" customHeight="1" x14ac:dyDescent="0.25">
      <c r="A1468" s="690" t="e">
        <f t="shared" si="179"/>
        <v>#N/A</v>
      </c>
      <c r="B1468" s="694" t="s">
        <v>1373</v>
      </c>
      <c r="C1468" s="698">
        <v>6</v>
      </c>
      <c r="D1468" s="700"/>
      <c r="E1468" s="697" t="s">
        <v>1368</v>
      </c>
    </row>
    <row r="1469" spans="1:7" ht="11.25" customHeight="1" x14ac:dyDescent="0.25">
      <c r="A1469" s="690" t="e">
        <f t="shared" si="179"/>
        <v>#N/A</v>
      </c>
      <c r="B1469" s="694" t="s">
        <v>1374</v>
      </c>
      <c r="C1469" s="698">
        <v>7</v>
      </c>
      <c r="D1469" s="702">
        <v>0</v>
      </c>
      <c r="E1469" s="697" t="s">
        <v>1368</v>
      </c>
    </row>
    <row r="1470" spans="1:7" ht="11.25" customHeight="1" x14ac:dyDescent="0.25">
      <c r="A1470" s="690" t="e">
        <f t="shared" si="179"/>
        <v>#N/A</v>
      </c>
      <c r="B1470" s="694" t="s">
        <v>1375</v>
      </c>
      <c r="C1470" s="698">
        <v>8</v>
      </c>
      <c r="D1470" s="703">
        <v>0</v>
      </c>
      <c r="E1470" s="697" t="s">
        <v>1368</v>
      </c>
    </row>
    <row r="1471" spans="1:7" ht="11.25" customHeight="1" x14ac:dyDescent="0.25">
      <c r="A1471" s="690" t="e">
        <f t="shared" si="179"/>
        <v>#N/A</v>
      </c>
      <c r="B1471" s="694" t="s">
        <v>1376</v>
      </c>
      <c r="C1471" s="698">
        <v>9</v>
      </c>
      <c r="D1471" s="700">
        <v>0</v>
      </c>
      <c r="E1471" s="697" t="s">
        <v>1368</v>
      </c>
    </row>
    <row r="1472" spans="1:7" ht="11.25" customHeight="1" x14ac:dyDescent="0.25">
      <c r="A1472" s="690" t="e">
        <f t="shared" si="179"/>
        <v>#N/A</v>
      </c>
      <c r="B1472" s="694" t="s">
        <v>1377</v>
      </c>
      <c r="C1472" s="698">
        <v>10</v>
      </c>
      <c r="D1472" s="700">
        <v>0</v>
      </c>
      <c r="E1472" s="697" t="s">
        <v>1368</v>
      </c>
    </row>
    <row r="1473" spans="1:7" ht="11.25" customHeight="1" x14ac:dyDescent="0.25">
      <c r="A1473" s="690" t="e">
        <f t="shared" si="179"/>
        <v>#N/A</v>
      </c>
      <c r="B1473" s="694" t="s">
        <v>1378</v>
      </c>
      <c r="C1473" s="698">
        <v>11</v>
      </c>
      <c r="D1473" s="697" t="s">
        <v>1368</v>
      </c>
      <c r="E1473" s="706">
        <v>0</v>
      </c>
    </row>
    <row r="1474" spans="1:7" ht="11.25" customHeight="1" x14ac:dyDescent="0.25">
      <c r="A1474" s="690" t="e">
        <f t="shared" si="179"/>
        <v>#N/A</v>
      </c>
      <c r="B1474" s="694" t="s">
        <v>1379</v>
      </c>
      <c r="C1474" s="698">
        <v>12</v>
      </c>
      <c r="D1474" s="697" t="s">
        <v>1368</v>
      </c>
      <c r="E1474" s="706">
        <v>0</v>
      </c>
    </row>
    <row r="1475" spans="1:7" ht="11.25" customHeight="1" x14ac:dyDescent="0.25">
      <c r="A1475" s="690" t="e">
        <f t="shared" si="179"/>
        <v>#N/A</v>
      </c>
      <c r="B1475" s="694" t="s">
        <v>1380</v>
      </c>
      <c r="C1475" s="698">
        <v>13</v>
      </c>
      <c r="D1475" s="697" t="s">
        <v>1368</v>
      </c>
      <c r="E1475" s="707">
        <v>0</v>
      </c>
    </row>
    <row r="1476" spans="1:7" ht="11.25" customHeight="1" x14ac:dyDescent="0.25">
      <c r="A1476" s="690" t="e">
        <f t="shared" si="179"/>
        <v>#N/A</v>
      </c>
      <c r="B1476" s="694" t="s">
        <v>1381</v>
      </c>
      <c r="C1476" s="698">
        <v>14</v>
      </c>
      <c r="D1476" s="697" t="s">
        <v>1368</v>
      </c>
      <c r="E1476" s="703"/>
    </row>
    <row r="1478" spans="1:7" ht="11.25" customHeight="1" x14ac:dyDescent="0.25">
      <c r="A1478" s="690" t="e">
        <f t="shared" ref="A1478" si="184">B1478</f>
        <v>#N/A</v>
      </c>
      <c r="B1478" s="697" t="e">
        <v>#N/A</v>
      </c>
      <c r="C1478" s="697" t="s">
        <v>1338</v>
      </c>
      <c r="D1478" s="698">
        <v>1</v>
      </c>
      <c r="E1478" s="698">
        <v>2</v>
      </c>
      <c r="G1478" s="690">
        <v>92</v>
      </c>
    </row>
    <row r="1479" spans="1:7" ht="11.25" customHeight="1" x14ac:dyDescent="0.25">
      <c r="A1479" s="690" t="e">
        <f t="shared" ref="A1479" si="185">A1478</f>
        <v>#N/A</v>
      </c>
      <c r="B1479" s="694" t="s">
        <v>1367</v>
      </c>
      <c r="C1479" s="698">
        <v>1</v>
      </c>
      <c r="D1479" s="699">
        <v>0</v>
      </c>
      <c r="E1479" s="697" t="s">
        <v>1368</v>
      </c>
      <c r="G1479" s="705" t="e">
        <v>#N/A</v>
      </c>
    </row>
    <row r="1480" spans="1:7" ht="11.25" customHeight="1" x14ac:dyDescent="0.25">
      <c r="A1480" s="690" t="e">
        <f t="shared" si="179"/>
        <v>#N/A</v>
      </c>
      <c r="B1480" s="694" t="s">
        <v>1369</v>
      </c>
      <c r="C1480" s="698">
        <v>2</v>
      </c>
      <c r="D1480" s="700"/>
      <c r="E1480" s="697" t="s">
        <v>1368</v>
      </c>
    </row>
    <row r="1481" spans="1:7" ht="11.25" customHeight="1" x14ac:dyDescent="0.25">
      <c r="A1481" s="690" t="e">
        <f t="shared" si="179"/>
        <v>#N/A</v>
      </c>
      <c r="B1481" s="694" t="s">
        <v>1370</v>
      </c>
      <c r="C1481" s="698">
        <v>3</v>
      </c>
      <c r="D1481" s="701">
        <v>0</v>
      </c>
      <c r="E1481" s="697" t="s">
        <v>1368</v>
      </c>
      <c r="G1481" s="690" t="s">
        <v>1384</v>
      </c>
    </row>
    <row r="1482" spans="1:7" ht="11.25" customHeight="1" x14ac:dyDescent="0.25">
      <c r="A1482" s="690" t="e">
        <f t="shared" si="179"/>
        <v>#N/A</v>
      </c>
      <c r="B1482" s="694" t="s">
        <v>1371</v>
      </c>
      <c r="C1482" s="698">
        <v>4</v>
      </c>
      <c r="D1482" s="700"/>
      <c r="E1482" s="697" t="s">
        <v>1368</v>
      </c>
    </row>
    <row r="1483" spans="1:7" ht="11.25" customHeight="1" x14ac:dyDescent="0.25">
      <c r="A1483" s="690" t="e">
        <f t="shared" si="179"/>
        <v>#N/A</v>
      </c>
      <c r="B1483" s="694" t="s">
        <v>1372</v>
      </c>
      <c r="C1483" s="698">
        <v>5</v>
      </c>
      <c r="D1483" s="700">
        <v>0</v>
      </c>
      <c r="E1483" s="697" t="s">
        <v>1368</v>
      </c>
    </row>
    <row r="1484" spans="1:7" ht="11.25" customHeight="1" x14ac:dyDescent="0.25">
      <c r="A1484" s="690" t="e">
        <f t="shared" si="179"/>
        <v>#N/A</v>
      </c>
      <c r="B1484" s="694" t="s">
        <v>1373</v>
      </c>
      <c r="C1484" s="698">
        <v>6</v>
      </c>
      <c r="D1484" s="700"/>
      <c r="E1484" s="697" t="s">
        <v>1368</v>
      </c>
    </row>
    <row r="1485" spans="1:7" ht="11.25" customHeight="1" x14ac:dyDescent="0.25">
      <c r="A1485" s="690" t="e">
        <f t="shared" si="179"/>
        <v>#N/A</v>
      </c>
      <c r="B1485" s="694" t="s">
        <v>1374</v>
      </c>
      <c r="C1485" s="698">
        <v>7</v>
      </c>
      <c r="D1485" s="702">
        <v>0</v>
      </c>
      <c r="E1485" s="697" t="s">
        <v>1368</v>
      </c>
    </row>
    <row r="1486" spans="1:7" ht="11.25" customHeight="1" x14ac:dyDescent="0.25">
      <c r="A1486" s="690" t="e">
        <f t="shared" si="179"/>
        <v>#N/A</v>
      </c>
      <c r="B1486" s="694" t="s">
        <v>1375</v>
      </c>
      <c r="C1486" s="698">
        <v>8</v>
      </c>
      <c r="D1486" s="703">
        <v>0</v>
      </c>
      <c r="E1486" s="697" t="s">
        <v>1368</v>
      </c>
    </row>
    <row r="1487" spans="1:7" ht="11.25" customHeight="1" x14ac:dyDescent="0.25">
      <c r="A1487" s="690" t="e">
        <f t="shared" si="179"/>
        <v>#N/A</v>
      </c>
      <c r="B1487" s="694" t="s">
        <v>1376</v>
      </c>
      <c r="C1487" s="698">
        <v>9</v>
      </c>
      <c r="D1487" s="700">
        <v>0</v>
      </c>
      <c r="E1487" s="697" t="s">
        <v>1368</v>
      </c>
    </row>
    <row r="1488" spans="1:7" ht="11.25" customHeight="1" x14ac:dyDescent="0.25">
      <c r="A1488" s="690" t="e">
        <f t="shared" si="179"/>
        <v>#N/A</v>
      </c>
      <c r="B1488" s="694" t="s">
        <v>1377</v>
      </c>
      <c r="C1488" s="698">
        <v>10</v>
      </c>
      <c r="D1488" s="700">
        <v>0</v>
      </c>
      <c r="E1488" s="697" t="s">
        <v>1368</v>
      </c>
    </row>
    <row r="1489" spans="1:7" ht="11.25" customHeight="1" x14ac:dyDescent="0.25">
      <c r="A1489" s="690" t="e">
        <f t="shared" si="179"/>
        <v>#N/A</v>
      </c>
      <c r="B1489" s="694" t="s">
        <v>1378</v>
      </c>
      <c r="C1489" s="698">
        <v>11</v>
      </c>
      <c r="D1489" s="697" t="s">
        <v>1368</v>
      </c>
      <c r="E1489" s="706">
        <v>0</v>
      </c>
    </row>
    <row r="1490" spans="1:7" ht="11.25" customHeight="1" x14ac:dyDescent="0.25">
      <c r="A1490" s="690" t="e">
        <f t="shared" si="179"/>
        <v>#N/A</v>
      </c>
      <c r="B1490" s="694" t="s">
        <v>1379</v>
      </c>
      <c r="C1490" s="698">
        <v>12</v>
      </c>
      <c r="D1490" s="697" t="s">
        <v>1368</v>
      </c>
      <c r="E1490" s="706">
        <v>0</v>
      </c>
    </row>
    <row r="1491" spans="1:7" ht="11.25" customHeight="1" x14ac:dyDescent="0.25">
      <c r="A1491" s="690" t="e">
        <f t="shared" si="179"/>
        <v>#N/A</v>
      </c>
      <c r="B1491" s="694" t="s">
        <v>1380</v>
      </c>
      <c r="C1491" s="698">
        <v>13</v>
      </c>
      <c r="D1491" s="697" t="s">
        <v>1368</v>
      </c>
      <c r="E1491" s="707">
        <v>0</v>
      </c>
    </row>
    <row r="1492" spans="1:7" ht="11.25" customHeight="1" x14ac:dyDescent="0.25">
      <c r="A1492" s="690" t="e">
        <f t="shared" si="179"/>
        <v>#N/A</v>
      </c>
      <c r="B1492" s="694" t="s">
        <v>1381</v>
      </c>
      <c r="C1492" s="698">
        <v>14</v>
      </c>
      <c r="D1492" s="697" t="s">
        <v>1368</v>
      </c>
      <c r="E1492" s="703"/>
    </row>
    <row r="1494" spans="1:7" ht="11.25" customHeight="1" x14ac:dyDescent="0.25">
      <c r="A1494" s="690" t="e">
        <f t="shared" ref="A1494" si="186">B1494</f>
        <v>#N/A</v>
      </c>
      <c r="B1494" s="697" t="e">
        <v>#N/A</v>
      </c>
      <c r="C1494" s="697" t="s">
        <v>1338</v>
      </c>
      <c r="D1494" s="698">
        <v>1</v>
      </c>
      <c r="E1494" s="698">
        <v>2</v>
      </c>
      <c r="G1494" s="690">
        <v>93</v>
      </c>
    </row>
    <row r="1495" spans="1:7" ht="11.25" customHeight="1" x14ac:dyDescent="0.25">
      <c r="A1495" s="690" t="e">
        <f t="shared" ref="A1495:A1556" si="187">A1494</f>
        <v>#N/A</v>
      </c>
      <c r="B1495" s="694" t="s">
        <v>1367</v>
      </c>
      <c r="C1495" s="698">
        <v>1</v>
      </c>
      <c r="D1495" s="699">
        <v>0</v>
      </c>
      <c r="E1495" s="697" t="s">
        <v>1368</v>
      </c>
      <c r="G1495" s="705" t="e">
        <v>#N/A</v>
      </c>
    </row>
    <row r="1496" spans="1:7" ht="11.25" customHeight="1" x14ac:dyDescent="0.25">
      <c r="A1496" s="690" t="e">
        <f t="shared" si="187"/>
        <v>#N/A</v>
      </c>
      <c r="B1496" s="694" t="s">
        <v>1369</v>
      </c>
      <c r="C1496" s="698">
        <v>2</v>
      </c>
      <c r="D1496" s="700"/>
      <c r="E1496" s="697" t="s">
        <v>1368</v>
      </c>
    </row>
    <row r="1497" spans="1:7" ht="11.25" customHeight="1" x14ac:dyDescent="0.25">
      <c r="A1497" s="690" t="e">
        <f t="shared" si="187"/>
        <v>#N/A</v>
      </c>
      <c r="B1497" s="694" t="s">
        <v>1370</v>
      </c>
      <c r="C1497" s="698">
        <v>3</v>
      </c>
      <c r="D1497" s="701">
        <v>0</v>
      </c>
      <c r="E1497" s="697" t="s">
        <v>1368</v>
      </c>
      <c r="G1497" s="690" t="s">
        <v>1384</v>
      </c>
    </row>
    <row r="1498" spans="1:7" ht="11.25" customHeight="1" x14ac:dyDescent="0.25">
      <c r="A1498" s="690" t="e">
        <f t="shared" si="187"/>
        <v>#N/A</v>
      </c>
      <c r="B1498" s="694" t="s">
        <v>1371</v>
      </c>
      <c r="C1498" s="698">
        <v>4</v>
      </c>
      <c r="D1498" s="700"/>
      <c r="E1498" s="697" t="s">
        <v>1368</v>
      </c>
    </row>
    <row r="1499" spans="1:7" ht="11.25" customHeight="1" x14ac:dyDescent="0.25">
      <c r="A1499" s="690" t="e">
        <f t="shared" si="187"/>
        <v>#N/A</v>
      </c>
      <c r="B1499" s="694" t="s">
        <v>1372</v>
      </c>
      <c r="C1499" s="698">
        <v>5</v>
      </c>
      <c r="D1499" s="700">
        <v>0</v>
      </c>
      <c r="E1499" s="697" t="s">
        <v>1368</v>
      </c>
    </row>
    <row r="1500" spans="1:7" ht="11.25" customHeight="1" x14ac:dyDescent="0.25">
      <c r="A1500" s="690" t="e">
        <f t="shared" si="187"/>
        <v>#N/A</v>
      </c>
      <c r="B1500" s="694" t="s">
        <v>1373</v>
      </c>
      <c r="C1500" s="698">
        <v>6</v>
      </c>
      <c r="D1500" s="700"/>
      <c r="E1500" s="697" t="s">
        <v>1368</v>
      </c>
    </row>
    <row r="1501" spans="1:7" ht="11.25" customHeight="1" x14ac:dyDescent="0.25">
      <c r="A1501" s="690" t="e">
        <f t="shared" si="187"/>
        <v>#N/A</v>
      </c>
      <c r="B1501" s="694" t="s">
        <v>1374</v>
      </c>
      <c r="C1501" s="698">
        <v>7</v>
      </c>
      <c r="D1501" s="702">
        <v>0</v>
      </c>
      <c r="E1501" s="697" t="s">
        <v>1368</v>
      </c>
    </row>
    <row r="1502" spans="1:7" ht="11.25" customHeight="1" x14ac:dyDescent="0.25">
      <c r="A1502" s="690" t="e">
        <f t="shared" si="187"/>
        <v>#N/A</v>
      </c>
      <c r="B1502" s="694" t="s">
        <v>1375</v>
      </c>
      <c r="C1502" s="698">
        <v>8</v>
      </c>
      <c r="D1502" s="703">
        <v>0</v>
      </c>
      <c r="E1502" s="697" t="s">
        <v>1368</v>
      </c>
    </row>
    <row r="1503" spans="1:7" ht="11.25" customHeight="1" x14ac:dyDescent="0.25">
      <c r="A1503" s="690" t="e">
        <f t="shared" si="187"/>
        <v>#N/A</v>
      </c>
      <c r="B1503" s="694" t="s">
        <v>1376</v>
      </c>
      <c r="C1503" s="698">
        <v>9</v>
      </c>
      <c r="D1503" s="700">
        <v>0</v>
      </c>
      <c r="E1503" s="697" t="s">
        <v>1368</v>
      </c>
    </row>
    <row r="1504" spans="1:7" ht="11.25" customHeight="1" x14ac:dyDescent="0.25">
      <c r="A1504" s="690" t="e">
        <f t="shared" si="187"/>
        <v>#N/A</v>
      </c>
      <c r="B1504" s="694" t="s">
        <v>1377</v>
      </c>
      <c r="C1504" s="698">
        <v>10</v>
      </c>
      <c r="D1504" s="700">
        <v>0</v>
      </c>
      <c r="E1504" s="697" t="s">
        <v>1368</v>
      </c>
    </row>
    <row r="1505" spans="1:7" ht="11.25" customHeight="1" x14ac:dyDescent="0.25">
      <c r="A1505" s="690" t="e">
        <f t="shared" si="187"/>
        <v>#N/A</v>
      </c>
      <c r="B1505" s="694" t="s">
        <v>1378</v>
      </c>
      <c r="C1505" s="698">
        <v>11</v>
      </c>
      <c r="D1505" s="697" t="s">
        <v>1368</v>
      </c>
      <c r="E1505" s="706">
        <v>0</v>
      </c>
    </row>
    <row r="1506" spans="1:7" ht="11.25" customHeight="1" x14ac:dyDescent="0.25">
      <c r="A1506" s="690" t="e">
        <f t="shared" si="187"/>
        <v>#N/A</v>
      </c>
      <c r="B1506" s="694" t="s">
        <v>1379</v>
      </c>
      <c r="C1506" s="698">
        <v>12</v>
      </c>
      <c r="D1506" s="697" t="s">
        <v>1368</v>
      </c>
      <c r="E1506" s="706">
        <v>0</v>
      </c>
    </row>
    <row r="1507" spans="1:7" ht="11.25" customHeight="1" x14ac:dyDescent="0.25">
      <c r="A1507" s="690" t="e">
        <f t="shared" si="187"/>
        <v>#N/A</v>
      </c>
      <c r="B1507" s="694" t="s">
        <v>1380</v>
      </c>
      <c r="C1507" s="698">
        <v>13</v>
      </c>
      <c r="D1507" s="697" t="s">
        <v>1368</v>
      </c>
      <c r="E1507" s="707">
        <v>0</v>
      </c>
    </row>
    <row r="1508" spans="1:7" ht="11.25" customHeight="1" x14ac:dyDescent="0.25">
      <c r="A1508" s="690" t="e">
        <f t="shared" si="187"/>
        <v>#N/A</v>
      </c>
      <c r="B1508" s="694" t="s">
        <v>1381</v>
      </c>
      <c r="C1508" s="698">
        <v>14</v>
      </c>
      <c r="D1508" s="697" t="s">
        <v>1368</v>
      </c>
      <c r="E1508" s="703"/>
    </row>
    <row r="1510" spans="1:7" ht="11.25" customHeight="1" x14ac:dyDescent="0.25">
      <c r="A1510" s="690" t="e">
        <f t="shared" ref="A1510" si="188">B1510</f>
        <v>#N/A</v>
      </c>
      <c r="B1510" s="697" t="e">
        <v>#N/A</v>
      </c>
      <c r="C1510" s="697" t="s">
        <v>1338</v>
      </c>
      <c r="D1510" s="698">
        <v>1</v>
      </c>
      <c r="E1510" s="698">
        <v>2</v>
      </c>
      <c r="G1510" s="690">
        <v>94</v>
      </c>
    </row>
    <row r="1511" spans="1:7" ht="11.25" customHeight="1" x14ac:dyDescent="0.25">
      <c r="A1511" s="690" t="e">
        <f t="shared" ref="A1511" si="189">A1510</f>
        <v>#N/A</v>
      </c>
      <c r="B1511" s="694" t="s">
        <v>1367</v>
      </c>
      <c r="C1511" s="698">
        <v>1</v>
      </c>
      <c r="D1511" s="699">
        <v>0</v>
      </c>
      <c r="E1511" s="697" t="s">
        <v>1368</v>
      </c>
      <c r="G1511" s="705" t="e">
        <v>#N/A</v>
      </c>
    </row>
    <row r="1512" spans="1:7" ht="11.25" customHeight="1" x14ac:dyDescent="0.25">
      <c r="A1512" s="690" t="e">
        <f t="shared" si="187"/>
        <v>#N/A</v>
      </c>
      <c r="B1512" s="694" t="s">
        <v>1369</v>
      </c>
      <c r="C1512" s="698">
        <v>2</v>
      </c>
      <c r="D1512" s="700"/>
      <c r="E1512" s="697" t="s">
        <v>1368</v>
      </c>
    </row>
    <row r="1513" spans="1:7" ht="11.25" customHeight="1" x14ac:dyDescent="0.25">
      <c r="A1513" s="690" t="e">
        <f t="shared" si="187"/>
        <v>#N/A</v>
      </c>
      <c r="B1513" s="694" t="s">
        <v>1370</v>
      </c>
      <c r="C1513" s="698">
        <v>3</v>
      </c>
      <c r="D1513" s="701">
        <v>0</v>
      </c>
      <c r="E1513" s="697" t="s">
        <v>1368</v>
      </c>
      <c r="G1513" s="690" t="s">
        <v>1384</v>
      </c>
    </row>
    <row r="1514" spans="1:7" ht="11.25" customHeight="1" x14ac:dyDescent="0.25">
      <c r="A1514" s="690" t="e">
        <f t="shared" si="187"/>
        <v>#N/A</v>
      </c>
      <c r="B1514" s="694" t="s">
        <v>1371</v>
      </c>
      <c r="C1514" s="698">
        <v>4</v>
      </c>
      <c r="D1514" s="700"/>
      <c r="E1514" s="697" t="s">
        <v>1368</v>
      </c>
    </row>
    <row r="1515" spans="1:7" ht="11.25" customHeight="1" x14ac:dyDescent="0.25">
      <c r="A1515" s="690" t="e">
        <f t="shared" si="187"/>
        <v>#N/A</v>
      </c>
      <c r="B1515" s="694" t="s">
        <v>1372</v>
      </c>
      <c r="C1515" s="698">
        <v>5</v>
      </c>
      <c r="D1515" s="700">
        <v>0</v>
      </c>
      <c r="E1515" s="697" t="s">
        <v>1368</v>
      </c>
    </row>
    <row r="1516" spans="1:7" ht="11.25" customHeight="1" x14ac:dyDescent="0.25">
      <c r="A1516" s="690" t="e">
        <f t="shared" si="187"/>
        <v>#N/A</v>
      </c>
      <c r="B1516" s="694" t="s">
        <v>1373</v>
      </c>
      <c r="C1516" s="698">
        <v>6</v>
      </c>
      <c r="D1516" s="700"/>
      <c r="E1516" s="697" t="s">
        <v>1368</v>
      </c>
    </row>
    <row r="1517" spans="1:7" ht="11.25" customHeight="1" x14ac:dyDescent="0.25">
      <c r="A1517" s="690" t="e">
        <f t="shared" si="187"/>
        <v>#N/A</v>
      </c>
      <c r="B1517" s="694" t="s">
        <v>1374</v>
      </c>
      <c r="C1517" s="698">
        <v>7</v>
      </c>
      <c r="D1517" s="702">
        <v>0</v>
      </c>
      <c r="E1517" s="697" t="s">
        <v>1368</v>
      </c>
    </row>
    <row r="1518" spans="1:7" ht="11.25" customHeight="1" x14ac:dyDescent="0.25">
      <c r="A1518" s="690" t="e">
        <f t="shared" si="187"/>
        <v>#N/A</v>
      </c>
      <c r="B1518" s="694" t="s">
        <v>1375</v>
      </c>
      <c r="C1518" s="698">
        <v>8</v>
      </c>
      <c r="D1518" s="703">
        <v>0</v>
      </c>
      <c r="E1518" s="697" t="s">
        <v>1368</v>
      </c>
    </row>
    <row r="1519" spans="1:7" ht="11.25" customHeight="1" x14ac:dyDescent="0.25">
      <c r="A1519" s="690" t="e">
        <f t="shared" si="187"/>
        <v>#N/A</v>
      </c>
      <c r="B1519" s="694" t="s">
        <v>1376</v>
      </c>
      <c r="C1519" s="698">
        <v>9</v>
      </c>
      <c r="D1519" s="700">
        <v>0</v>
      </c>
      <c r="E1519" s="697" t="s">
        <v>1368</v>
      </c>
    </row>
    <row r="1520" spans="1:7" ht="11.25" customHeight="1" x14ac:dyDescent="0.25">
      <c r="A1520" s="690" t="e">
        <f t="shared" si="187"/>
        <v>#N/A</v>
      </c>
      <c r="B1520" s="694" t="s">
        <v>1377</v>
      </c>
      <c r="C1520" s="698">
        <v>10</v>
      </c>
      <c r="D1520" s="700">
        <v>0</v>
      </c>
      <c r="E1520" s="697" t="s">
        <v>1368</v>
      </c>
    </row>
    <row r="1521" spans="1:7" ht="11.25" customHeight="1" x14ac:dyDescent="0.25">
      <c r="A1521" s="690" t="e">
        <f t="shared" si="187"/>
        <v>#N/A</v>
      </c>
      <c r="B1521" s="694" t="s">
        <v>1378</v>
      </c>
      <c r="C1521" s="698">
        <v>11</v>
      </c>
      <c r="D1521" s="697" t="s">
        <v>1368</v>
      </c>
      <c r="E1521" s="706">
        <v>0</v>
      </c>
    </row>
    <row r="1522" spans="1:7" ht="11.25" customHeight="1" x14ac:dyDescent="0.25">
      <c r="A1522" s="690" t="e">
        <f t="shared" si="187"/>
        <v>#N/A</v>
      </c>
      <c r="B1522" s="694" t="s">
        <v>1379</v>
      </c>
      <c r="C1522" s="698">
        <v>12</v>
      </c>
      <c r="D1522" s="697" t="s">
        <v>1368</v>
      </c>
      <c r="E1522" s="706">
        <v>0</v>
      </c>
    </row>
    <row r="1523" spans="1:7" ht="11.25" customHeight="1" x14ac:dyDescent="0.25">
      <c r="A1523" s="690" t="e">
        <f t="shared" si="187"/>
        <v>#N/A</v>
      </c>
      <c r="B1523" s="694" t="s">
        <v>1380</v>
      </c>
      <c r="C1523" s="698">
        <v>13</v>
      </c>
      <c r="D1523" s="697" t="s">
        <v>1368</v>
      </c>
      <c r="E1523" s="707">
        <v>0</v>
      </c>
    </row>
    <row r="1524" spans="1:7" ht="11.25" customHeight="1" x14ac:dyDescent="0.25">
      <c r="A1524" s="690" t="e">
        <f t="shared" si="187"/>
        <v>#N/A</v>
      </c>
      <c r="B1524" s="694" t="s">
        <v>1381</v>
      </c>
      <c r="C1524" s="698">
        <v>14</v>
      </c>
      <c r="D1524" s="697" t="s">
        <v>1368</v>
      </c>
      <c r="E1524" s="703"/>
    </row>
    <row r="1526" spans="1:7" ht="11.25" customHeight="1" x14ac:dyDescent="0.25">
      <c r="A1526" s="690" t="e">
        <f t="shared" ref="A1526" si="190">B1526</f>
        <v>#N/A</v>
      </c>
      <c r="B1526" s="697" t="e">
        <v>#N/A</v>
      </c>
      <c r="C1526" s="697" t="s">
        <v>1338</v>
      </c>
      <c r="D1526" s="698">
        <v>1</v>
      </c>
      <c r="E1526" s="698">
        <v>2</v>
      </c>
      <c r="G1526" s="690">
        <v>95</v>
      </c>
    </row>
    <row r="1527" spans="1:7" ht="11.25" customHeight="1" x14ac:dyDescent="0.25">
      <c r="A1527" s="690" t="e">
        <f t="shared" ref="A1527" si="191">A1526</f>
        <v>#N/A</v>
      </c>
      <c r="B1527" s="694" t="s">
        <v>1367</v>
      </c>
      <c r="C1527" s="698">
        <v>1</v>
      </c>
      <c r="D1527" s="699">
        <v>0</v>
      </c>
      <c r="E1527" s="697" t="s">
        <v>1368</v>
      </c>
      <c r="G1527" s="705" t="e">
        <v>#N/A</v>
      </c>
    </row>
    <row r="1528" spans="1:7" ht="11.25" customHeight="1" x14ac:dyDescent="0.25">
      <c r="A1528" s="690" t="e">
        <f t="shared" si="187"/>
        <v>#N/A</v>
      </c>
      <c r="B1528" s="694" t="s">
        <v>1369</v>
      </c>
      <c r="C1528" s="698">
        <v>2</v>
      </c>
      <c r="D1528" s="700"/>
      <c r="E1528" s="697" t="s">
        <v>1368</v>
      </c>
    </row>
    <row r="1529" spans="1:7" ht="11.25" customHeight="1" x14ac:dyDescent="0.25">
      <c r="A1529" s="690" t="e">
        <f t="shared" si="187"/>
        <v>#N/A</v>
      </c>
      <c r="B1529" s="694" t="s">
        <v>1370</v>
      </c>
      <c r="C1529" s="698">
        <v>3</v>
      </c>
      <c r="D1529" s="701">
        <v>0</v>
      </c>
      <c r="E1529" s="697" t="s">
        <v>1368</v>
      </c>
      <c r="G1529" s="690" t="s">
        <v>1384</v>
      </c>
    </row>
    <row r="1530" spans="1:7" ht="11.25" customHeight="1" x14ac:dyDescent="0.25">
      <c r="A1530" s="690" t="e">
        <f t="shared" si="187"/>
        <v>#N/A</v>
      </c>
      <c r="B1530" s="694" t="s">
        <v>1371</v>
      </c>
      <c r="C1530" s="698">
        <v>4</v>
      </c>
      <c r="D1530" s="700"/>
      <c r="E1530" s="697" t="s">
        <v>1368</v>
      </c>
    </row>
    <row r="1531" spans="1:7" ht="11.25" customHeight="1" x14ac:dyDescent="0.25">
      <c r="A1531" s="690" t="e">
        <f t="shared" si="187"/>
        <v>#N/A</v>
      </c>
      <c r="B1531" s="694" t="s">
        <v>1372</v>
      </c>
      <c r="C1531" s="698">
        <v>5</v>
      </c>
      <c r="D1531" s="700">
        <v>0</v>
      </c>
      <c r="E1531" s="697" t="s">
        <v>1368</v>
      </c>
    </row>
    <row r="1532" spans="1:7" ht="11.25" customHeight="1" x14ac:dyDescent="0.25">
      <c r="A1532" s="690" t="e">
        <f t="shared" si="187"/>
        <v>#N/A</v>
      </c>
      <c r="B1532" s="694" t="s">
        <v>1373</v>
      </c>
      <c r="C1532" s="698">
        <v>6</v>
      </c>
      <c r="D1532" s="700"/>
      <c r="E1532" s="697" t="s">
        <v>1368</v>
      </c>
    </row>
    <row r="1533" spans="1:7" ht="11.25" customHeight="1" x14ac:dyDescent="0.25">
      <c r="A1533" s="690" t="e">
        <f t="shared" si="187"/>
        <v>#N/A</v>
      </c>
      <c r="B1533" s="694" t="s">
        <v>1374</v>
      </c>
      <c r="C1533" s="698">
        <v>7</v>
      </c>
      <c r="D1533" s="702">
        <v>0</v>
      </c>
      <c r="E1533" s="697" t="s">
        <v>1368</v>
      </c>
    </row>
    <row r="1534" spans="1:7" ht="11.25" customHeight="1" x14ac:dyDescent="0.25">
      <c r="A1534" s="690" t="e">
        <f t="shared" si="187"/>
        <v>#N/A</v>
      </c>
      <c r="B1534" s="694" t="s">
        <v>1375</v>
      </c>
      <c r="C1534" s="698">
        <v>8</v>
      </c>
      <c r="D1534" s="703">
        <v>0</v>
      </c>
      <c r="E1534" s="697" t="s">
        <v>1368</v>
      </c>
    </row>
    <row r="1535" spans="1:7" ht="11.25" customHeight="1" x14ac:dyDescent="0.25">
      <c r="A1535" s="690" t="e">
        <f t="shared" si="187"/>
        <v>#N/A</v>
      </c>
      <c r="B1535" s="694" t="s">
        <v>1376</v>
      </c>
      <c r="C1535" s="698">
        <v>9</v>
      </c>
      <c r="D1535" s="700">
        <v>0</v>
      </c>
      <c r="E1535" s="697" t="s">
        <v>1368</v>
      </c>
    </row>
    <row r="1536" spans="1:7" ht="11.25" customHeight="1" x14ac:dyDescent="0.25">
      <c r="A1536" s="690" t="e">
        <f t="shared" si="187"/>
        <v>#N/A</v>
      </c>
      <c r="B1536" s="694" t="s">
        <v>1377</v>
      </c>
      <c r="C1536" s="698">
        <v>10</v>
      </c>
      <c r="D1536" s="700">
        <v>0</v>
      </c>
      <c r="E1536" s="697" t="s">
        <v>1368</v>
      </c>
    </row>
    <row r="1537" spans="1:7" ht="11.25" customHeight="1" x14ac:dyDescent="0.25">
      <c r="A1537" s="690" t="e">
        <f t="shared" si="187"/>
        <v>#N/A</v>
      </c>
      <c r="B1537" s="694" t="s">
        <v>1378</v>
      </c>
      <c r="C1537" s="698">
        <v>11</v>
      </c>
      <c r="D1537" s="697" t="s">
        <v>1368</v>
      </c>
      <c r="E1537" s="706">
        <v>0</v>
      </c>
    </row>
    <row r="1538" spans="1:7" ht="11.25" customHeight="1" x14ac:dyDescent="0.25">
      <c r="A1538" s="690" t="e">
        <f t="shared" si="187"/>
        <v>#N/A</v>
      </c>
      <c r="B1538" s="694" t="s">
        <v>1379</v>
      </c>
      <c r="C1538" s="698">
        <v>12</v>
      </c>
      <c r="D1538" s="697" t="s">
        <v>1368</v>
      </c>
      <c r="E1538" s="706">
        <v>0</v>
      </c>
    </row>
    <row r="1539" spans="1:7" ht="11.25" customHeight="1" x14ac:dyDescent="0.25">
      <c r="A1539" s="690" t="e">
        <f t="shared" si="187"/>
        <v>#N/A</v>
      </c>
      <c r="B1539" s="694" t="s">
        <v>1380</v>
      </c>
      <c r="C1539" s="698">
        <v>13</v>
      </c>
      <c r="D1539" s="697" t="s">
        <v>1368</v>
      </c>
      <c r="E1539" s="707">
        <v>0</v>
      </c>
    </row>
    <row r="1540" spans="1:7" ht="11.25" customHeight="1" x14ac:dyDescent="0.25">
      <c r="A1540" s="690" t="e">
        <f t="shared" si="187"/>
        <v>#N/A</v>
      </c>
      <c r="B1540" s="694" t="s">
        <v>1381</v>
      </c>
      <c r="C1540" s="698">
        <v>14</v>
      </c>
      <c r="D1540" s="697" t="s">
        <v>1368</v>
      </c>
      <c r="E1540" s="703"/>
    </row>
    <row r="1542" spans="1:7" ht="11.25" customHeight="1" x14ac:dyDescent="0.25">
      <c r="A1542" s="690" t="e">
        <f t="shared" ref="A1542" si="192">B1542</f>
        <v>#N/A</v>
      </c>
      <c r="B1542" s="697" t="e">
        <v>#N/A</v>
      </c>
      <c r="C1542" s="697" t="s">
        <v>1338</v>
      </c>
      <c r="D1542" s="698">
        <v>1</v>
      </c>
      <c r="E1542" s="698">
        <v>2</v>
      </c>
      <c r="G1542" s="690">
        <v>96</v>
      </c>
    </row>
    <row r="1543" spans="1:7" ht="11.25" customHeight="1" x14ac:dyDescent="0.25">
      <c r="A1543" s="690" t="e">
        <f t="shared" ref="A1543" si="193">A1542</f>
        <v>#N/A</v>
      </c>
      <c r="B1543" s="694" t="s">
        <v>1367</v>
      </c>
      <c r="C1543" s="698">
        <v>1</v>
      </c>
      <c r="D1543" s="699">
        <v>0</v>
      </c>
      <c r="E1543" s="697" t="s">
        <v>1368</v>
      </c>
      <c r="G1543" s="705" t="e">
        <v>#N/A</v>
      </c>
    </row>
    <row r="1544" spans="1:7" ht="11.25" customHeight="1" x14ac:dyDescent="0.25">
      <c r="A1544" s="690" t="e">
        <f t="shared" si="187"/>
        <v>#N/A</v>
      </c>
      <c r="B1544" s="694" t="s">
        <v>1369</v>
      </c>
      <c r="C1544" s="698">
        <v>2</v>
      </c>
      <c r="D1544" s="700"/>
      <c r="E1544" s="697" t="s">
        <v>1368</v>
      </c>
    </row>
    <row r="1545" spans="1:7" ht="11.25" customHeight="1" x14ac:dyDescent="0.25">
      <c r="A1545" s="690" t="e">
        <f t="shared" si="187"/>
        <v>#N/A</v>
      </c>
      <c r="B1545" s="694" t="s">
        <v>1370</v>
      </c>
      <c r="C1545" s="698">
        <v>3</v>
      </c>
      <c r="D1545" s="701">
        <v>0</v>
      </c>
      <c r="E1545" s="697" t="s">
        <v>1368</v>
      </c>
      <c r="G1545" s="690" t="s">
        <v>1384</v>
      </c>
    </row>
    <row r="1546" spans="1:7" ht="11.25" customHeight="1" x14ac:dyDescent="0.25">
      <c r="A1546" s="690" t="e">
        <f t="shared" si="187"/>
        <v>#N/A</v>
      </c>
      <c r="B1546" s="694" t="s">
        <v>1371</v>
      </c>
      <c r="C1546" s="698">
        <v>4</v>
      </c>
      <c r="D1546" s="700"/>
      <c r="E1546" s="697" t="s">
        <v>1368</v>
      </c>
    </row>
    <row r="1547" spans="1:7" ht="11.25" customHeight="1" x14ac:dyDescent="0.25">
      <c r="A1547" s="690" t="e">
        <f t="shared" si="187"/>
        <v>#N/A</v>
      </c>
      <c r="B1547" s="694" t="s">
        <v>1372</v>
      </c>
      <c r="C1547" s="698">
        <v>5</v>
      </c>
      <c r="D1547" s="700">
        <v>0</v>
      </c>
      <c r="E1547" s="697" t="s">
        <v>1368</v>
      </c>
    </row>
    <row r="1548" spans="1:7" ht="11.25" customHeight="1" x14ac:dyDescent="0.25">
      <c r="A1548" s="690" t="e">
        <f t="shared" si="187"/>
        <v>#N/A</v>
      </c>
      <c r="B1548" s="694" t="s">
        <v>1373</v>
      </c>
      <c r="C1548" s="698">
        <v>6</v>
      </c>
      <c r="D1548" s="700"/>
      <c r="E1548" s="697" t="s">
        <v>1368</v>
      </c>
    </row>
    <row r="1549" spans="1:7" ht="11.25" customHeight="1" x14ac:dyDescent="0.25">
      <c r="A1549" s="690" t="e">
        <f t="shared" si="187"/>
        <v>#N/A</v>
      </c>
      <c r="B1549" s="694" t="s">
        <v>1374</v>
      </c>
      <c r="C1549" s="698">
        <v>7</v>
      </c>
      <c r="D1549" s="702">
        <v>0</v>
      </c>
      <c r="E1549" s="697" t="s">
        <v>1368</v>
      </c>
    </row>
    <row r="1550" spans="1:7" ht="11.25" customHeight="1" x14ac:dyDescent="0.25">
      <c r="A1550" s="690" t="e">
        <f t="shared" si="187"/>
        <v>#N/A</v>
      </c>
      <c r="B1550" s="694" t="s">
        <v>1375</v>
      </c>
      <c r="C1550" s="698">
        <v>8</v>
      </c>
      <c r="D1550" s="703">
        <v>0</v>
      </c>
      <c r="E1550" s="697" t="s">
        <v>1368</v>
      </c>
    </row>
    <row r="1551" spans="1:7" ht="11.25" customHeight="1" x14ac:dyDescent="0.25">
      <c r="A1551" s="690" t="e">
        <f t="shared" si="187"/>
        <v>#N/A</v>
      </c>
      <c r="B1551" s="694" t="s">
        <v>1376</v>
      </c>
      <c r="C1551" s="698">
        <v>9</v>
      </c>
      <c r="D1551" s="700">
        <v>0</v>
      </c>
      <c r="E1551" s="697" t="s">
        <v>1368</v>
      </c>
    </row>
    <row r="1552" spans="1:7" ht="11.25" customHeight="1" x14ac:dyDescent="0.25">
      <c r="A1552" s="690" t="e">
        <f t="shared" si="187"/>
        <v>#N/A</v>
      </c>
      <c r="B1552" s="694" t="s">
        <v>1377</v>
      </c>
      <c r="C1552" s="698">
        <v>10</v>
      </c>
      <c r="D1552" s="700">
        <v>0</v>
      </c>
      <c r="E1552" s="697" t="s">
        <v>1368</v>
      </c>
    </row>
    <row r="1553" spans="1:7" ht="11.25" customHeight="1" x14ac:dyDescent="0.25">
      <c r="A1553" s="690" t="e">
        <f t="shared" si="187"/>
        <v>#N/A</v>
      </c>
      <c r="B1553" s="694" t="s">
        <v>1378</v>
      </c>
      <c r="C1553" s="698">
        <v>11</v>
      </c>
      <c r="D1553" s="697" t="s">
        <v>1368</v>
      </c>
      <c r="E1553" s="706">
        <v>0</v>
      </c>
    </row>
    <row r="1554" spans="1:7" ht="11.25" customHeight="1" x14ac:dyDescent="0.25">
      <c r="A1554" s="690" t="e">
        <f t="shared" si="187"/>
        <v>#N/A</v>
      </c>
      <c r="B1554" s="694" t="s">
        <v>1379</v>
      </c>
      <c r="C1554" s="698">
        <v>12</v>
      </c>
      <c r="D1554" s="697" t="s">
        <v>1368</v>
      </c>
      <c r="E1554" s="706">
        <v>0</v>
      </c>
    </row>
    <row r="1555" spans="1:7" ht="11.25" customHeight="1" x14ac:dyDescent="0.25">
      <c r="A1555" s="690" t="e">
        <f t="shared" si="187"/>
        <v>#N/A</v>
      </c>
      <c r="B1555" s="694" t="s">
        <v>1380</v>
      </c>
      <c r="C1555" s="698">
        <v>13</v>
      </c>
      <c r="D1555" s="697" t="s">
        <v>1368</v>
      </c>
      <c r="E1555" s="707">
        <v>0</v>
      </c>
    </row>
    <row r="1556" spans="1:7" ht="11.25" customHeight="1" x14ac:dyDescent="0.25">
      <c r="A1556" s="690" t="e">
        <f t="shared" si="187"/>
        <v>#N/A</v>
      </c>
      <c r="B1556" s="694" t="s">
        <v>1381</v>
      </c>
      <c r="C1556" s="698">
        <v>14</v>
      </c>
      <c r="D1556" s="697" t="s">
        <v>1368</v>
      </c>
      <c r="E1556" s="703"/>
    </row>
    <row r="1558" spans="1:7" ht="11.25" customHeight="1" x14ac:dyDescent="0.25">
      <c r="A1558" s="690" t="e">
        <f t="shared" ref="A1558" si="194">B1558</f>
        <v>#N/A</v>
      </c>
      <c r="B1558" s="697" t="e">
        <v>#N/A</v>
      </c>
      <c r="C1558" s="697" t="s">
        <v>1338</v>
      </c>
      <c r="D1558" s="698">
        <v>1</v>
      </c>
      <c r="E1558" s="698">
        <v>2</v>
      </c>
      <c r="G1558" s="690">
        <v>97</v>
      </c>
    </row>
    <row r="1559" spans="1:7" ht="11.25" customHeight="1" x14ac:dyDescent="0.25">
      <c r="A1559" s="690" t="e">
        <f t="shared" ref="A1559:A1620" si="195">A1558</f>
        <v>#N/A</v>
      </c>
      <c r="B1559" s="694" t="s">
        <v>1367</v>
      </c>
      <c r="C1559" s="698">
        <v>1</v>
      </c>
      <c r="D1559" s="699">
        <v>0</v>
      </c>
      <c r="E1559" s="697" t="s">
        <v>1368</v>
      </c>
      <c r="G1559" s="705" t="e">
        <v>#N/A</v>
      </c>
    </row>
    <row r="1560" spans="1:7" ht="11.25" customHeight="1" x14ac:dyDescent="0.25">
      <c r="A1560" s="690" t="e">
        <f t="shared" si="195"/>
        <v>#N/A</v>
      </c>
      <c r="B1560" s="694" t="s">
        <v>1369</v>
      </c>
      <c r="C1560" s="698">
        <v>2</v>
      </c>
      <c r="D1560" s="700"/>
      <c r="E1560" s="697" t="s">
        <v>1368</v>
      </c>
    </row>
    <row r="1561" spans="1:7" ht="11.25" customHeight="1" x14ac:dyDescent="0.25">
      <c r="A1561" s="690" t="e">
        <f t="shared" si="195"/>
        <v>#N/A</v>
      </c>
      <c r="B1561" s="694" t="s">
        <v>1370</v>
      </c>
      <c r="C1561" s="698">
        <v>3</v>
      </c>
      <c r="D1561" s="701">
        <v>0</v>
      </c>
      <c r="E1561" s="697" t="s">
        <v>1368</v>
      </c>
      <c r="G1561" s="690" t="s">
        <v>1384</v>
      </c>
    </row>
    <row r="1562" spans="1:7" ht="11.25" customHeight="1" x14ac:dyDescent="0.25">
      <c r="A1562" s="690" t="e">
        <f t="shared" si="195"/>
        <v>#N/A</v>
      </c>
      <c r="B1562" s="694" t="s">
        <v>1371</v>
      </c>
      <c r="C1562" s="698">
        <v>4</v>
      </c>
      <c r="D1562" s="700"/>
      <c r="E1562" s="697" t="s">
        <v>1368</v>
      </c>
    </row>
    <row r="1563" spans="1:7" ht="11.25" customHeight="1" x14ac:dyDescent="0.25">
      <c r="A1563" s="690" t="e">
        <f t="shared" si="195"/>
        <v>#N/A</v>
      </c>
      <c r="B1563" s="694" t="s">
        <v>1372</v>
      </c>
      <c r="C1563" s="698">
        <v>5</v>
      </c>
      <c r="D1563" s="700">
        <v>0</v>
      </c>
      <c r="E1563" s="697" t="s">
        <v>1368</v>
      </c>
    </row>
    <row r="1564" spans="1:7" ht="11.25" customHeight="1" x14ac:dyDescent="0.25">
      <c r="A1564" s="690" t="e">
        <f t="shared" si="195"/>
        <v>#N/A</v>
      </c>
      <c r="B1564" s="694" t="s">
        <v>1373</v>
      </c>
      <c r="C1564" s="698">
        <v>6</v>
      </c>
      <c r="D1564" s="700"/>
      <c r="E1564" s="697" t="s">
        <v>1368</v>
      </c>
    </row>
    <row r="1565" spans="1:7" ht="11.25" customHeight="1" x14ac:dyDescent="0.25">
      <c r="A1565" s="690" t="e">
        <f t="shared" si="195"/>
        <v>#N/A</v>
      </c>
      <c r="B1565" s="694" t="s">
        <v>1374</v>
      </c>
      <c r="C1565" s="698">
        <v>7</v>
      </c>
      <c r="D1565" s="702">
        <v>0</v>
      </c>
      <c r="E1565" s="697" t="s">
        <v>1368</v>
      </c>
    </row>
    <row r="1566" spans="1:7" ht="11.25" customHeight="1" x14ac:dyDescent="0.25">
      <c r="A1566" s="690" t="e">
        <f t="shared" si="195"/>
        <v>#N/A</v>
      </c>
      <c r="B1566" s="694" t="s">
        <v>1375</v>
      </c>
      <c r="C1566" s="698">
        <v>8</v>
      </c>
      <c r="D1566" s="703">
        <v>0</v>
      </c>
      <c r="E1566" s="697" t="s">
        <v>1368</v>
      </c>
    </row>
    <row r="1567" spans="1:7" ht="11.25" customHeight="1" x14ac:dyDescent="0.25">
      <c r="A1567" s="690" t="e">
        <f t="shared" si="195"/>
        <v>#N/A</v>
      </c>
      <c r="B1567" s="694" t="s">
        <v>1376</v>
      </c>
      <c r="C1567" s="698">
        <v>9</v>
      </c>
      <c r="D1567" s="700">
        <v>0</v>
      </c>
      <c r="E1567" s="697" t="s">
        <v>1368</v>
      </c>
    </row>
    <row r="1568" spans="1:7" ht="11.25" customHeight="1" x14ac:dyDescent="0.25">
      <c r="A1568" s="690" t="e">
        <f t="shared" si="195"/>
        <v>#N/A</v>
      </c>
      <c r="B1568" s="694" t="s">
        <v>1377</v>
      </c>
      <c r="C1568" s="698">
        <v>10</v>
      </c>
      <c r="D1568" s="700">
        <v>0</v>
      </c>
      <c r="E1568" s="697" t="s">
        <v>1368</v>
      </c>
    </row>
    <row r="1569" spans="1:7" ht="11.25" customHeight="1" x14ac:dyDescent="0.25">
      <c r="A1569" s="690" t="e">
        <f t="shared" si="195"/>
        <v>#N/A</v>
      </c>
      <c r="B1569" s="694" t="s">
        <v>1378</v>
      </c>
      <c r="C1569" s="698">
        <v>11</v>
      </c>
      <c r="D1569" s="697" t="s">
        <v>1368</v>
      </c>
      <c r="E1569" s="706">
        <v>0</v>
      </c>
    </row>
    <row r="1570" spans="1:7" ht="11.25" customHeight="1" x14ac:dyDescent="0.25">
      <c r="A1570" s="690" t="e">
        <f t="shared" si="195"/>
        <v>#N/A</v>
      </c>
      <c r="B1570" s="694" t="s">
        <v>1379</v>
      </c>
      <c r="C1570" s="698">
        <v>12</v>
      </c>
      <c r="D1570" s="697" t="s">
        <v>1368</v>
      </c>
      <c r="E1570" s="706">
        <v>0</v>
      </c>
    </row>
    <row r="1571" spans="1:7" ht="11.25" customHeight="1" x14ac:dyDescent="0.25">
      <c r="A1571" s="690" t="e">
        <f t="shared" si="195"/>
        <v>#N/A</v>
      </c>
      <c r="B1571" s="694" t="s">
        <v>1380</v>
      </c>
      <c r="C1571" s="698">
        <v>13</v>
      </c>
      <c r="D1571" s="697" t="s">
        <v>1368</v>
      </c>
      <c r="E1571" s="707">
        <v>0</v>
      </c>
    </row>
    <row r="1572" spans="1:7" ht="11.25" customHeight="1" x14ac:dyDescent="0.25">
      <c r="A1572" s="690" t="e">
        <f t="shared" si="195"/>
        <v>#N/A</v>
      </c>
      <c r="B1572" s="694" t="s">
        <v>1381</v>
      </c>
      <c r="C1572" s="698">
        <v>14</v>
      </c>
      <c r="D1572" s="697" t="s">
        <v>1368</v>
      </c>
      <c r="E1572" s="703"/>
    </row>
    <row r="1574" spans="1:7" ht="11.25" customHeight="1" x14ac:dyDescent="0.25">
      <c r="A1574" s="690" t="e">
        <f t="shared" ref="A1574" si="196">B1574</f>
        <v>#N/A</v>
      </c>
      <c r="B1574" s="697" t="e">
        <v>#N/A</v>
      </c>
      <c r="C1574" s="697" t="s">
        <v>1338</v>
      </c>
      <c r="D1574" s="698">
        <v>1</v>
      </c>
      <c r="E1574" s="698">
        <v>2</v>
      </c>
      <c r="G1574" s="690">
        <v>98</v>
      </c>
    </row>
    <row r="1575" spans="1:7" ht="11.25" customHeight="1" x14ac:dyDescent="0.25">
      <c r="A1575" s="690" t="e">
        <f t="shared" ref="A1575" si="197">A1574</f>
        <v>#N/A</v>
      </c>
      <c r="B1575" s="694" t="s">
        <v>1367</v>
      </c>
      <c r="C1575" s="698">
        <v>1</v>
      </c>
      <c r="D1575" s="699">
        <v>0</v>
      </c>
      <c r="E1575" s="697" t="s">
        <v>1368</v>
      </c>
      <c r="G1575" s="705" t="e">
        <v>#N/A</v>
      </c>
    </row>
    <row r="1576" spans="1:7" ht="11.25" customHeight="1" x14ac:dyDescent="0.25">
      <c r="A1576" s="690" t="e">
        <f t="shared" si="195"/>
        <v>#N/A</v>
      </c>
      <c r="B1576" s="694" t="s">
        <v>1369</v>
      </c>
      <c r="C1576" s="698">
        <v>2</v>
      </c>
      <c r="D1576" s="700"/>
      <c r="E1576" s="697" t="s">
        <v>1368</v>
      </c>
    </row>
    <row r="1577" spans="1:7" ht="11.25" customHeight="1" x14ac:dyDescent="0.25">
      <c r="A1577" s="690" t="e">
        <f t="shared" si="195"/>
        <v>#N/A</v>
      </c>
      <c r="B1577" s="694" t="s">
        <v>1370</v>
      </c>
      <c r="C1577" s="698">
        <v>3</v>
      </c>
      <c r="D1577" s="701">
        <v>0</v>
      </c>
      <c r="E1577" s="697" t="s">
        <v>1368</v>
      </c>
      <c r="G1577" s="690" t="s">
        <v>1384</v>
      </c>
    </row>
    <row r="1578" spans="1:7" ht="11.25" customHeight="1" x14ac:dyDescent="0.25">
      <c r="A1578" s="690" t="e">
        <f t="shared" si="195"/>
        <v>#N/A</v>
      </c>
      <c r="B1578" s="694" t="s">
        <v>1371</v>
      </c>
      <c r="C1578" s="698">
        <v>4</v>
      </c>
      <c r="D1578" s="700"/>
      <c r="E1578" s="697" t="s">
        <v>1368</v>
      </c>
    </row>
    <row r="1579" spans="1:7" ht="11.25" customHeight="1" x14ac:dyDescent="0.25">
      <c r="A1579" s="690" t="e">
        <f t="shared" si="195"/>
        <v>#N/A</v>
      </c>
      <c r="B1579" s="694" t="s">
        <v>1372</v>
      </c>
      <c r="C1579" s="698">
        <v>5</v>
      </c>
      <c r="D1579" s="700">
        <v>0</v>
      </c>
      <c r="E1579" s="697" t="s">
        <v>1368</v>
      </c>
    </row>
    <row r="1580" spans="1:7" ht="11.25" customHeight="1" x14ac:dyDescent="0.25">
      <c r="A1580" s="690" t="e">
        <f t="shared" si="195"/>
        <v>#N/A</v>
      </c>
      <c r="B1580" s="694" t="s">
        <v>1373</v>
      </c>
      <c r="C1580" s="698">
        <v>6</v>
      </c>
      <c r="D1580" s="700"/>
      <c r="E1580" s="697" t="s">
        <v>1368</v>
      </c>
    </row>
    <row r="1581" spans="1:7" ht="11.25" customHeight="1" x14ac:dyDescent="0.25">
      <c r="A1581" s="690" t="e">
        <f t="shared" si="195"/>
        <v>#N/A</v>
      </c>
      <c r="B1581" s="694" t="s">
        <v>1374</v>
      </c>
      <c r="C1581" s="698">
        <v>7</v>
      </c>
      <c r="D1581" s="702">
        <v>0</v>
      </c>
      <c r="E1581" s="697" t="s">
        <v>1368</v>
      </c>
    </row>
    <row r="1582" spans="1:7" ht="11.25" customHeight="1" x14ac:dyDescent="0.25">
      <c r="A1582" s="690" t="e">
        <f t="shared" si="195"/>
        <v>#N/A</v>
      </c>
      <c r="B1582" s="694" t="s">
        <v>1375</v>
      </c>
      <c r="C1582" s="698">
        <v>8</v>
      </c>
      <c r="D1582" s="703">
        <v>0</v>
      </c>
      <c r="E1582" s="697" t="s">
        <v>1368</v>
      </c>
    </row>
    <row r="1583" spans="1:7" ht="11.25" customHeight="1" x14ac:dyDescent="0.25">
      <c r="A1583" s="690" t="e">
        <f t="shared" si="195"/>
        <v>#N/A</v>
      </c>
      <c r="B1583" s="694" t="s">
        <v>1376</v>
      </c>
      <c r="C1583" s="698">
        <v>9</v>
      </c>
      <c r="D1583" s="700">
        <v>0</v>
      </c>
      <c r="E1583" s="697" t="s">
        <v>1368</v>
      </c>
    </row>
    <row r="1584" spans="1:7" ht="11.25" customHeight="1" x14ac:dyDescent="0.25">
      <c r="A1584" s="690" t="e">
        <f t="shared" si="195"/>
        <v>#N/A</v>
      </c>
      <c r="B1584" s="694" t="s">
        <v>1377</v>
      </c>
      <c r="C1584" s="698">
        <v>10</v>
      </c>
      <c r="D1584" s="700">
        <v>0</v>
      </c>
      <c r="E1584" s="697" t="s">
        <v>1368</v>
      </c>
    </row>
    <row r="1585" spans="1:7" ht="11.25" customHeight="1" x14ac:dyDescent="0.25">
      <c r="A1585" s="690" t="e">
        <f t="shared" si="195"/>
        <v>#N/A</v>
      </c>
      <c r="B1585" s="694" t="s">
        <v>1378</v>
      </c>
      <c r="C1585" s="698">
        <v>11</v>
      </c>
      <c r="D1585" s="697" t="s">
        <v>1368</v>
      </c>
      <c r="E1585" s="706">
        <v>0</v>
      </c>
    </row>
    <row r="1586" spans="1:7" ht="11.25" customHeight="1" x14ac:dyDescent="0.25">
      <c r="A1586" s="690" t="e">
        <f t="shared" si="195"/>
        <v>#N/A</v>
      </c>
      <c r="B1586" s="694" t="s">
        <v>1379</v>
      </c>
      <c r="C1586" s="698">
        <v>12</v>
      </c>
      <c r="D1586" s="697" t="s">
        <v>1368</v>
      </c>
      <c r="E1586" s="706">
        <v>0</v>
      </c>
    </row>
    <row r="1587" spans="1:7" ht="11.25" customHeight="1" x14ac:dyDescent="0.25">
      <c r="A1587" s="690" t="e">
        <f t="shared" si="195"/>
        <v>#N/A</v>
      </c>
      <c r="B1587" s="694" t="s">
        <v>1380</v>
      </c>
      <c r="C1587" s="698">
        <v>13</v>
      </c>
      <c r="D1587" s="697" t="s">
        <v>1368</v>
      </c>
      <c r="E1587" s="707">
        <v>0</v>
      </c>
    </row>
    <row r="1588" spans="1:7" ht="11.25" customHeight="1" x14ac:dyDescent="0.25">
      <c r="A1588" s="690" t="e">
        <f t="shared" si="195"/>
        <v>#N/A</v>
      </c>
      <c r="B1588" s="694" t="s">
        <v>1381</v>
      </c>
      <c r="C1588" s="698">
        <v>14</v>
      </c>
      <c r="D1588" s="697" t="s">
        <v>1368</v>
      </c>
      <c r="E1588" s="703"/>
    </row>
    <row r="1590" spans="1:7" ht="11.25" customHeight="1" x14ac:dyDescent="0.25">
      <c r="A1590" s="690" t="e">
        <f t="shared" ref="A1590" si="198">B1590</f>
        <v>#N/A</v>
      </c>
      <c r="B1590" s="697" t="e">
        <v>#N/A</v>
      </c>
      <c r="C1590" s="697" t="s">
        <v>1338</v>
      </c>
      <c r="D1590" s="698">
        <v>1</v>
      </c>
      <c r="E1590" s="698">
        <v>2</v>
      </c>
      <c r="G1590" s="690">
        <v>99</v>
      </c>
    </row>
    <row r="1591" spans="1:7" ht="11.25" customHeight="1" x14ac:dyDescent="0.25">
      <c r="A1591" s="690" t="e">
        <f t="shared" ref="A1591" si="199">A1590</f>
        <v>#N/A</v>
      </c>
      <c r="B1591" s="694" t="s">
        <v>1367</v>
      </c>
      <c r="C1591" s="698">
        <v>1</v>
      </c>
      <c r="D1591" s="699">
        <v>0</v>
      </c>
      <c r="E1591" s="697" t="s">
        <v>1368</v>
      </c>
      <c r="G1591" s="705" t="e">
        <v>#N/A</v>
      </c>
    </row>
    <row r="1592" spans="1:7" ht="11.25" customHeight="1" x14ac:dyDescent="0.25">
      <c r="A1592" s="690" t="e">
        <f t="shared" si="195"/>
        <v>#N/A</v>
      </c>
      <c r="B1592" s="694" t="s">
        <v>1369</v>
      </c>
      <c r="C1592" s="698">
        <v>2</v>
      </c>
      <c r="D1592" s="700"/>
      <c r="E1592" s="697" t="s">
        <v>1368</v>
      </c>
    </row>
    <row r="1593" spans="1:7" ht="11.25" customHeight="1" x14ac:dyDescent="0.25">
      <c r="A1593" s="690" t="e">
        <f t="shared" si="195"/>
        <v>#N/A</v>
      </c>
      <c r="B1593" s="694" t="s">
        <v>1370</v>
      </c>
      <c r="C1593" s="698">
        <v>3</v>
      </c>
      <c r="D1593" s="701">
        <v>0</v>
      </c>
      <c r="E1593" s="697" t="s">
        <v>1368</v>
      </c>
      <c r="G1593" s="690" t="s">
        <v>1384</v>
      </c>
    </row>
    <row r="1594" spans="1:7" ht="11.25" customHeight="1" x14ac:dyDescent="0.25">
      <c r="A1594" s="690" t="e">
        <f t="shared" si="195"/>
        <v>#N/A</v>
      </c>
      <c r="B1594" s="694" t="s">
        <v>1371</v>
      </c>
      <c r="C1594" s="698">
        <v>4</v>
      </c>
      <c r="D1594" s="700"/>
      <c r="E1594" s="697" t="s">
        <v>1368</v>
      </c>
    </row>
    <row r="1595" spans="1:7" ht="11.25" customHeight="1" x14ac:dyDescent="0.25">
      <c r="A1595" s="690" t="e">
        <f t="shared" si="195"/>
        <v>#N/A</v>
      </c>
      <c r="B1595" s="694" t="s">
        <v>1372</v>
      </c>
      <c r="C1595" s="698">
        <v>5</v>
      </c>
      <c r="D1595" s="700">
        <v>0</v>
      </c>
      <c r="E1595" s="697" t="s">
        <v>1368</v>
      </c>
    </row>
    <row r="1596" spans="1:7" ht="11.25" customHeight="1" x14ac:dyDescent="0.25">
      <c r="A1596" s="690" t="e">
        <f t="shared" si="195"/>
        <v>#N/A</v>
      </c>
      <c r="B1596" s="694" t="s">
        <v>1373</v>
      </c>
      <c r="C1596" s="698">
        <v>6</v>
      </c>
      <c r="D1596" s="700"/>
      <c r="E1596" s="697" t="s">
        <v>1368</v>
      </c>
    </row>
    <row r="1597" spans="1:7" ht="11.25" customHeight="1" x14ac:dyDescent="0.25">
      <c r="A1597" s="690" t="e">
        <f t="shared" si="195"/>
        <v>#N/A</v>
      </c>
      <c r="B1597" s="694" t="s">
        <v>1374</v>
      </c>
      <c r="C1597" s="698">
        <v>7</v>
      </c>
      <c r="D1597" s="702">
        <v>0</v>
      </c>
      <c r="E1597" s="697" t="s">
        <v>1368</v>
      </c>
    </row>
    <row r="1598" spans="1:7" ht="11.25" customHeight="1" x14ac:dyDescent="0.25">
      <c r="A1598" s="690" t="e">
        <f t="shared" si="195"/>
        <v>#N/A</v>
      </c>
      <c r="B1598" s="694" t="s">
        <v>1375</v>
      </c>
      <c r="C1598" s="698">
        <v>8</v>
      </c>
      <c r="D1598" s="703">
        <v>0</v>
      </c>
      <c r="E1598" s="697" t="s">
        <v>1368</v>
      </c>
    </row>
    <row r="1599" spans="1:7" ht="11.25" customHeight="1" x14ac:dyDescent="0.25">
      <c r="A1599" s="690" t="e">
        <f t="shared" si="195"/>
        <v>#N/A</v>
      </c>
      <c r="B1599" s="694" t="s">
        <v>1376</v>
      </c>
      <c r="C1599" s="698">
        <v>9</v>
      </c>
      <c r="D1599" s="700">
        <v>0</v>
      </c>
      <c r="E1599" s="697" t="s">
        <v>1368</v>
      </c>
    </row>
    <row r="1600" spans="1:7" ht="11.25" customHeight="1" x14ac:dyDescent="0.25">
      <c r="A1600" s="690" t="e">
        <f t="shared" si="195"/>
        <v>#N/A</v>
      </c>
      <c r="B1600" s="694" t="s">
        <v>1377</v>
      </c>
      <c r="C1600" s="698">
        <v>10</v>
      </c>
      <c r="D1600" s="700">
        <v>0</v>
      </c>
      <c r="E1600" s="697" t="s">
        <v>1368</v>
      </c>
    </row>
    <row r="1601" spans="1:7" ht="11.25" customHeight="1" x14ac:dyDescent="0.25">
      <c r="A1601" s="690" t="e">
        <f t="shared" si="195"/>
        <v>#N/A</v>
      </c>
      <c r="B1601" s="694" t="s">
        <v>1378</v>
      </c>
      <c r="C1601" s="698">
        <v>11</v>
      </c>
      <c r="D1601" s="697" t="s">
        <v>1368</v>
      </c>
      <c r="E1601" s="706">
        <v>0</v>
      </c>
    </row>
    <row r="1602" spans="1:7" ht="11.25" customHeight="1" x14ac:dyDescent="0.25">
      <c r="A1602" s="690" t="e">
        <f t="shared" si="195"/>
        <v>#N/A</v>
      </c>
      <c r="B1602" s="694" t="s">
        <v>1379</v>
      </c>
      <c r="C1602" s="698">
        <v>12</v>
      </c>
      <c r="D1602" s="697" t="s">
        <v>1368</v>
      </c>
      <c r="E1602" s="706">
        <v>0</v>
      </c>
    </row>
    <row r="1603" spans="1:7" ht="11.25" customHeight="1" x14ac:dyDescent="0.25">
      <c r="A1603" s="690" t="e">
        <f t="shared" si="195"/>
        <v>#N/A</v>
      </c>
      <c r="B1603" s="694" t="s">
        <v>1380</v>
      </c>
      <c r="C1603" s="698">
        <v>13</v>
      </c>
      <c r="D1603" s="697" t="s">
        <v>1368</v>
      </c>
      <c r="E1603" s="707">
        <v>0</v>
      </c>
    </row>
    <row r="1604" spans="1:7" ht="11.25" customHeight="1" x14ac:dyDescent="0.25">
      <c r="A1604" s="690" t="e">
        <f t="shared" si="195"/>
        <v>#N/A</v>
      </c>
      <c r="B1604" s="694" t="s">
        <v>1381</v>
      </c>
      <c r="C1604" s="698">
        <v>14</v>
      </c>
      <c r="D1604" s="697" t="s">
        <v>1368</v>
      </c>
      <c r="E1604" s="703"/>
    </row>
    <row r="1606" spans="1:7" ht="11.25" customHeight="1" x14ac:dyDescent="0.25">
      <c r="A1606" s="690" t="e">
        <f t="shared" ref="A1606" si="200">B1606</f>
        <v>#N/A</v>
      </c>
      <c r="B1606" s="697" t="e">
        <v>#N/A</v>
      </c>
      <c r="C1606" s="697" t="s">
        <v>1338</v>
      </c>
      <c r="D1606" s="698">
        <v>1</v>
      </c>
      <c r="E1606" s="698">
        <v>2</v>
      </c>
      <c r="G1606" s="690">
        <v>100</v>
      </c>
    </row>
    <row r="1607" spans="1:7" ht="11.25" customHeight="1" x14ac:dyDescent="0.25">
      <c r="A1607" s="690" t="e">
        <f t="shared" ref="A1607" si="201">A1606</f>
        <v>#N/A</v>
      </c>
      <c r="B1607" s="694" t="s">
        <v>1367</v>
      </c>
      <c r="C1607" s="698">
        <v>1</v>
      </c>
      <c r="D1607" s="699">
        <v>0</v>
      </c>
      <c r="E1607" s="697" t="s">
        <v>1368</v>
      </c>
      <c r="G1607" s="705" t="e">
        <v>#N/A</v>
      </c>
    </row>
    <row r="1608" spans="1:7" ht="11.25" customHeight="1" x14ac:dyDescent="0.25">
      <c r="A1608" s="690" t="e">
        <f t="shared" si="195"/>
        <v>#N/A</v>
      </c>
      <c r="B1608" s="694" t="s">
        <v>1369</v>
      </c>
      <c r="C1608" s="698">
        <v>2</v>
      </c>
      <c r="D1608" s="700"/>
      <c r="E1608" s="697" t="s">
        <v>1368</v>
      </c>
    </row>
    <row r="1609" spans="1:7" ht="11.25" customHeight="1" x14ac:dyDescent="0.25">
      <c r="A1609" s="690" t="e">
        <f t="shared" si="195"/>
        <v>#N/A</v>
      </c>
      <c r="B1609" s="694" t="s">
        <v>1370</v>
      </c>
      <c r="C1609" s="698">
        <v>3</v>
      </c>
      <c r="D1609" s="701">
        <v>0</v>
      </c>
      <c r="E1609" s="697" t="s">
        <v>1368</v>
      </c>
      <c r="G1609" s="690" t="s">
        <v>1384</v>
      </c>
    </row>
    <row r="1610" spans="1:7" ht="11.25" customHeight="1" x14ac:dyDescent="0.25">
      <c r="A1610" s="690" t="e">
        <f t="shared" si="195"/>
        <v>#N/A</v>
      </c>
      <c r="B1610" s="694" t="s">
        <v>1371</v>
      </c>
      <c r="C1610" s="698">
        <v>4</v>
      </c>
      <c r="D1610" s="700"/>
      <c r="E1610" s="697" t="s">
        <v>1368</v>
      </c>
    </row>
    <row r="1611" spans="1:7" ht="11.25" customHeight="1" x14ac:dyDescent="0.25">
      <c r="A1611" s="690" t="e">
        <f t="shared" si="195"/>
        <v>#N/A</v>
      </c>
      <c r="B1611" s="694" t="s">
        <v>1372</v>
      </c>
      <c r="C1611" s="698">
        <v>5</v>
      </c>
      <c r="D1611" s="700">
        <v>0</v>
      </c>
      <c r="E1611" s="697" t="s">
        <v>1368</v>
      </c>
    </row>
    <row r="1612" spans="1:7" ht="11.25" customHeight="1" x14ac:dyDescent="0.25">
      <c r="A1612" s="690" t="e">
        <f t="shared" si="195"/>
        <v>#N/A</v>
      </c>
      <c r="B1612" s="694" t="s">
        <v>1373</v>
      </c>
      <c r="C1612" s="698">
        <v>6</v>
      </c>
      <c r="D1612" s="700"/>
      <c r="E1612" s="697" t="s">
        <v>1368</v>
      </c>
    </row>
    <row r="1613" spans="1:7" ht="11.25" customHeight="1" x14ac:dyDescent="0.25">
      <c r="A1613" s="690" t="e">
        <f t="shared" si="195"/>
        <v>#N/A</v>
      </c>
      <c r="B1613" s="694" t="s">
        <v>1374</v>
      </c>
      <c r="C1613" s="698">
        <v>7</v>
      </c>
      <c r="D1613" s="702">
        <v>0</v>
      </c>
      <c r="E1613" s="697" t="s">
        <v>1368</v>
      </c>
    </row>
    <row r="1614" spans="1:7" ht="11.25" customHeight="1" x14ac:dyDescent="0.25">
      <c r="A1614" s="690" t="e">
        <f t="shared" si="195"/>
        <v>#N/A</v>
      </c>
      <c r="B1614" s="694" t="s">
        <v>1375</v>
      </c>
      <c r="C1614" s="698">
        <v>8</v>
      </c>
      <c r="D1614" s="703">
        <v>0</v>
      </c>
      <c r="E1614" s="697" t="s">
        <v>1368</v>
      </c>
    </row>
    <row r="1615" spans="1:7" ht="11.25" customHeight="1" x14ac:dyDescent="0.25">
      <c r="A1615" s="690" t="e">
        <f t="shared" si="195"/>
        <v>#N/A</v>
      </c>
      <c r="B1615" s="694" t="s">
        <v>1376</v>
      </c>
      <c r="C1615" s="698">
        <v>9</v>
      </c>
      <c r="D1615" s="700">
        <v>0</v>
      </c>
      <c r="E1615" s="697" t="s">
        <v>1368</v>
      </c>
    </row>
    <row r="1616" spans="1:7" ht="11.25" customHeight="1" x14ac:dyDescent="0.25">
      <c r="A1616" s="690" t="e">
        <f t="shared" si="195"/>
        <v>#N/A</v>
      </c>
      <c r="B1616" s="694" t="s">
        <v>1377</v>
      </c>
      <c r="C1616" s="698">
        <v>10</v>
      </c>
      <c r="D1616" s="700">
        <v>0</v>
      </c>
      <c r="E1616" s="697" t="s">
        <v>1368</v>
      </c>
    </row>
    <row r="1617" spans="1:7" ht="11.25" customHeight="1" x14ac:dyDescent="0.25">
      <c r="A1617" s="690" t="e">
        <f t="shared" si="195"/>
        <v>#N/A</v>
      </c>
      <c r="B1617" s="694" t="s">
        <v>1378</v>
      </c>
      <c r="C1617" s="698">
        <v>11</v>
      </c>
      <c r="D1617" s="697" t="s">
        <v>1368</v>
      </c>
      <c r="E1617" s="706">
        <v>0</v>
      </c>
    </row>
    <row r="1618" spans="1:7" ht="11.25" customHeight="1" x14ac:dyDescent="0.25">
      <c r="A1618" s="690" t="e">
        <f t="shared" si="195"/>
        <v>#N/A</v>
      </c>
      <c r="B1618" s="694" t="s">
        <v>1379</v>
      </c>
      <c r="C1618" s="698">
        <v>12</v>
      </c>
      <c r="D1618" s="697" t="s">
        <v>1368</v>
      </c>
      <c r="E1618" s="706">
        <v>0</v>
      </c>
    </row>
    <row r="1619" spans="1:7" ht="11.25" customHeight="1" x14ac:dyDescent="0.25">
      <c r="A1619" s="690" t="e">
        <f t="shared" si="195"/>
        <v>#N/A</v>
      </c>
      <c r="B1619" s="694" t="s">
        <v>1380</v>
      </c>
      <c r="C1619" s="698">
        <v>13</v>
      </c>
      <c r="D1619" s="697" t="s">
        <v>1368</v>
      </c>
      <c r="E1619" s="707">
        <v>0</v>
      </c>
    </row>
    <row r="1620" spans="1:7" ht="11.25" customHeight="1" x14ac:dyDescent="0.25">
      <c r="A1620" s="690" t="e">
        <f t="shared" si="195"/>
        <v>#N/A</v>
      </c>
      <c r="B1620" s="694" t="s">
        <v>1381</v>
      </c>
      <c r="C1620" s="698">
        <v>14</v>
      </c>
      <c r="D1620" s="697" t="s">
        <v>1368</v>
      </c>
      <c r="E1620" s="703"/>
    </row>
    <row r="1622" spans="1:7" ht="11.25" customHeight="1" x14ac:dyDescent="0.25">
      <c r="A1622" s="690" t="e">
        <f t="shared" ref="A1622" si="202">B1622</f>
        <v>#N/A</v>
      </c>
      <c r="B1622" s="697" t="e">
        <v>#N/A</v>
      </c>
      <c r="C1622" s="697" t="s">
        <v>1338</v>
      </c>
      <c r="D1622" s="698">
        <v>1</v>
      </c>
      <c r="E1622" s="698">
        <v>2</v>
      </c>
      <c r="G1622" s="690">
        <v>101</v>
      </c>
    </row>
    <row r="1623" spans="1:7" ht="11.25" customHeight="1" x14ac:dyDescent="0.25">
      <c r="A1623" s="690" t="e">
        <f t="shared" ref="A1623:A1684" si="203">A1622</f>
        <v>#N/A</v>
      </c>
      <c r="B1623" s="694" t="s">
        <v>1367</v>
      </c>
      <c r="C1623" s="698">
        <v>1</v>
      </c>
      <c r="D1623" s="699">
        <v>0</v>
      </c>
      <c r="E1623" s="697" t="s">
        <v>1368</v>
      </c>
      <c r="G1623" s="705" t="e">
        <v>#N/A</v>
      </c>
    </row>
    <row r="1624" spans="1:7" ht="11.25" customHeight="1" x14ac:dyDescent="0.25">
      <c r="A1624" s="690" t="e">
        <f t="shared" si="203"/>
        <v>#N/A</v>
      </c>
      <c r="B1624" s="694" t="s">
        <v>1369</v>
      </c>
      <c r="C1624" s="698">
        <v>2</v>
      </c>
      <c r="D1624" s="700"/>
      <c r="E1624" s="697" t="s">
        <v>1368</v>
      </c>
    </row>
    <row r="1625" spans="1:7" ht="11.25" customHeight="1" x14ac:dyDescent="0.25">
      <c r="A1625" s="690" t="e">
        <f t="shared" si="203"/>
        <v>#N/A</v>
      </c>
      <c r="B1625" s="694" t="s">
        <v>1370</v>
      </c>
      <c r="C1625" s="698">
        <v>3</v>
      </c>
      <c r="D1625" s="701">
        <v>0</v>
      </c>
      <c r="E1625" s="697" t="s">
        <v>1368</v>
      </c>
      <c r="G1625" s="690" t="s">
        <v>1384</v>
      </c>
    </row>
    <row r="1626" spans="1:7" ht="11.25" customHeight="1" x14ac:dyDescent="0.25">
      <c r="A1626" s="690" t="e">
        <f t="shared" si="203"/>
        <v>#N/A</v>
      </c>
      <c r="B1626" s="694" t="s">
        <v>1371</v>
      </c>
      <c r="C1626" s="698">
        <v>4</v>
      </c>
      <c r="D1626" s="700"/>
      <c r="E1626" s="697" t="s">
        <v>1368</v>
      </c>
    </row>
    <row r="1627" spans="1:7" ht="11.25" customHeight="1" x14ac:dyDescent="0.25">
      <c r="A1627" s="690" t="e">
        <f t="shared" si="203"/>
        <v>#N/A</v>
      </c>
      <c r="B1627" s="694" t="s">
        <v>1372</v>
      </c>
      <c r="C1627" s="698">
        <v>5</v>
      </c>
      <c r="D1627" s="700">
        <v>0</v>
      </c>
      <c r="E1627" s="697" t="s">
        <v>1368</v>
      </c>
    </row>
    <row r="1628" spans="1:7" ht="11.25" customHeight="1" x14ac:dyDescent="0.25">
      <c r="A1628" s="690" t="e">
        <f t="shared" si="203"/>
        <v>#N/A</v>
      </c>
      <c r="B1628" s="694" t="s">
        <v>1373</v>
      </c>
      <c r="C1628" s="698">
        <v>6</v>
      </c>
      <c r="D1628" s="700"/>
      <c r="E1628" s="697" t="s">
        <v>1368</v>
      </c>
    </row>
    <row r="1629" spans="1:7" ht="11.25" customHeight="1" x14ac:dyDescent="0.25">
      <c r="A1629" s="690" t="e">
        <f t="shared" si="203"/>
        <v>#N/A</v>
      </c>
      <c r="B1629" s="694" t="s">
        <v>1374</v>
      </c>
      <c r="C1629" s="698">
        <v>7</v>
      </c>
      <c r="D1629" s="702">
        <v>0</v>
      </c>
      <c r="E1629" s="697" t="s">
        <v>1368</v>
      </c>
    </row>
    <row r="1630" spans="1:7" ht="11.25" customHeight="1" x14ac:dyDescent="0.25">
      <c r="A1630" s="690" t="e">
        <f t="shared" si="203"/>
        <v>#N/A</v>
      </c>
      <c r="B1630" s="694" t="s">
        <v>1375</v>
      </c>
      <c r="C1630" s="698">
        <v>8</v>
      </c>
      <c r="D1630" s="703">
        <v>0</v>
      </c>
      <c r="E1630" s="697" t="s">
        <v>1368</v>
      </c>
    </row>
    <row r="1631" spans="1:7" ht="11.25" customHeight="1" x14ac:dyDescent="0.25">
      <c r="A1631" s="690" t="e">
        <f t="shared" si="203"/>
        <v>#N/A</v>
      </c>
      <c r="B1631" s="694" t="s">
        <v>1376</v>
      </c>
      <c r="C1631" s="698">
        <v>9</v>
      </c>
      <c r="D1631" s="700">
        <v>0</v>
      </c>
      <c r="E1631" s="697" t="s">
        <v>1368</v>
      </c>
    </row>
    <row r="1632" spans="1:7" ht="11.25" customHeight="1" x14ac:dyDescent="0.25">
      <c r="A1632" s="690" t="e">
        <f t="shared" si="203"/>
        <v>#N/A</v>
      </c>
      <c r="B1632" s="694" t="s">
        <v>1377</v>
      </c>
      <c r="C1632" s="698">
        <v>10</v>
      </c>
      <c r="D1632" s="700">
        <v>0</v>
      </c>
      <c r="E1632" s="697" t="s">
        <v>1368</v>
      </c>
    </row>
    <row r="1633" spans="1:7" ht="11.25" customHeight="1" x14ac:dyDescent="0.25">
      <c r="A1633" s="690" t="e">
        <f t="shared" si="203"/>
        <v>#N/A</v>
      </c>
      <c r="B1633" s="694" t="s">
        <v>1378</v>
      </c>
      <c r="C1633" s="698">
        <v>11</v>
      </c>
      <c r="D1633" s="697" t="s">
        <v>1368</v>
      </c>
      <c r="E1633" s="706">
        <v>0</v>
      </c>
    </row>
    <row r="1634" spans="1:7" ht="11.25" customHeight="1" x14ac:dyDescent="0.25">
      <c r="A1634" s="690" t="e">
        <f t="shared" si="203"/>
        <v>#N/A</v>
      </c>
      <c r="B1634" s="694" t="s">
        <v>1379</v>
      </c>
      <c r="C1634" s="698">
        <v>12</v>
      </c>
      <c r="D1634" s="697" t="s">
        <v>1368</v>
      </c>
      <c r="E1634" s="706">
        <v>0</v>
      </c>
    </row>
    <row r="1635" spans="1:7" ht="11.25" customHeight="1" x14ac:dyDescent="0.25">
      <c r="A1635" s="690" t="e">
        <f t="shared" si="203"/>
        <v>#N/A</v>
      </c>
      <c r="B1635" s="694" t="s">
        <v>1380</v>
      </c>
      <c r="C1635" s="698">
        <v>13</v>
      </c>
      <c r="D1635" s="697" t="s">
        <v>1368</v>
      </c>
      <c r="E1635" s="707">
        <v>0</v>
      </c>
    </row>
    <row r="1636" spans="1:7" ht="11.25" customHeight="1" x14ac:dyDescent="0.25">
      <c r="A1636" s="690" t="e">
        <f t="shared" si="203"/>
        <v>#N/A</v>
      </c>
      <c r="B1636" s="694" t="s">
        <v>1381</v>
      </c>
      <c r="C1636" s="698">
        <v>14</v>
      </c>
      <c r="D1636" s="697" t="s">
        <v>1368</v>
      </c>
      <c r="E1636" s="703"/>
    </row>
    <row r="1638" spans="1:7" ht="11.25" customHeight="1" x14ac:dyDescent="0.25">
      <c r="A1638" s="690" t="e">
        <f t="shared" ref="A1638" si="204">B1638</f>
        <v>#N/A</v>
      </c>
      <c r="B1638" s="697" t="e">
        <v>#N/A</v>
      </c>
      <c r="C1638" s="697" t="s">
        <v>1338</v>
      </c>
      <c r="D1638" s="698">
        <v>1</v>
      </c>
      <c r="E1638" s="698">
        <v>2</v>
      </c>
      <c r="G1638" s="690">
        <v>102</v>
      </c>
    </row>
    <row r="1639" spans="1:7" ht="11.25" customHeight="1" x14ac:dyDescent="0.25">
      <c r="A1639" s="690" t="e">
        <f t="shared" ref="A1639" si="205">A1638</f>
        <v>#N/A</v>
      </c>
      <c r="B1639" s="694" t="s">
        <v>1367</v>
      </c>
      <c r="C1639" s="698">
        <v>1</v>
      </c>
      <c r="D1639" s="699">
        <v>0</v>
      </c>
      <c r="E1639" s="697" t="s">
        <v>1368</v>
      </c>
      <c r="G1639" s="705" t="e">
        <v>#N/A</v>
      </c>
    </row>
    <row r="1640" spans="1:7" ht="11.25" customHeight="1" x14ac:dyDescent="0.25">
      <c r="A1640" s="690" t="e">
        <f t="shared" si="203"/>
        <v>#N/A</v>
      </c>
      <c r="B1640" s="694" t="s">
        <v>1369</v>
      </c>
      <c r="C1640" s="698">
        <v>2</v>
      </c>
      <c r="D1640" s="700"/>
      <c r="E1640" s="697" t="s">
        <v>1368</v>
      </c>
    </row>
    <row r="1641" spans="1:7" ht="11.25" customHeight="1" x14ac:dyDescent="0.25">
      <c r="A1641" s="690" t="e">
        <f t="shared" si="203"/>
        <v>#N/A</v>
      </c>
      <c r="B1641" s="694" t="s">
        <v>1370</v>
      </c>
      <c r="C1641" s="698">
        <v>3</v>
      </c>
      <c r="D1641" s="701">
        <v>0</v>
      </c>
      <c r="E1641" s="697" t="s">
        <v>1368</v>
      </c>
      <c r="G1641" s="690" t="s">
        <v>1384</v>
      </c>
    </row>
    <row r="1642" spans="1:7" ht="11.25" customHeight="1" x14ac:dyDescent="0.25">
      <c r="A1642" s="690" t="e">
        <f t="shared" si="203"/>
        <v>#N/A</v>
      </c>
      <c r="B1642" s="694" t="s">
        <v>1371</v>
      </c>
      <c r="C1642" s="698">
        <v>4</v>
      </c>
      <c r="D1642" s="700"/>
      <c r="E1642" s="697" t="s">
        <v>1368</v>
      </c>
    </row>
    <row r="1643" spans="1:7" ht="11.25" customHeight="1" x14ac:dyDescent="0.25">
      <c r="A1643" s="690" t="e">
        <f t="shared" si="203"/>
        <v>#N/A</v>
      </c>
      <c r="B1643" s="694" t="s">
        <v>1372</v>
      </c>
      <c r="C1643" s="698">
        <v>5</v>
      </c>
      <c r="D1643" s="700">
        <v>0</v>
      </c>
      <c r="E1643" s="697" t="s">
        <v>1368</v>
      </c>
    </row>
    <row r="1644" spans="1:7" ht="11.25" customHeight="1" x14ac:dyDescent="0.25">
      <c r="A1644" s="690" t="e">
        <f t="shared" si="203"/>
        <v>#N/A</v>
      </c>
      <c r="B1644" s="694" t="s">
        <v>1373</v>
      </c>
      <c r="C1644" s="698">
        <v>6</v>
      </c>
      <c r="D1644" s="700"/>
      <c r="E1644" s="697" t="s">
        <v>1368</v>
      </c>
    </row>
    <row r="1645" spans="1:7" ht="11.25" customHeight="1" x14ac:dyDescent="0.25">
      <c r="A1645" s="690" t="e">
        <f t="shared" si="203"/>
        <v>#N/A</v>
      </c>
      <c r="B1645" s="694" t="s">
        <v>1374</v>
      </c>
      <c r="C1645" s="698">
        <v>7</v>
      </c>
      <c r="D1645" s="702">
        <v>0</v>
      </c>
      <c r="E1645" s="697" t="s">
        <v>1368</v>
      </c>
    </row>
    <row r="1646" spans="1:7" ht="11.25" customHeight="1" x14ac:dyDescent="0.25">
      <c r="A1646" s="690" t="e">
        <f t="shared" si="203"/>
        <v>#N/A</v>
      </c>
      <c r="B1646" s="694" t="s">
        <v>1375</v>
      </c>
      <c r="C1646" s="698">
        <v>8</v>
      </c>
      <c r="D1646" s="703">
        <v>0</v>
      </c>
      <c r="E1646" s="697" t="s">
        <v>1368</v>
      </c>
    </row>
    <row r="1647" spans="1:7" ht="11.25" customHeight="1" x14ac:dyDescent="0.25">
      <c r="A1647" s="690" t="e">
        <f t="shared" si="203"/>
        <v>#N/A</v>
      </c>
      <c r="B1647" s="694" t="s">
        <v>1376</v>
      </c>
      <c r="C1647" s="698">
        <v>9</v>
      </c>
      <c r="D1647" s="700">
        <v>0</v>
      </c>
      <c r="E1647" s="697" t="s">
        <v>1368</v>
      </c>
    </row>
    <row r="1648" spans="1:7" ht="11.25" customHeight="1" x14ac:dyDescent="0.25">
      <c r="A1648" s="690" t="e">
        <f t="shared" si="203"/>
        <v>#N/A</v>
      </c>
      <c r="B1648" s="694" t="s">
        <v>1377</v>
      </c>
      <c r="C1648" s="698">
        <v>10</v>
      </c>
      <c r="D1648" s="700">
        <v>0</v>
      </c>
      <c r="E1648" s="697" t="s">
        <v>1368</v>
      </c>
    </row>
    <row r="1649" spans="1:7" ht="11.25" customHeight="1" x14ac:dyDescent="0.25">
      <c r="A1649" s="690" t="e">
        <f t="shared" si="203"/>
        <v>#N/A</v>
      </c>
      <c r="B1649" s="694" t="s">
        <v>1378</v>
      </c>
      <c r="C1649" s="698">
        <v>11</v>
      </c>
      <c r="D1649" s="697" t="s">
        <v>1368</v>
      </c>
      <c r="E1649" s="706">
        <v>0</v>
      </c>
    </row>
    <row r="1650" spans="1:7" ht="11.25" customHeight="1" x14ac:dyDescent="0.25">
      <c r="A1650" s="690" t="e">
        <f t="shared" si="203"/>
        <v>#N/A</v>
      </c>
      <c r="B1650" s="694" t="s">
        <v>1379</v>
      </c>
      <c r="C1650" s="698">
        <v>12</v>
      </c>
      <c r="D1650" s="697" t="s">
        <v>1368</v>
      </c>
      <c r="E1650" s="706">
        <v>0</v>
      </c>
    </row>
    <row r="1651" spans="1:7" ht="11.25" customHeight="1" x14ac:dyDescent="0.25">
      <c r="A1651" s="690" t="e">
        <f t="shared" si="203"/>
        <v>#N/A</v>
      </c>
      <c r="B1651" s="694" t="s">
        <v>1380</v>
      </c>
      <c r="C1651" s="698">
        <v>13</v>
      </c>
      <c r="D1651" s="697" t="s">
        <v>1368</v>
      </c>
      <c r="E1651" s="707">
        <v>0</v>
      </c>
    </row>
    <row r="1652" spans="1:7" ht="11.25" customHeight="1" x14ac:dyDescent="0.25">
      <c r="A1652" s="690" t="e">
        <f t="shared" si="203"/>
        <v>#N/A</v>
      </c>
      <c r="B1652" s="694" t="s">
        <v>1381</v>
      </c>
      <c r="C1652" s="698">
        <v>14</v>
      </c>
      <c r="D1652" s="697" t="s">
        <v>1368</v>
      </c>
      <c r="E1652" s="703"/>
    </row>
    <row r="1654" spans="1:7" ht="11.25" customHeight="1" x14ac:dyDescent="0.25">
      <c r="A1654" s="690" t="e">
        <f t="shared" ref="A1654" si="206">B1654</f>
        <v>#N/A</v>
      </c>
      <c r="B1654" s="697" t="e">
        <v>#N/A</v>
      </c>
      <c r="C1654" s="697" t="s">
        <v>1338</v>
      </c>
      <c r="D1654" s="698">
        <v>1</v>
      </c>
      <c r="E1654" s="698">
        <v>2</v>
      </c>
      <c r="G1654" s="690">
        <v>103</v>
      </c>
    </row>
    <row r="1655" spans="1:7" ht="11.25" customHeight="1" x14ac:dyDescent="0.25">
      <c r="A1655" s="690" t="e">
        <f t="shared" ref="A1655" si="207">A1654</f>
        <v>#N/A</v>
      </c>
      <c r="B1655" s="694" t="s">
        <v>1367</v>
      </c>
      <c r="C1655" s="698">
        <v>1</v>
      </c>
      <c r="D1655" s="699">
        <v>0</v>
      </c>
      <c r="E1655" s="697" t="s">
        <v>1368</v>
      </c>
      <c r="G1655" s="705" t="e">
        <v>#N/A</v>
      </c>
    </row>
    <row r="1656" spans="1:7" ht="11.25" customHeight="1" x14ac:dyDescent="0.25">
      <c r="A1656" s="690" t="e">
        <f t="shared" si="203"/>
        <v>#N/A</v>
      </c>
      <c r="B1656" s="694" t="s">
        <v>1369</v>
      </c>
      <c r="C1656" s="698">
        <v>2</v>
      </c>
      <c r="D1656" s="700"/>
      <c r="E1656" s="697" t="s">
        <v>1368</v>
      </c>
    </row>
    <row r="1657" spans="1:7" ht="11.25" customHeight="1" x14ac:dyDescent="0.25">
      <c r="A1657" s="690" t="e">
        <f t="shared" si="203"/>
        <v>#N/A</v>
      </c>
      <c r="B1657" s="694" t="s">
        <v>1370</v>
      </c>
      <c r="C1657" s="698">
        <v>3</v>
      </c>
      <c r="D1657" s="701">
        <v>0</v>
      </c>
      <c r="E1657" s="697" t="s">
        <v>1368</v>
      </c>
      <c r="G1657" s="690" t="s">
        <v>1384</v>
      </c>
    </row>
    <row r="1658" spans="1:7" ht="11.25" customHeight="1" x14ac:dyDescent="0.25">
      <c r="A1658" s="690" t="e">
        <f t="shared" si="203"/>
        <v>#N/A</v>
      </c>
      <c r="B1658" s="694" t="s">
        <v>1371</v>
      </c>
      <c r="C1658" s="698">
        <v>4</v>
      </c>
      <c r="D1658" s="700"/>
      <c r="E1658" s="697" t="s">
        <v>1368</v>
      </c>
    </row>
    <row r="1659" spans="1:7" ht="11.25" customHeight="1" x14ac:dyDescent="0.25">
      <c r="A1659" s="690" t="e">
        <f t="shared" si="203"/>
        <v>#N/A</v>
      </c>
      <c r="B1659" s="694" t="s">
        <v>1372</v>
      </c>
      <c r="C1659" s="698">
        <v>5</v>
      </c>
      <c r="D1659" s="700">
        <v>0</v>
      </c>
      <c r="E1659" s="697" t="s">
        <v>1368</v>
      </c>
    </row>
    <row r="1660" spans="1:7" ht="11.25" customHeight="1" x14ac:dyDescent="0.25">
      <c r="A1660" s="690" t="e">
        <f t="shared" si="203"/>
        <v>#N/A</v>
      </c>
      <c r="B1660" s="694" t="s">
        <v>1373</v>
      </c>
      <c r="C1660" s="698">
        <v>6</v>
      </c>
      <c r="D1660" s="700"/>
      <c r="E1660" s="697" t="s">
        <v>1368</v>
      </c>
    </row>
    <row r="1661" spans="1:7" ht="11.25" customHeight="1" x14ac:dyDescent="0.25">
      <c r="A1661" s="690" t="e">
        <f t="shared" si="203"/>
        <v>#N/A</v>
      </c>
      <c r="B1661" s="694" t="s">
        <v>1374</v>
      </c>
      <c r="C1661" s="698">
        <v>7</v>
      </c>
      <c r="D1661" s="702">
        <v>0</v>
      </c>
      <c r="E1661" s="697" t="s">
        <v>1368</v>
      </c>
    </row>
    <row r="1662" spans="1:7" ht="11.25" customHeight="1" x14ac:dyDescent="0.25">
      <c r="A1662" s="690" t="e">
        <f t="shared" si="203"/>
        <v>#N/A</v>
      </c>
      <c r="B1662" s="694" t="s">
        <v>1375</v>
      </c>
      <c r="C1662" s="698">
        <v>8</v>
      </c>
      <c r="D1662" s="703">
        <v>0</v>
      </c>
      <c r="E1662" s="697" t="s">
        <v>1368</v>
      </c>
    </row>
    <row r="1663" spans="1:7" ht="11.25" customHeight="1" x14ac:dyDescent="0.25">
      <c r="A1663" s="690" t="e">
        <f t="shared" si="203"/>
        <v>#N/A</v>
      </c>
      <c r="B1663" s="694" t="s">
        <v>1376</v>
      </c>
      <c r="C1663" s="698">
        <v>9</v>
      </c>
      <c r="D1663" s="700">
        <v>0</v>
      </c>
      <c r="E1663" s="697" t="s">
        <v>1368</v>
      </c>
    </row>
    <row r="1664" spans="1:7" ht="11.25" customHeight="1" x14ac:dyDescent="0.25">
      <c r="A1664" s="690" t="e">
        <f t="shared" si="203"/>
        <v>#N/A</v>
      </c>
      <c r="B1664" s="694" t="s">
        <v>1377</v>
      </c>
      <c r="C1664" s="698">
        <v>10</v>
      </c>
      <c r="D1664" s="700">
        <v>0</v>
      </c>
      <c r="E1664" s="697" t="s">
        <v>1368</v>
      </c>
    </row>
    <row r="1665" spans="1:7" ht="11.25" customHeight="1" x14ac:dyDescent="0.25">
      <c r="A1665" s="690" t="e">
        <f t="shared" si="203"/>
        <v>#N/A</v>
      </c>
      <c r="B1665" s="694" t="s">
        <v>1378</v>
      </c>
      <c r="C1665" s="698">
        <v>11</v>
      </c>
      <c r="D1665" s="697" t="s">
        <v>1368</v>
      </c>
      <c r="E1665" s="706">
        <v>0</v>
      </c>
    </row>
    <row r="1666" spans="1:7" ht="11.25" customHeight="1" x14ac:dyDescent="0.25">
      <c r="A1666" s="690" t="e">
        <f t="shared" si="203"/>
        <v>#N/A</v>
      </c>
      <c r="B1666" s="694" t="s">
        <v>1379</v>
      </c>
      <c r="C1666" s="698">
        <v>12</v>
      </c>
      <c r="D1666" s="697" t="s">
        <v>1368</v>
      </c>
      <c r="E1666" s="706">
        <v>0</v>
      </c>
    </row>
    <row r="1667" spans="1:7" ht="11.25" customHeight="1" x14ac:dyDescent="0.25">
      <c r="A1667" s="690" t="e">
        <f t="shared" si="203"/>
        <v>#N/A</v>
      </c>
      <c r="B1667" s="694" t="s">
        <v>1380</v>
      </c>
      <c r="C1667" s="698">
        <v>13</v>
      </c>
      <c r="D1667" s="697" t="s">
        <v>1368</v>
      </c>
      <c r="E1667" s="707">
        <v>0</v>
      </c>
    </row>
    <row r="1668" spans="1:7" ht="11.25" customHeight="1" x14ac:dyDescent="0.25">
      <c r="A1668" s="690" t="e">
        <f t="shared" si="203"/>
        <v>#N/A</v>
      </c>
      <c r="B1668" s="694" t="s">
        <v>1381</v>
      </c>
      <c r="C1668" s="698">
        <v>14</v>
      </c>
      <c r="D1668" s="697" t="s">
        <v>1368</v>
      </c>
      <c r="E1668" s="703"/>
    </row>
    <row r="1670" spans="1:7" ht="11.25" customHeight="1" x14ac:dyDescent="0.25">
      <c r="A1670" s="690" t="e">
        <f t="shared" ref="A1670" si="208">B1670</f>
        <v>#N/A</v>
      </c>
      <c r="B1670" s="697" t="e">
        <v>#N/A</v>
      </c>
      <c r="C1670" s="697" t="s">
        <v>1338</v>
      </c>
      <c r="D1670" s="698">
        <v>1</v>
      </c>
      <c r="E1670" s="698">
        <v>2</v>
      </c>
      <c r="G1670" s="690">
        <v>104</v>
      </c>
    </row>
    <row r="1671" spans="1:7" ht="11.25" customHeight="1" x14ac:dyDescent="0.25">
      <c r="A1671" s="690" t="e">
        <f t="shared" ref="A1671" si="209">A1670</f>
        <v>#N/A</v>
      </c>
      <c r="B1671" s="694" t="s">
        <v>1367</v>
      </c>
      <c r="C1671" s="698">
        <v>1</v>
      </c>
      <c r="D1671" s="699">
        <v>0</v>
      </c>
      <c r="E1671" s="697" t="s">
        <v>1368</v>
      </c>
      <c r="G1671" s="705" t="e">
        <v>#N/A</v>
      </c>
    </row>
    <row r="1672" spans="1:7" ht="11.25" customHeight="1" x14ac:dyDescent="0.25">
      <c r="A1672" s="690" t="e">
        <f t="shared" si="203"/>
        <v>#N/A</v>
      </c>
      <c r="B1672" s="694" t="s">
        <v>1369</v>
      </c>
      <c r="C1672" s="698">
        <v>2</v>
      </c>
      <c r="D1672" s="700"/>
      <c r="E1672" s="697" t="s">
        <v>1368</v>
      </c>
    </row>
    <row r="1673" spans="1:7" ht="11.25" customHeight="1" x14ac:dyDescent="0.25">
      <c r="A1673" s="690" t="e">
        <f t="shared" si="203"/>
        <v>#N/A</v>
      </c>
      <c r="B1673" s="694" t="s">
        <v>1370</v>
      </c>
      <c r="C1673" s="698">
        <v>3</v>
      </c>
      <c r="D1673" s="701">
        <v>0</v>
      </c>
      <c r="E1673" s="697" t="s">
        <v>1368</v>
      </c>
      <c r="G1673" s="690" t="s">
        <v>1384</v>
      </c>
    </row>
    <row r="1674" spans="1:7" ht="11.25" customHeight="1" x14ac:dyDescent="0.25">
      <c r="A1674" s="690" t="e">
        <f t="shared" si="203"/>
        <v>#N/A</v>
      </c>
      <c r="B1674" s="694" t="s">
        <v>1371</v>
      </c>
      <c r="C1674" s="698">
        <v>4</v>
      </c>
      <c r="D1674" s="700"/>
      <c r="E1674" s="697" t="s">
        <v>1368</v>
      </c>
    </row>
    <row r="1675" spans="1:7" ht="11.25" customHeight="1" x14ac:dyDescent="0.25">
      <c r="A1675" s="690" t="e">
        <f t="shared" si="203"/>
        <v>#N/A</v>
      </c>
      <c r="B1675" s="694" t="s">
        <v>1372</v>
      </c>
      <c r="C1675" s="698">
        <v>5</v>
      </c>
      <c r="D1675" s="700">
        <v>0</v>
      </c>
      <c r="E1675" s="697" t="s">
        <v>1368</v>
      </c>
    </row>
    <row r="1676" spans="1:7" ht="11.25" customHeight="1" x14ac:dyDescent="0.25">
      <c r="A1676" s="690" t="e">
        <f t="shared" si="203"/>
        <v>#N/A</v>
      </c>
      <c r="B1676" s="694" t="s">
        <v>1373</v>
      </c>
      <c r="C1676" s="698">
        <v>6</v>
      </c>
      <c r="D1676" s="700"/>
      <c r="E1676" s="697" t="s">
        <v>1368</v>
      </c>
    </row>
    <row r="1677" spans="1:7" ht="11.25" customHeight="1" x14ac:dyDescent="0.25">
      <c r="A1677" s="690" t="e">
        <f t="shared" si="203"/>
        <v>#N/A</v>
      </c>
      <c r="B1677" s="694" t="s">
        <v>1374</v>
      </c>
      <c r="C1677" s="698">
        <v>7</v>
      </c>
      <c r="D1677" s="702">
        <v>0</v>
      </c>
      <c r="E1677" s="697" t="s">
        <v>1368</v>
      </c>
    </row>
    <row r="1678" spans="1:7" ht="11.25" customHeight="1" x14ac:dyDescent="0.25">
      <c r="A1678" s="690" t="e">
        <f t="shared" si="203"/>
        <v>#N/A</v>
      </c>
      <c r="B1678" s="694" t="s">
        <v>1375</v>
      </c>
      <c r="C1678" s="698">
        <v>8</v>
      </c>
      <c r="D1678" s="703">
        <v>0</v>
      </c>
      <c r="E1678" s="697" t="s">
        <v>1368</v>
      </c>
    </row>
    <row r="1679" spans="1:7" ht="11.25" customHeight="1" x14ac:dyDescent="0.25">
      <c r="A1679" s="690" t="e">
        <f t="shared" si="203"/>
        <v>#N/A</v>
      </c>
      <c r="B1679" s="694" t="s">
        <v>1376</v>
      </c>
      <c r="C1679" s="698">
        <v>9</v>
      </c>
      <c r="D1679" s="700">
        <v>0</v>
      </c>
      <c r="E1679" s="697" t="s">
        <v>1368</v>
      </c>
    </row>
    <row r="1680" spans="1:7" ht="11.25" customHeight="1" x14ac:dyDescent="0.25">
      <c r="A1680" s="690" t="e">
        <f t="shared" si="203"/>
        <v>#N/A</v>
      </c>
      <c r="B1680" s="694" t="s">
        <v>1377</v>
      </c>
      <c r="C1680" s="698">
        <v>10</v>
      </c>
      <c r="D1680" s="700">
        <v>0</v>
      </c>
      <c r="E1680" s="697" t="s">
        <v>1368</v>
      </c>
    </row>
    <row r="1681" spans="1:7" ht="11.25" customHeight="1" x14ac:dyDescent="0.25">
      <c r="A1681" s="690" t="e">
        <f t="shared" si="203"/>
        <v>#N/A</v>
      </c>
      <c r="B1681" s="694" t="s">
        <v>1378</v>
      </c>
      <c r="C1681" s="698">
        <v>11</v>
      </c>
      <c r="D1681" s="697" t="s">
        <v>1368</v>
      </c>
      <c r="E1681" s="706">
        <v>0</v>
      </c>
    </row>
    <row r="1682" spans="1:7" ht="11.25" customHeight="1" x14ac:dyDescent="0.25">
      <c r="A1682" s="690" t="e">
        <f t="shared" si="203"/>
        <v>#N/A</v>
      </c>
      <c r="B1682" s="694" t="s">
        <v>1379</v>
      </c>
      <c r="C1682" s="698">
        <v>12</v>
      </c>
      <c r="D1682" s="697" t="s">
        <v>1368</v>
      </c>
      <c r="E1682" s="706">
        <v>0</v>
      </c>
    </row>
    <row r="1683" spans="1:7" ht="11.25" customHeight="1" x14ac:dyDescent="0.25">
      <c r="A1683" s="690" t="e">
        <f t="shared" si="203"/>
        <v>#N/A</v>
      </c>
      <c r="B1683" s="694" t="s">
        <v>1380</v>
      </c>
      <c r="C1683" s="698">
        <v>13</v>
      </c>
      <c r="D1683" s="697" t="s">
        <v>1368</v>
      </c>
      <c r="E1683" s="707">
        <v>0</v>
      </c>
    </row>
    <row r="1684" spans="1:7" ht="11.25" customHeight="1" x14ac:dyDescent="0.25">
      <c r="A1684" s="690" t="e">
        <f t="shared" si="203"/>
        <v>#N/A</v>
      </c>
      <c r="B1684" s="694" t="s">
        <v>1381</v>
      </c>
      <c r="C1684" s="698">
        <v>14</v>
      </c>
      <c r="D1684" s="697" t="s">
        <v>1368</v>
      </c>
      <c r="E1684" s="703"/>
    </row>
    <row r="1686" spans="1:7" ht="11.25" customHeight="1" x14ac:dyDescent="0.25">
      <c r="A1686" s="690" t="e">
        <f t="shared" ref="A1686" si="210">B1686</f>
        <v>#N/A</v>
      </c>
      <c r="B1686" s="697" t="e">
        <v>#N/A</v>
      </c>
      <c r="C1686" s="697" t="s">
        <v>1338</v>
      </c>
      <c r="D1686" s="698">
        <v>1</v>
      </c>
      <c r="E1686" s="698">
        <v>2</v>
      </c>
      <c r="G1686" s="690">
        <v>105</v>
      </c>
    </row>
    <row r="1687" spans="1:7" ht="11.25" customHeight="1" x14ac:dyDescent="0.25">
      <c r="A1687" s="690" t="e">
        <f t="shared" ref="A1687:A1748" si="211">A1686</f>
        <v>#N/A</v>
      </c>
      <c r="B1687" s="694" t="s">
        <v>1367</v>
      </c>
      <c r="C1687" s="698">
        <v>1</v>
      </c>
      <c r="D1687" s="699">
        <v>0</v>
      </c>
      <c r="E1687" s="697" t="s">
        <v>1368</v>
      </c>
      <c r="G1687" s="705" t="e">
        <v>#N/A</v>
      </c>
    </row>
    <row r="1688" spans="1:7" ht="11.25" customHeight="1" x14ac:dyDescent="0.25">
      <c r="A1688" s="690" t="e">
        <f t="shared" si="211"/>
        <v>#N/A</v>
      </c>
      <c r="B1688" s="694" t="s">
        <v>1369</v>
      </c>
      <c r="C1688" s="698">
        <v>2</v>
      </c>
      <c r="D1688" s="700"/>
      <c r="E1688" s="697" t="s">
        <v>1368</v>
      </c>
    </row>
    <row r="1689" spans="1:7" ht="11.25" customHeight="1" x14ac:dyDescent="0.25">
      <c r="A1689" s="690" t="e">
        <f t="shared" si="211"/>
        <v>#N/A</v>
      </c>
      <c r="B1689" s="694" t="s">
        <v>1370</v>
      </c>
      <c r="C1689" s="698">
        <v>3</v>
      </c>
      <c r="D1689" s="701">
        <v>0</v>
      </c>
      <c r="E1689" s="697" t="s">
        <v>1368</v>
      </c>
      <c r="G1689" s="690" t="s">
        <v>1384</v>
      </c>
    </row>
    <row r="1690" spans="1:7" ht="11.25" customHeight="1" x14ac:dyDescent="0.25">
      <c r="A1690" s="690" t="e">
        <f t="shared" si="211"/>
        <v>#N/A</v>
      </c>
      <c r="B1690" s="694" t="s">
        <v>1371</v>
      </c>
      <c r="C1690" s="698">
        <v>4</v>
      </c>
      <c r="D1690" s="700"/>
      <c r="E1690" s="697" t="s">
        <v>1368</v>
      </c>
    </row>
    <row r="1691" spans="1:7" ht="11.25" customHeight="1" x14ac:dyDescent="0.25">
      <c r="A1691" s="690" t="e">
        <f t="shared" si="211"/>
        <v>#N/A</v>
      </c>
      <c r="B1691" s="694" t="s">
        <v>1372</v>
      </c>
      <c r="C1691" s="698">
        <v>5</v>
      </c>
      <c r="D1691" s="700">
        <v>0</v>
      </c>
      <c r="E1691" s="697" t="s">
        <v>1368</v>
      </c>
    </row>
    <row r="1692" spans="1:7" ht="11.25" customHeight="1" x14ac:dyDescent="0.25">
      <c r="A1692" s="690" t="e">
        <f t="shared" si="211"/>
        <v>#N/A</v>
      </c>
      <c r="B1692" s="694" t="s">
        <v>1373</v>
      </c>
      <c r="C1692" s="698">
        <v>6</v>
      </c>
      <c r="D1692" s="700"/>
      <c r="E1692" s="697" t="s">
        <v>1368</v>
      </c>
    </row>
    <row r="1693" spans="1:7" ht="11.25" customHeight="1" x14ac:dyDescent="0.25">
      <c r="A1693" s="690" t="e">
        <f t="shared" si="211"/>
        <v>#N/A</v>
      </c>
      <c r="B1693" s="694" t="s">
        <v>1374</v>
      </c>
      <c r="C1693" s="698">
        <v>7</v>
      </c>
      <c r="D1693" s="702">
        <v>0</v>
      </c>
      <c r="E1693" s="697" t="s">
        <v>1368</v>
      </c>
    </row>
    <row r="1694" spans="1:7" ht="11.25" customHeight="1" x14ac:dyDescent="0.25">
      <c r="A1694" s="690" t="e">
        <f t="shared" si="211"/>
        <v>#N/A</v>
      </c>
      <c r="B1694" s="694" t="s">
        <v>1375</v>
      </c>
      <c r="C1694" s="698">
        <v>8</v>
      </c>
      <c r="D1694" s="703">
        <v>0</v>
      </c>
      <c r="E1694" s="697" t="s">
        <v>1368</v>
      </c>
    </row>
    <row r="1695" spans="1:7" ht="11.25" customHeight="1" x14ac:dyDescent="0.25">
      <c r="A1695" s="690" t="e">
        <f t="shared" si="211"/>
        <v>#N/A</v>
      </c>
      <c r="B1695" s="694" t="s">
        <v>1376</v>
      </c>
      <c r="C1695" s="698">
        <v>9</v>
      </c>
      <c r="D1695" s="700">
        <v>0</v>
      </c>
      <c r="E1695" s="697" t="s">
        <v>1368</v>
      </c>
    </row>
    <row r="1696" spans="1:7" ht="11.25" customHeight="1" x14ac:dyDescent="0.25">
      <c r="A1696" s="690" t="e">
        <f t="shared" si="211"/>
        <v>#N/A</v>
      </c>
      <c r="B1696" s="694" t="s">
        <v>1377</v>
      </c>
      <c r="C1696" s="698">
        <v>10</v>
      </c>
      <c r="D1696" s="700">
        <v>0</v>
      </c>
      <c r="E1696" s="697" t="s">
        <v>1368</v>
      </c>
    </row>
    <row r="1697" spans="1:7" ht="11.25" customHeight="1" x14ac:dyDescent="0.25">
      <c r="A1697" s="690" t="e">
        <f t="shared" si="211"/>
        <v>#N/A</v>
      </c>
      <c r="B1697" s="694" t="s">
        <v>1378</v>
      </c>
      <c r="C1697" s="698">
        <v>11</v>
      </c>
      <c r="D1697" s="697" t="s">
        <v>1368</v>
      </c>
      <c r="E1697" s="706">
        <v>0</v>
      </c>
    </row>
    <row r="1698" spans="1:7" ht="11.25" customHeight="1" x14ac:dyDescent="0.25">
      <c r="A1698" s="690" t="e">
        <f t="shared" si="211"/>
        <v>#N/A</v>
      </c>
      <c r="B1698" s="694" t="s">
        <v>1379</v>
      </c>
      <c r="C1698" s="698">
        <v>12</v>
      </c>
      <c r="D1698" s="697" t="s">
        <v>1368</v>
      </c>
      <c r="E1698" s="706">
        <v>0</v>
      </c>
    </row>
    <row r="1699" spans="1:7" ht="11.25" customHeight="1" x14ac:dyDescent="0.25">
      <c r="A1699" s="690" t="e">
        <f t="shared" si="211"/>
        <v>#N/A</v>
      </c>
      <c r="B1699" s="694" t="s">
        <v>1380</v>
      </c>
      <c r="C1699" s="698">
        <v>13</v>
      </c>
      <c r="D1699" s="697" t="s">
        <v>1368</v>
      </c>
      <c r="E1699" s="707">
        <v>0</v>
      </c>
    </row>
    <row r="1700" spans="1:7" ht="11.25" customHeight="1" x14ac:dyDescent="0.25">
      <c r="A1700" s="690" t="e">
        <f t="shared" si="211"/>
        <v>#N/A</v>
      </c>
      <c r="B1700" s="694" t="s">
        <v>1381</v>
      </c>
      <c r="C1700" s="698">
        <v>14</v>
      </c>
      <c r="D1700" s="697" t="s">
        <v>1368</v>
      </c>
      <c r="E1700" s="703"/>
    </row>
    <row r="1702" spans="1:7" ht="11.25" customHeight="1" x14ac:dyDescent="0.25">
      <c r="A1702" s="690" t="e">
        <f t="shared" ref="A1702" si="212">B1702</f>
        <v>#N/A</v>
      </c>
      <c r="B1702" s="697" t="e">
        <v>#N/A</v>
      </c>
      <c r="C1702" s="697" t="s">
        <v>1338</v>
      </c>
      <c r="D1702" s="698">
        <v>1</v>
      </c>
      <c r="E1702" s="698">
        <v>2</v>
      </c>
      <c r="G1702" s="690">
        <v>106</v>
      </c>
    </row>
    <row r="1703" spans="1:7" ht="11.25" customHeight="1" x14ac:dyDescent="0.25">
      <c r="A1703" s="690" t="e">
        <f t="shared" ref="A1703" si="213">A1702</f>
        <v>#N/A</v>
      </c>
      <c r="B1703" s="694" t="s">
        <v>1367</v>
      </c>
      <c r="C1703" s="698">
        <v>1</v>
      </c>
      <c r="D1703" s="699">
        <v>0</v>
      </c>
      <c r="E1703" s="697" t="s">
        <v>1368</v>
      </c>
      <c r="G1703" s="705" t="e">
        <v>#N/A</v>
      </c>
    </row>
    <row r="1704" spans="1:7" ht="11.25" customHeight="1" x14ac:dyDescent="0.25">
      <c r="A1704" s="690" t="e">
        <f t="shared" si="211"/>
        <v>#N/A</v>
      </c>
      <c r="B1704" s="694" t="s">
        <v>1369</v>
      </c>
      <c r="C1704" s="698">
        <v>2</v>
      </c>
      <c r="D1704" s="700"/>
      <c r="E1704" s="697" t="s">
        <v>1368</v>
      </c>
    </row>
    <row r="1705" spans="1:7" ht="11.25" customHeight="1" x14ac:dyDescent="0.25">
      <c r="A1705" s="690" t="e">
        <f t="shared" si="211"/>
        <v>#N/A</v>
      </c>
      <c r="B1705" s="694" t="s">
        <v>1370</v>
      </c>
      <c r="C1705" s="698">
        <v>3</v>
      </c>
      <c r="D1705" s="701">
        <v>0</v>
      </c>
      <c r="E1705" s="697" t="s">
        <v>1368</v>
      </c>
      <c r="G1705" s="690" t="s">
        <v>1384</v>
      </c>
    </row>
    <row r="1706" spans="1:7" ht="11.25" customHeight="1" x14ac:dyDescent="0.25">
      <c r="A1706" s="690" t="e">
        <f t="shared" si="211"/>
        <v>#N/A</v>
      </c>
      <c r="B1706" s="694" t="s">
        <v>1371</v>
      </c>
      <c r="C1706" s="698">
        <v>4</v>
      </c>
      <c r="D1706" s="700"/>
      <c r="E1706" s="697" t="s">
        <v>1368</v>
      </c>
    </row>
    <row r="1707" spans="1:7" ht="11.25" customHeight="1" x14ac:dyDescent="0.25">
      <c r="A1707" s="690" t="e">
        <f t="shared" si="211"/>
        <v>#N/A</v>
      </c>
      <c r="B1707" s="694" t="s">
        <v>1372</v>
      </c>
      <c r="C1707" s="698">
        <v>5</v>
      </c>
      <c r="D1707" s="700">
        <v>0</v>
      </c>
      <c r="E1707" s="697" t="s">
        <v>1368</v>
      </c>
    </row>
    <row r="1708" spans="1:7" ht="11.25" customHeight="1" x14ac:dyDescent="0.25">
      <c r="A1708" s="690" t="e">
        <f t="shared" si="211"/>
        <v>#N/A</v>
      </c>
      <c r="B1708" s="694" t="s">
        <v>1373</v>
      </c>
      <c r="C1708" s="698">
        <v>6</v>
      </c>
      <c r="D1708" s="700"/>
      <c r="E1708" s="697" t="s">
        <v>1368</v>
      </c>
    </row>
    <row r="1709" spans="1:7" ht="11.25" customHeight="1" x14ac:dyDescent="0.25">
      <c r="A1709" s="690" t="e">
        <f t="shared" si="211"/>
        <v>#N/A</v>
      </c>
      <c r="B1709" s="694" t="s">
        <v>1374</v>
      </c>
      <c r="C1709" s="698">
        <v>7</v>
      </c>
      <c r="D1709" s="702">
        <v>0</v>
      </c>
      <c r="E1709" s="697" t="s">
        <v>1368</v>
      </c>
    </row>
    <row r="1710" spans="1:7" ht="11.25" customHeight="1" x14ac:dyDescent="0.25">
      <c r="A1710" s="690" t="e">
        <f t="shared" si="211"/>
        <v>#N/A</v>
      </c>
      <c r="B1710" s="694" t="s">
        <v>1375</v>
      </c>
      <c r="C1710" s="698">
        <v>8</v>
      </c>
      <c r="D1710" s="703">
        <v>0</v>
      </c>
      <c r="E1710" s="697" t="s">
        <v>1368</v>
      </c>
    </row>
    <row r="1711" spans="1:7" ht="11.25" customHeight="1" x14ac:dyDescent="0.25">
      <c r="A1711" s="690" t="e">
        <f t="shared" si="211"/>
        <v>#N/A</v>
      </c>
      <c r="B1711" s="694" t="s">
        <v>1376</v>
      </c>
      <c r="C1711" s="698">
        <v>9</v>
      </c>
      <c r="D1711" s="700">
        <v>0</v>
      </c>
      <c r="E1711" s="697" t="s">
        <v>1368</v>
      </c>
    </row>
    <row r="1712" spans="1:7" ht="11.25" customHeight="1" x14ac:dyDescent="0.25">
      <c r="A1712" s="690" t="e">
        <f t="shared" si="211"/>
        <v>#N/A</v>
      </c>
      <c r="B1712" s="694" t="s">
        <v>1377</v>
      </c>
      <c r="C1712" s="698">
        <v>10</v>
      </c>
      <c r="D1712" s="700">
        <v>0</v>
      </c>
      <c r="E1712" s="697" t="s">
        <v>1368</v>
      </c>
    </row>
    <row r="1713" spans="1:7" ht="11.25" customHeight="1" x14ac:dyDescent="0.25">
      <c r="A1713" s="690" t="e">
        <f t="shared" si="211"/>
        <v>#N/A</v>
      </c>
      <c r="B1713" s="694" t="s">
        <v>1378</v>
      </c>
      <c r="C1713" s="698">
        <v>11</v>
      </c>
      <c r="D1713" s="697" t="s">
        <v>1368</v>
      </c>
      <c r="E1713" s="706">
        <v>0</v>
      </c>
    </row>
    <row r="1714" spans="1:7" ht="11.25" customHeight="1" x14ac:dyDescent="0.25">
      <c r="A1714" s="690" t="e">
        <f t="shared" si="211"/>
        <v>#N/A</v>
      </c>
      <c r="B1714" s="694" t="s">
        <v>1379</v>
      </c>
      <c r="C1714" s="698">
        <v>12</v>
      </c>
      <c r="D1714" s="697" t="s">
        <v>1368</v>
      </c>
      <c r="E1714" s="706">
        <v>0</v>
      </c>
    </row>
    <row r="1715" spans="1:7" ht="11.25" customHeight="1" x14ac:dyDescent="0.25">
      <c r="A1715" s="690" t="e">
        <f t="shared" si="211"/>
        <v>#N/A</v>
      </c>
      <c r="B1715" s="694" t="s">
        <v>1380</v>
      </c>
      <c r="C1715" s="698">
        <v>13</v>
      </c>
      <c r="D1715" s="697" t="s">
        <v>1368</v>
      </c>
      <c r="E1715" s="707">
        <v>0</v>
      </c>
    </row>
    <row r="1716" spans="1:7" ht="11.25" customHeight="1" x14ac:dyDescent="0.25">
      <c r="A1716" s="690" t="e">
        <f t="shared" si="211"/>
        <v>#N/A</v>
      </c>
      <c r="B1716" s="694" t="s">
        <v>1381</v>
      </c>
      <c r="C1716" s="698">
        <v>14</v>
      </c>
      <c r="D1716" s="697" t="s">
        <v>1368</v>
      </c>
      <c r="E1716" s="703"/>
    </row>
    <row r="1718" spans="1:7" ht="11.25" customHeight="1" x14ac:dyDescent="0.25">
      <c r="A1718" s="690" t="e">
        <f t="shared" ref="A1718" si="214">B1718</f>
        <v>#N/A</v>
      </c>
      <c r="B1718" s="697" t="e">
        <v>#N/A</v>
      </c>
      <c r="C1718" s="697" t="s">
        <v>1338</v>
      </c>
      <c r="D1718" s="698">
        <v>1</v>
      </c>
      <c r="E1718" s="698">
        <v>2</v>
      </c>
      <c r="G1718" s="690">
        <v>107</v>
      </c>
    </row>
    <row r="1719" spans="1:7" ht="11.25" customHeight="1" x14ac:dyDescent="0.25">
      <c r="A1719" s="690" t="e">
        <f t="shared" ref="A1719" si="215">A1718</f>
        <v>#N/A</v>
      </c>
      <c r="B1719" s="694" t="s">
        <v>1367</v>
      </c>
      <c r="C1719" s="698">
        <v>1</v>
      </c>
      <c r="D1719" s="699">
        <v>0</v>
      </c>
      <c r="E1719" s="697" t="s">
        <v>1368</v>
      </c>
      <c r="G1719" s="705" t="e">
        <v>#N/A</v>
      </c>
    </row>
    <row r="1720" spans="1:7" ht="11.25" customHeight="1" x14ac:dyDescent="0.25">
      <c r="A1720" s="690" t="e">
        <f t="shared" si="211"/>
        <v>#N/A</v>
      </c>
      <c r="B1720" s="694" t="s">
        <v>1369</v>
      </c>
      <c r="C1720" s="698">
        <v>2</v>
      </c>
      <c r="D1720" s="700"/>
      <c r="E1720" s="697" t="s">
        <v>1368</v>
      </c>
    </row>
    <row r="1721" spans="1:7" ht="11.25" customHeight="1" x14ac:dyDescent="0.25">
      <c r="A1721" s="690" t="e">
        <f t="shared" si="211"/>
        <v>#N/A</v>
      </c>
      <c r="B1721" s="694" t="s">
        <v>1370</v>
      </c>
      <c r="C1721" s="698">
        <v>3</v>
      </c>
      <c r="D1721" s="701">
        <v>0</v>
      </c>
      <c r="E1721" s="697" t="s">
        <v>1368</v>
      </c>
      <c r="G1721" s="690" t="s">
        <v>1384</v>
      </c>
    </row>
    <row r="1722" spans="1:7" ht="11.25" customHeight="1" x14ac:dyDescent="0.25">
      <c r="A1722" s="690" t="e">
        <f t="shared" si="211"/>
        <v>#N/A</v>
      </c>
      <c r="B1722" s="694" t="s">
        <v>1371</v>
      </c>
      <c r="C1722" s="698">
        <v>4</v>
      </c>
      <c r="D1722" s="700"/>
      <c r="E1722" s="697" t="s">
        <v>1368</v>
      </c>
    </row>
    <row r="1723" spans="1:7" ht="11.25" customHeight="1" x14ac:dyDescent="0.25">
      <c r="A1723" s="690" t="e">
        <f t="shared" si="211"/>
        <v>#N/A</v>
      </c>
      <c r="B1723" s="694" t="s">
        <v>1372</v>
      </c>
      <c r="C1723" s="698">
        <v>5</v>
      </c>
      <c r="D1723" s="700">
        <v>0</v>
      </c>
      <c r="E1723" s="697" t="s">
        <v>1368</v>
      </c>
    </row>
    <row r="1724" spans="1:7" ht="11.25" customHeight="1" x14ac:dyDescent="0.25">
      <c r="A1724" s="690" t="e">
        <f t="shared" si="211"/>
        <v>#N/A</v>
      </c>
      <c r="B1724" s="694" t="s">
        <v>1373</v>
      </c>
      <c r="C1724" s="698">
        <v>6</v>
      </c>
      <c r="D1724" s="700"/>
      <c r="E1724" s="697" t="s">
        <v>1368</v>
      </c>
    </row>
    <row r="1725" spans="1:7" ht="11.25" customHeight="1" x14ac:dyDescent="0.25">
      <c r="A1725" s="690" t="e">
        <f t="shared" si="211"/>
        <v>#N/A</v>
      </c>
      <c r="B1725" s="694" t="s">
        <v>1374</v>
      </c>
      <c r="C1725" s="698">
        <v>7</v>
      </c>
      <c r="D1725" s="702">
        <v>0</v>
      </c>
      <c r="E1725" s="697" t="s">
        <v>1368</v>
      </c>
    </row>
    <row r="1726" spans="1:7" ht="11.25" customHeight="1" x14ac:dyDescent="0.25">
      <c r="A1726" s="690" t="e">
        <f t="shared" si="211"/>
        <v>#N/A</v>
      </c>
      <c r="B1726" s="694" t="s">
        <v>1375</v>
      </c>
      <c r="C1726" s="698">
        <v>8</v>
      </c>
      <c r="D1726" s="703">
        <v>0</v>
      </c>
      <c r="E1726" s="697" t="s">
        <v>1368</v>
      </c>
    </row>
    <row r="1727" spans="1:7" ht="11.25" customHeight="1" x14ac:dyDescent="0.25">
      <c r="A1727" s="690" t="e">
        <f t="shared" si="211"/>
        <v>#N/A</v>
      </c>
      <c r="B1727" s="694" t="s">
        <v>1376</v>
      </c>
      <c r="C1727" s="698">
        <v>9</v>
      </c>
      <c r="D1727" s="700">
        <v>0</v>
      </c>
      <c r="E1727" s="697" t="s">
        <v>1368</v>
      </c>
    </row>
    <row r="1728" spans="1:7" ht="11.25" customHeight="1" x14ac:dyDescent="0.25">
      <c r="A1728" s="690" t="e">
        <f t="shared" si="211"/>
        <v>#N/A</v>
      </c>
      <c r="B1728" s="694" t="s">
        <v>1377</v>
      </c>
      <c r="C1728" s="698">
        <v>10</v>
      </c>
      <c r="D1728" s="700">
        <v>0</v>
      </c>
      <c r="E1728" s="697" t="s">
        <v>1368</v>
      </c>
    </row>
    <row r="1729" spans="1:7" ht="11.25" customHeight="1" x14ac:dyDescent="0.25">
      <c r="A1729" s="690" t="e">
        <f t="shared" si="211"/>
        <v>#N/A</v>
      </c>
      <c r="B1729" s="694" t="s">
        <v>1378</v>
      </c>
      <c r="C1729" s="698">
        <v>11</v>
      </c>
      <c r="D1729" s="697" t="s">
        <v>1368</v>
      </c>
      <c r="E1729" s="706">
        <v>0</v>
      </c>
    </row>
    <row r="1730" spans="1:7" ht="11.25" customHeight="1" x14ac:dyDescent="0.25">
      <c r="A1730" s="690" t="e">
        <f t="shared" si="211"/>
        <v>#N/A</v>
      </c>
      <c r="B1730" s="694" t="s">
        <v>1379</v>
      </c>
      <c r="C1730" s="698">
        <v>12</v>
      </c>
      <c r="D1730" s="697" t="s">
        <v>1368</v>
      </c>
      <c r="E1730" s="706">
        <v>0</v>
      </c>
    </row>
    <row r="1731" spans="1:7" ht="11.25" customHeight="1" x14ac:dyDescent="0.25">
      <c r="A1731" s="690" t="e">
        <f t="shared" si="211"/>
        <v>#N/A</v>
      </c>
      <c r="B1731" s="694" t="s">
        <v>1380</v>
      </c>
      <c r="C1731" s="698">
        <v>13</v>
      </c>
      <c r="D1731" s="697" t="s">
        <v>1368</v>
      </c>
      <c r="E1731" s="707">
        <v>0</v>
      </c>
    </row>
    <row r="1732" spans="1:7" ht="11.25" customHeight="1" x14ac:dyDescent="0.25">
      <c r="A1732" s="690" t="e">
        <f t="shared" si="211"/>
        <v>#N/A</v>
      </c>
      <c r="B1732" s="694" t="s">
        <v>1381</v>
      </c>
      <c r="C1732" s="698">
        <v>14</v>
      </c>
      <c r="D1732" s="697" t="s">
        <v>1368</v>
      </c>
      <c r="E1732" s="703"/>
    </row>
    <row r="1734" spans="1:7" ht="11.25" customHeight="1" x14ac:dyDescent="0.25">
      <c r="A1734" s="690" t="e">
        <f t="shared" ref="A1734" si="216">B1734</f>
        <v>#N/A</v>
      </c>
      <c r="B1734" s="697" t="e">
        <v>#N/A</v>
      </c>
      <c r="C1734" s="697" t="s">
        <v>1338</v>
      </c>
      <c r="D1734" s="698">
        <v>1</v>
      </c>
      <c r="E1734" s="698">
        <v>2</v>
      </c>
      <c r="G1734" s="690">
        <v>108</v>
      </c>
    </row>
    <row r="1735" spans="1:7" ht="11.25" customHeight="1" x14ac:dyDescent="0.25">
      <c r="A1735" s="690" t="e">
        <f t="shared" ref="A1735" si="217">A1734</f>
        <v>#N/A</v>
      </c>
      <c r="B1735" s="694" t="s">
        <v>1367</v>
      </c>
      <c r="C1735" s="698">
        <v>1</v>
      </c>
      <c r="D1735" s="699">
        <v>0</v>
      </c>
      <c r="E1735" s="697" t="s">
        <v>1368</v>
      </c>
      <c r="G1735" s="705" t="e">
        <v>#N/A</v>
      </c>
    </row>
    <row r="1736" spans="1:7" ht="11.25" customHeight="1" x14ac:dyDescent="0.25">
      <c r="A1736" s="690" t="e">
        <f t="shared" si="211"/>
        <v>#N/A</v>
      </c>
      <c r="B1736" s="694" t="s">
        <v>1369</v>
      </c>
      <c r="C1736" s="698">
        <v>2</v>
      </c>
      <c r="D1736" s="700"/>
      <c r="E1736" s="697" t="s">
        <v>1368</v>
      </c>
    </row>
    <row r="1737" spans="1:7" ht="11.25" customHeight="1" x14ac:dyDescent="0.25">
      <c r="A1737" s="690" t="e">
        <f t="shared" si="211"/>
        <v>#N/A</v>
      </c>
      <c r="B1737" s="694" t="s">
        <v>1370</v>
      </c>
      <c r="C1737" s="698">
        <v>3</v>
      </c>
      <c r="D1737" s="701">
        <v>0</v>
      </c>
      <c r="E1737" s="697" t="s">
        <v>1368</v>
      </c>
      <c r="G1737" s="690" t="s">
        <v>1384</v>
      </c>
    </row>
    <row r="1738" spans="1:7" ht="11.25" customHeight="1" x14ac:dyDescent="0.25">
      <c r="A1738" s="690" t="e">
        <f t="shared" si="211"/>
        <v>#N/A</v>
      </c>
      <c r="B1738" s="694" t="s">
        <v>1371</v>
      </c>
      <c r="C1738" s="698">
        <v>4</v>
      </c>
      <c r="D1738" s="700"/>
      <c r="E1738" s="697" t="s">
        <v>1368</v>
      </c>
    </row>
    <row r="1739" spans="1:7" ht="11.25" customHeight="1" x14ac:dyDescent="0.25">
      <c r="A1739" s="690" t="e">
        <f t="shared" si="211"/>
        <v>#N/A</v>
      </c>
      <c r="B1739" s="694" t="s">
        <v>1372</v>
      </c>
      <c r="C1739" s="698">
        <v>5</v>
      </c>
      <c r="D1739" s="700">
        <v>0</v>
      </c>
      <c r="E1739" s="697" t="s">
        <v>1368</v>
      </c>
    </row>
    <row r="1740" spans="1:7" ht="11.25" customHeight="1" x14ac:dyDescent="0.25">
      <c r="A1740" s="690" t="e">
        <f t="shared" si="211"/>
        <v>#N/A</v>
      </c>
      <c r="B1740" s="694" t="s">
        <v>1373</v>
      </c>
      <c r="C1740" s="698">
        <v>6</v>
      </c>
      <c r="D1740" s="700"/>
      <c r="E1740" s="697" t="s">
        <v>1368</v>
      </c>
    </row>
    <row r="1741" spans="1:7" ht="11.25" customHeight="1" x14ac:dyDescent="0.25">
      <c r="A1741" s="690" t="e">
        <f t="shared" si="211"/>
        <v>#N/A</v>
      </c>
      <c r="B1741" s="694" t="s">
        <v>1374</v>
      </c>
      <c r="C1741" s="698">
        <v>7</v>
      </c>
      <c r="D1741" s="702">
        <v>0</v>
      </c>
      <c r="E1741" s="697" t="s">
        <v>1368</v>
      </c>
    </row>
    <row r="1742" spans="1:7" ht="11.25" customHeight="1" x14ac:dyDescent="0.25">
      <c r="A1742" s="690" t="e">
        <f t="shared" si="211"/>
        <v>#N/A</v>
      </c>
      <c r="B1742" s="694" t="s">
        <v>1375</v>
      </c>
      <c r="C1742" s="698">
        <v>8</v>
      </c>
      <c r="D1742" s="703">
        <v>0</v>
      </c>
      <c r="E1742" s="697" t="s">
        <v>1368</v>
      </c>
    </row>
    <row r="1743" spans="1:7" ht="11.25" customHeight="1" x14ac:dyDescent="0.25">
      <c r="A1743" s="690" t="e">
        <f t="shared" si="211"/>
        <v>#N/A</v>
      </c>
      <c r="B1743" s="694" t="s">
        <v>1376</v>
      </c>
      <c r="C1743" s="698">
        <v>9</v>
      </c>
      <c r="D1743" s="700">
        <v>0</v>
      </c>
      <c r="E1743" s="697" t="s">
        <v>1368</v>
      </c>
    </row>
    <row r="1744" spans="1:7" ht="11.25" customHeight="1" x14ac:dyDescent="0.25">
      <c r="A1744" s="690" t="e">
        <f t="shared" si="211"/>
        <v>#N/A</v>
      </c>
      <c r="B1744" s="694" t="s">
        <v>1377</v>
      </c>
      <c r="C1744" s="698">
        <v>10</v>
      </c>
      <c r="D1744" s="700">
        <v>0</v>
      </c>
      <c r="E1744" s="697" t="s">
        <v>1368</v>
      </c>
    </row>
    <row r="1745" spans="1:7" ht="11.25" customHeight="1" x14ac:dyDescent="0.25">
      <c r="A1745" s="690" t="e">
        <f t="shared" si="211"/>
        <v>#N/A</v>
      </c>
      <c r="B1745" s="694" t="s">
        <v>1378</v>
      </c>
      <c r="C1745" s="698">
        <v>11</v>
      </c>
      <c r="D1745" s="697" t="s">
        <v>1368</v>
      </c>
      <c r="E1745" s="706">
        <v>0</v>
      </c>
    </row>
    <row r="1746" spans="1:7" ht="11.25" customHeight="1" x14ac:dyDescent="0.25">
      <c r="A1746" s="690" t="e">
        <f t="shared" si="211"/>
        <v>#N/A</v>
      </c>
      <c r="B1746" s="694" t="s">
        <v>1379</v>
      </c>
      <c r="C1746" s="698">
        <v>12</v>
      </c>
      <c r="D1746" s="697" t="s">
        <v>1368</v>
      </c>
      <c r="E1746" s="706">
        <v>0</v>
      </c>
    </row>
    <row r="1747" spans="1:7" ht="11.25" customHeight="1" x14ac:dyDescent="0.25">
      <c r="A1747" s="690" t="e">
        <f t="shared" si="211"/>
        <v>#N/A</v>
      </c>
      <c r="B1747" s="694" t="s">
        <v>1380</v>
      </c>
      <c r="C1747" s="698">
        <v>13</v>
      </c>
      <c r="D1747" s="697" t="s">
        <v>1368</v>
      </c>
      <c r="E1747" s="707">
        <v>0</v>
      </c>
    </row>
    <row r="1748" spans="1:7" ht="11.25" customHeight="1" x14ac:dyDescent="0.25">
      <c r="A1748" s="690" t="e">
        <f t="shared" si="211"/>
        <v>#N/A</v>
      </c>
      <c r="B1748" s="694" t="s">
        <v>1381</v>
      </c>
      <c r="C1748" s="698">
        <v>14</v>
      </c>
      <c r="D1748" s="697" t="s">
        <v>1368</v>
      </c>
      <c r="E1748" s="703"/>
    </row>
    <row r="1750" spans="1:7" ht="11.25" customHeight="1" x14ac:dyDescent="0.25">
      <c r="A1750" s="690" t="e">
        <f t="shared" ref="A1750" si="218">B1750</f>
        <v>#N/A</v>
      </c>
      <c r="B1750" s="697" t="e">
        <v>#N/A</v>
      </c>
      <c r="C1750" s="697" t="s">
        <v>1338</v>
      </c>
      <c r="D1750" s="698">
        <v>1</v>
      </c>
      <c r="E1750" s="698">
        <v>2</v>
      </c>
      <c r="G1750" s="690">
        <v>109</v>
      </c>
    </row>
    <row r="1751" spans="1:7" ht="11.25" customHeight="1" x14ac:dyDescent="0.25">
      <c r="A1751" s="690" t="e">
        <f t="shared" ref="A1751:A1812" si="219">A1750</f>
        <v>#N/A</v>
      </c>
      <c r="B1751" s="694" t="s">
        <v>1367</v>
      </c>
      <c r="C1751" s="698">
        <v>1</v>
      </c>
      <c r="D1751" s="699">
        <v>0</v>
      </c>
      <c r="E1751" s="697" t="s">
        <v>1368</v>
      </c>
      <c r="G1751" s="705" t="e">
        <v>#N/A</v>
      </c>
    </row>
    <row r="1752" spans="1:7" ht="11.25" customHeight="1" x14ac:dyDescent="0.25">
      <c r="A1752" s="690" t="e">
        <f t="shared" si="219"/>
        <v>#N/A</v>
      </c>
      <c r="B1752" s="694" t="s">
        <v>1369</v>
      </c>
      <c r="C1752" s="698">
        <v>2</v>
      </c>
      <c r="D1752" s="700"/>
      <c r="E1752" s="697" t="s">
        <v>1368</v>
      </c>
    </row>
    <row r="1753" spans="1:7" ht="11.25" customHeight="1" x14ac:dyDescent="0.25">
      <c r="A1753" s="690" t="e">
        <f t="shared" si="219"/>
        <v>#N/A</v>
      </c>
      <c r="B1753" s="694" t="s">
        <v>1370</v>
      </c>
      <c r="C1753" s="698">
        <v>3</v>
      </c>
      <c r="D1753" s="701">
        <v>0</v>
      </c>
      <c r="E1753" s="697" t="s">
        <v>1368</v>
      </c>
      <c r="G1753" s="690" t="s">
        <v>1384</v>
      </c>
    </row>
    <row r="1754" spans="1:7" ht="11.25" customHeight="1" x14ac:dyDescent="0.25">
      <c r="A1754" s="690" t="e">
        <f t="shared" si="219"/>
        <v>#N/A</v>
      </c>
      <c r="B1754" s="694" t="s">
        <v>1371</v>
      </c>
      <c r="C1754" s="698">
        <v>4</v>
      </c>
      <c r="D1754" s="700"/>
      <c r="E1754" s="697" t="s">
        <v>1368</v>
      </c>
    </row>
    <row r="1755" spans="1:7" ht="11.25" customHeight="1" x14ac:dyDescent="0.25">
      <c r="A1755" s="690" t="e">
        <f t="shared" si="219"/>
        <v>#N/A</v>
      </c>
      <c r="B1755" s="694" t="s">
        <v>1372</v>
      </c>
      <c r="C1755" s="698">
        <v>5</v>
      </c>
      <c r="D1755" s="700">
        <v>0</v>
      </c>
      <c r="E1755" s="697" t="s">
        <v>1368</v>
      </c>
    </row>
    <row r="1756" spans="1:7" ht="11.25" customHeight="1" x14ac:dyDescent="0.25">
      <c r="A1756" s="690" t="e">
        <f t="shared" si="219"/>
        <v>#N/A</v>
      </c>
      <c r="B1756" s="694" t="s">
        <v>1373</v>
      </c>
      <c r="C1756" s="698">
        <v>6</v>
      </c>
      <c r="D1756" s="700"/>
      <c r="E1756" s="697" t="s">
        <v>1368</v>
      </c>
    </row>
    <row r="1757" spans="1:7" ht="11.25" customHeight="1" x14ac:dyDescent="0.25">
      <c r="A1757" s="690" t="e">
        <f t="shared" si="219"/>
        <v>#N/A</v>
      </c>
      <c r="B1757" s="694" t="s">
        <v>1374</v>
      </c>
      <c r="C1757" s="698">
        <v>7</v>
      </c>
      <c r="D1757" s="702">
        <v>0</v>
      </c>
      <c r="E1757" s="697" t="s">
        <v>1368</v>
      </c>
    </row>
    <row r="1758" spans="1:7" ht="11.25" customHeight="1" x14ac:dyDescent="0.25">
      <c r="A1758" s="690" t="e">
        <f t="shared" si="219"/>
        <v>#N/A</v>
      </c>
      <c r="B1758" s="694" t="s">
        <v>1375</v>
      </c>
      <c r="C1758" s="698">
        <v>8</v>
      </c>
      <c r="D1758" s="703">
        <v>0</v>
      </c>
      <c r="E1758" s="697" t="s">
        <v>1368</v>
      </c>
    </row>
    <row r="1759" spans="1:7" ht="11.25" customHeight="1" x14ac:dyDescent="0.25">
      <c r="A1759" s="690" t="e">
        <f t="shared" si="219"/>
        <v>#N/A</v>
      </c>
      <c r="B1759" s="694" t="s">
        <v>1376</v>
      </c>
      <c r="C1759" s="698">
        <v>9</v>
      </c>
      <c r="D1759" s="700">
        <v>0</v>
      </c>
      <c r="E1759" s="697" t="s">
        <v>1368</v>
      </c>
    </row>
    <row r="1760" spans="1:7" ht="11.25" customHeight="1" x14ac:dyDescent="0.25">
      <c r="A1760" s="690" t="e">
        <f t="shared" si="219"/>
        <v>#N/A</v>
      </c>
      <c r="B1760" s="694" t="s">
        <v>1377</v>
      </c>
      <c r="C1760" s="698">
        <v>10</v>
      </c>
      <c r="D1760" s="700">
        <v>0</v>
      </c>
      <c r="E1760" s="697" t="s">
        <v>1368</v>
      </c>
    </row>
    <row r="1761" spans="1:7" ht="11.25" customHeight="1" x14ac:dyDescent="0.25">
      <c r="A1761" s="690" t="e">
        <f t="shared" si="219"/>
        <v>#N/A</v>
      </c>
      <c r="B1761" s="694" t="s">
        <v>1378</v>
      </c>
      <c r="C1761" s="698">
        <v>11</v>
      </c>
      <c r="D1761" s="697" t="s">
        <v>1368</v>
      </c>
      <c r="E1761" s="706">
        <v>0</v>
      </c>
    </row>
    <row r="1762" spans="1:7" ht="11.25" customHeight="1" x14ac:dyDescent="0.25">
      <c r="A1762" s="690" t="e">
        <f t="shared" si="219"/>
        <v>#N/A</v>
      </c>
      <c r="B1762" s="694" t="s">
        <v>1379</v>
      </c>
      <c r="C1762" s="698">
        <v>12</v>
      </c>
      <c r="D1762" s="697" t="s">
        <v>1368</v>
      </c>
      <c r="E1762" s="706">
        <v>0</v>
      </c>
    </row>
    <row r="1763" spans="1:7" ht="11.25" customHeight="1" x14ac:dyDescent="0.25">
      <c r="A1763" s="690" t="e">
        <f t="shared" si="219"/>
        <v>#N/A</v>
      </c>
      <c r="B1763" s="694" t="s">
        <v>1380</v>
      </c>
      <c r="C1763" s="698">
        <v>13</v>
      </c>
      <c r="D1763" s="697" t="s">
        <v>1368</v>
      </c>
      <c r="E1763" s="707">
        <v>0</v>
      </c>
    </row>
    <row r="1764" spans="1:7" ht="11.25" customHeight="1" x14ac:dyDescent="0.25">
      <c r="A1764" s="690" t="e">
        <f t="shared" si="219"/>
        <v>#N/A</v>
      </c>
      <c r="B1764" s="694" t="s">
        <v>1381</v>
      </c>
      <c r="C1764" s="698">
        <v>14</v>
      </c>
      <c r="D1764" s="697" t="s">
        <v>1368</v>
      </c>
      <c r="E1764" s="703"/>
    </row>
    <row r="1766" spans="1:7" ht="11.25" customHeight="1" x14ac:dyDescent="0.25">
      <c r="A1766" s="690" t="e">
        <f t="shared" ref="A1766" si="220">B1766</f>
        <v>#N/A</v>
      </c>
      <c r="B1766" s="697" t="e">
        <v>#N/A</v>
      </c>
      <c r="C1766" s="697" t="s">
        <v>1338</v>
      </c>
      <c r="D1766" s="698">
        <v>1</v>
      </c>
      <c r="E1766" s="698">
        <v>2</v>
      </c>
      <c r="G1766" s="690">
        <v>110</v>
      </c>
    </row>
    <row r="1767" spans="1:7" ht="11.25" customHeight="1" x14ac:dyDescent="0.25">
      <c r="A1767" s="690" t="e">
        <f t="shared" ref="A1767" si="221">A1766</f>
        <v>#N/A</v>
      </c>
      <c r="B1767" s="694" t="s">
        <v>1367</v>
      </c>
      <c r="C1767" s="698">
        <v>1</v>
      </c>
      <c r="D1767" s="699">
        <v>0</v>
      </c>
      <c r="E1767" s="697" t="s">
        <v>1368</v>
      </c>
      <c r="G1767" s="705" t="e">
        <v>#N/A</v>
      </c>
    </row>
    <row r="1768" spans="1:7" ht="11.25" customHeight="1" x14ac:dyDescent="0.25">
      <c r="A1768" s="690" t="e">
        <f t="shared" si="219"/>
        <v>#N/A</v>
      </c>
      <c r="B1768" s="694" t="s">
        <v>1369</v>
      </c>
      <c r="C1768" s="698">
        <v>2</v>
      </c>
      <c r="D1768" s="700"/>
      <c r="E1768" s="697" t="s">
        <v>1368</v>
      </c>
    </row>
    <row r="1769" spans="1:7" ht="11.25" customHeight="1" x14ac:dyDescent="0.25">
      <c r="A1769" s="690" t="e">
        <f t="shared" si="219"/>
        <v>#N/A</v>
      </c>
      <c r="B1769" s="694" t="s">
        <v>1370</v>
      </c>
      <c r="C1769" s="698">
        <v>3</v>
      </c>
      <c r="D1769" s="701">
        <v>0</v>
      </c>
      <c r="E1769" s="697" t="s">
        <v>1368</v>
      </c>
      <c r="G1769" s="690" t="s">
        <v>1384</v>
      </c>
    </row>
    <row r="1770" spans="1:7" ht="11.25" customHeight="1" x14ac:dyDescent="0.25">
      <c r="A1770" s="690" t="e">
        <f t="shared" si="219"/>
        <v>#N/A</v>
      </c>
      <c r="B1770" s="694" t="s">
        <v>1371</v>
      </c>
      <c r="C1770" s="698">
        <v>4</v>
      </c>
      <c r="D1770" s="700"/>
      <c r="E1770" s="697" t="s">
        <v>1368</v>
      </c>
    </row>
    <row r="1771" spans="1:7" ht="11.25" customHeight="1" x14ac:dyDescent="0.25">
      <c r="A1771" s="690" t="e">
        <f t="shared" si="219"/>
        <v>#N/A</v>
      </c>
      <c r="B1771" s="694" t="s">
        <v>1372</v>
      </c>
      <c r="C1771" s="698">
        <v>5</v>
      </c>
      <c r="D1771" s="700">
        <v>0</v>
      </c>
      <c r="E1771" s="697" t="s">
        <v>1368</v>
      </c>
    </row>
    <row r="1772" spans="1:7" ht="11.25" customHeight="1" x14ac:dyDescent="0.25">
      <c r="A1772" s="690" t="e">
        <f t="shared" si="219"/>
        <v>#N/A</v>
      </c>
      <c r="B1772" s="694" t="s">
        <v>1373</v>
      </c>
      <c r="C1772" s="698">
        <v>6</v>
      </c>
      <c r="D1772" s="700"/>
      <c r="E1772" s="697" t="s">
        <v>1368</v>
      </c>
    </row>
    <row r="1773" spans="1:7" ht="11.25" customHeight="1" x14ac:dyDescent="0.25">
      <c r="A1773" s="690" t="e">
        <f t="shared" si="219"/>
        <v>#N/A</v>
      </c>
      <c r="B1773" s="694" t="s">
        <v>1374</v>
      </c>
      <c r="C1773" s="698">
        <v>7</v>
      </c>
      <c r="D1773" s="702">
        <v>0</v>
      </c>
      <c r="E1773" s="697" t="s">
        <v>1368</v>
      </c>
    </row>
    <row r="1774" spans="1:7" ht="11.25" customHeight="1" x14ac:dyDescent="0.25">
      <c r="A1774" s="690" t="e">
        <f t="shared" si="219"/>
        <v>#N/A</v>
      </c>
      <c r="B1774" s="694" t="s">
        <v>1375</v>
      </c>
      <c r="C1774" s="698">
        <v>8</v>
      </c>
      <c r="D1774" s="703">
        <v>0</v>
      </c>
      <c r="E1774" s="697" t="s">
        <v>1368</v>
      </c>
    </row>
    <row r="1775" spans="1:7" ht="11.25" customHeight="1" x14ac:dyDescent="0.25">
      <c r="A1775" s="690" t="e">
        <f t="shared" si="219"/>
        <v>#N/A</v>
      </c>
      <c r="B1775" s="694" t="s">
        <v>1376</v>
      </c>
      <c r="C1775" s="698">
        <v>9</v>
      </c>
      <c r="D1775" s="700">
        <v>0</v>
      </c>
      <c r="E1775" s="697" t="s">
        <v>1368</v>
      </c>
    </row>
    <row r="1776" spans="1:7" ht="11.25" customHeight="1" x14ac:dyDescent="0.25">
      <c r="A1776" s="690" t="e">
        <f t="shared" si="219"/>
        <v>#N/A</v>
      </c>
      <c r="B1776" s="694" t="s">
        <v>1377</v>
      </c>
      <c r="C1776" s="698">
        <v>10</v>
      </c>
      <c r="D1776" s="700">
        <v>0</v>
      </c>
      <c r="E1776" s="697" t="s">
        <v>1368</v>
      </c>
    </row>
    <row r="1777" spans="1:7" ht="11.25" customHeight="1" x14ac:dyDescent="0.25">
      <c r="A1777" s="690" t="e">
        <f t="shared" si="219"/>
        <v>#N/A</v>
      </c>
      <c r="B1777" s="694" t="s">
        <v>1378</v>
      </c>
      <c r="C1777" s="698">
        <v>11</v>
      </c>
      <c r="D1777" s="697" t="s">
        <v>1368</v>
      </c>
      <c r="E1777" s="706">
        <v>0</v>
      </c>
    </row>
    <row r="1778" spans="1:7" ht="11.25" customHeight="1" x14ac:dyDescent="0.25">
      <c r="A1778" s="690" t="e">
        <f t="shared" si="219"/>
        <v>#N/A</v>
      </c>
      <c r="B1778" s="694" t="s">
        <v>1379</v>
      </c>
      <c r="C1778" s="698">
        <v>12</v>
      </c>
      <c r="D1778" s="697" t="s">
        <v>1368</v>
      </c>
      <c r="E1778" s="706">
        <v>0</v>
      </c>
    </row>
    <row r="1779" spans="1:7" ht="11.25" customHeight="1" x14ac:dyDescent="0.25">
      <c r="A1779" s="690" t="e">
        <f t="shared" si="219"/>
        <v>#N/A</v>
      </c>
      <c r="B1779" s="694" t="s">
        <v>1380</v>
      </c>
      <c r="C1779" s="698">
        <v>13</v>
      </c>
      <c r="D1779" s="697" t="s">
        <v>1368</v>
      </c>
      <c r="E1779" s="707">
        <v>0</v>
      </c>
    </row>
    <row r="1780" spans="1:7" ht="11.25" customHeight="1" x14ac:dyDescent="0.25">
      <c r="A1780" s="690" t="e">
        <f t="shared" si="219"/>
        <v>#N/A</v>
      </c>
      <c r="B1780" s="694" t="s">
        <v>1381</v>
      </c>
      <c r="C1780" s="698">
        <v>14</v>
      </c>
      <c r="D1780" s="697" t="s">
        <v>1368</v>
      </c>
      <c r="E1780" s="703"/>
    </row>
    <row r="1782" spans="1:7" ht="11.25" customHeight="1" x14ac:dyDescent="0.25">
      <c r="A1782" s="690" t="e">
        <f t="shared" ref="A1782" si="222">B1782</f>
        <v>#N/A</v>
      </c>
      <c r="B1782" s="697" t="e">
        <v>#N/A</v>
      </c>
      <c r="C1782" s="697" t="s">
        <v>1338</v>
      </c>
      <c r="D1782" s="698">
        <v>1</v>
      </c>
      <c r="E1782" s="698">
        <v>2</v>
      </c>
      <c r="G1782" s="690">
        <v>111</v>
      </c>
    </row>
    <row r="1783" spans="1:7" ht="11.25" customHeight="1" x14ac:dyDescent="0.25">
      <c r="A1783" s="690" t="e">
        <f t="shared" ref="A1783" si="223">A1782</f>
        <v>#N/A</v>
      </c>
      <c r="B1783" s="694" t="s">
        <v>1367</v>
      </c>
      <c r="C1783" s="698">
        <v>1</v>
      </c>
      <c r="D1783" s="699">
        <v>0</v>
      </c>
      <c r="E1783" s="697" t="s">
        <v>1368</v>
      </c>
      <c r="G1783" s="705" t="e">
        <v>#N/A</v>
      </c>
    </row>
    <row r="1784" spans="1:7" ht="11.25" customHeight="1" x14ac:dyDescent="0.25">
      <c r="A1784" s="690" t="e">
        <f t="shared" si="219"/>
        <v>#N/A</v>
      </c>
      <c r="B1784" s="694" t="s">
        <v>1369</v>
      </c>
      <c r="C1784" s="698">
        <v>2</v>
      </c>
      <c r="D1784" s="700"/>
      <c r="E1784" s="697" t="s">
        <v>1368</v>
      </c>
    </row>
    <row r="1785" spans="1:7" ht="11.25" customHeight="1" x14ac:dyDescent="0.25">
      <c r="A1785" s="690" t="e">
        <f t="shared" si="219"/>
        <v>#N/A</v>
      </c>
      <c r="B1785" s="694" t="s">
        <v>1370</v>
      </c>
      <c r="C1785" s="698">
        <v>3</v>
      </c>
      <c r="D1785" s="701">
        <v>0</v>
      </c>
      <c r="E1785" s="697" t="s">
        <v>1368</v>
      </c>
      <c r="G1785" s="690" t="s">
        <v>1384</v>
      </c>
    </row>
    <row r="1786" spans="1:7" ht="11.25" customHeight="1" x14ac:dyDescent="0.25">
      <c r="A1786" s="690" t="e">
        <f t="shared" si="219"/>
        <v>#N/A</v>
      </c>
      <c r="B1786" s="694" t="s">
        <v>1371</v>
      </c>
      <c r="C1786" s="698">
        <v>4</v>
      </c>
      <c r="D1786" s="700"/>
      <c r="E1786" s="697" t="s">
        <v>1368</v>
      </c>
    </row>
    <row r="1787" spans="1:7" ht="11.25" customHeight="1" x14ac:dyDescent="0.25">
      <c r="A1787" s="690" t="e">
        <f t="shared" si="219"/>
        <v>#N/A</v>
      </c>
      <c r="B1787" s="694" t="s">
        <v>1372</v>
      </c>
      <c r="C1787" s="698">
        <v>5</v>
      </c>
      <c r="D1787" s="700">
        <v>0</v>
      </c>
      <c r="E1787" s="697" t="s">
        <v>1368</v>
      </c>
    </row>
    <row r="1788" spans="1:7" ht="11.25" customHeight="1" x14ac:dyDescent="0.25">
      <c r="A1788" s="690" t="e">
        <f t="shared" si="219"/>
        <v>#N/A</v>
      </c>
      <c r="B1788" s="694" t="s">
        <v>1373</v>
      </c>
      <c r="C1788" s="698">
        <v>6</v>
      </c>
      <c r="D1788" s="700"/>
      <c r="E1788" s="697" t="s">
        <v>1368</v>
      </c>
    </row>
    <row r="1789" spans="1:7" ht="11.25" customHeight="1" x14ac:dyDescent="0.25">
      <c r="A1789" s="690" t="e">
        <f t="shared" si="219"/>
        <v>#N/A</v>
      </c>
      <c r="B1789" s="694" t="s">
        <v>1374</v>
      </c>
      <c r="C1789" s="698">
        <v>7</v>
      </c>
      <c r="D1789" s="702">
        <v>0</v>
      </c>
      <c r="E1789" s="697" t="s">
        <v>1368</v>
      </c>
    </row>
    <row r="1790" spans="1:7" ht="11.25" customHeight="1" x14ac:dyDescent="0.25">
      <c r="A1790" s="690" t="e">
        <f t="shared" si="219"/>
        <v>#N/A</v>
      </c>
      <c r="B1790" s="694" t="s">
        <v>1375</v>
      </c>
      <c r="C1790" s="698">
        <v>8</v>
      </c>
      <c r="D1790" s="703">
        <v>0</v>
      </c>
      <c r="E1790" s="697" t="s">
        <v>1368</v>
      </c>
    </row>
    <row r="1791" spans="1:7" ht="11.25" customHeight="1" x14ac:dyDescent="0.25">
      <c r="A1791" s="690" t="e">
        <f t="shared" si="219"/>
        <v>#N/A</v>
      </c>
      <c r="B1791" s="694" t="s">
        <v>1376</v>
      </c>
      <c r="C1791" s="698">
        <v>9</v>
      </c>
      <c r="D1791" s="700">
        <v>0</v>
      </c>
      <c r="E1791" s="697" t="s">
        <v>1368</v>
      </c>
    </row>
    <row r="1792" spans="1:7" ht="11.25" customHeight="1" x14ac:dyDescent="0.25">
      <c r="A1792" s="690" t="e">
        <f t="shared" si="219"/>
        <v>#N/A</v>
      </c>
      <c r="B1792" s="694" t="s">
        <v>1377</v>
      </c>
      <c r="C1792" s="698">
        <v>10</v>
      </c>
      <c r="D1792" s="700">
        <v>0</v>
      </c>
      <c r="E1792" s="697" t="s">
        <v>1368</v>
      </c>
    </row>
    <row r="1793" spans="1:7" ht="11.25" customHeight="1" x14ac:dyDescent="0.25">
      <c r="A1793" s="690" t="e">
        <f t="shared" si="219"/>
        <v>#N/A</v>
      </c>
      <c r="B1793" s="694" t="s">
        <v>1378</v>
      </c>
      <c r="C1793" s="698">
        <v>11</v>
      </c>
      <c r="D1793" s="697" t="s">
        <v>1368</v>
      </c>
      <c r="E1793" s="706">
        <v>0</v>
      </c>
    </row>
    <row r="1794" spans="1:7" ht="11.25" customHeight="1" x14ac:dyDescent="0.25">
      <c r="A1794" s="690" t="e">
        <f t="shared" si="219"/>
        <v>#N/A</v>
      </c>
      <c r="B1794" s="694" t="s">
        <v>1379</v>
      </c>
      <c r="C1794" s="698">
        <v>12</v>
      </c>
      <c r="D1794" s="697" t="s">
        <v>1368</v>
      </c>
      <c r="E1794" s="706">
        <v>0</v>
      </c>
    </row>
    <row r="1795" spans="1:7" ht="11.25" customHeight="1" x14ac:dyDescent="0.25">
      <c r="A1795" s="690" t="e">
        <f t="shared" si="219"/>
        <v>#N/A</v>
      </c>
      <c r="B1795" s="694" t="s">
        <v>1380</v>
      </c>
      <c r="C1795" s="698">
        <v>13</v>
      </c>
      <c r="D1795" s="697" t="s">
        <v>1368</v>
      </c>
      <c r="E1795" s="707">
        <v>0</v>
      </c>
    </row>
    <row r="1796" spans="1:7" ht="11.25" customHeight="1" x14ac:dyDescent="0.25">
      <c r="A1796" s="690" t="e">
        <f t="shared" si="219"/>
        <v>#N/A</v>
      </c>
      <c r="B1796" s="694" t="s">
        <v>1381</v>
      </c>
      <c r="C1796" s="698">
        <v>14</v>
      </c>
      <c r="D1796" s="697" t="s">
        <v>1368</v>
      </c>
      <c r="E1796" s="703"/>
    </row>
    <row r="1798" spans="1:7" ht="11.25" customHeight="1" x14ac:dyDescent="0.25">
      <c r="A1798" s="690" t="e">
        <f t="shared" ref="A1798" si="224">B1798</f>
        <v>#N/A</v>
      </c>
      <c r="B1798" s="697" t="e">
        <v>#N/A</v>
      </c>
      <c r="C1798" s="697" t="s">
        <v>1338</v>
      </c>
      <c r="D1798" s="698">
        <v>1</v>
      </c>
      <c r="E1798" s="698">
        <v>2</v>
      </c>
      <c r="G1798" s="690">
        <v>112</v>
      </c>
    </row>
    <row r="1799" spans="1:7" ht="11.25" customHeight="1" x14ac:dyDescent="0.25">
      <c r="A1799" s="690" t="e">
        <f t="shared" ref="A1799" si="225">A1798</f>
        <v>#N/A</v>
      </c>
      <c r="B1799" s="694" t="s">
        <v>1367</v>
      </c>
      <c r="C1799" s="698">
        <v>1</v>
      </c>
      <c r="D1799" s="699">
        <v>0</v>
      </c>
      <c r="E1799" s="697" t="s">
        <v>1368</v>
      </c>
      <c r="G1799" s="705" t="e">
        <v>#N/A</v>
      </c>
    </row>
    <row r="1800" spans="1:7" ht="11.25" customHeight="1" x14ac:dyDescent="0.25">
      <c r="A1800" s="690" t="e">
        <f t="shared" si="219"/>
        <v>#N/A</v>
      </c>
      <c r="B1800" s="694" t="s">
        <v>1369</v>
      </c>
      <c r="C1800" s="698">
        <v>2</v>
      </c>
      <c r="D1800" s="700"/>
      <c r="E1800" s="697" t="s">
        <v>1368</v>
      </c>
    </row>
    <row r="1801" spans="1:7" ht="11.25" customHeight="1" x14ac:dyDescent="0.25">
      <c r="A1801" s="690" t="e">
        <f t="shared" si="219"/>
        <v>#N/A</v>
      </c>
      <c r="B1801" s="694" t="s">
        <v>1370</v>
      </c>
      <c r="C1801" s="698">
        <v>3</v>
      </c>
      <c r="D1801" s="701">
        <v>0</v>
      </c>
      <c r="E1801" s="697" t="s">
        <v>1368</v>
      </c>
      <c r="G1801" s="690" t="s">
        <v>1384</v>
      </c>
    </row>
    <row r="1802" spans="1:7" ht="11.25" customHeight="1" x14ac:dyDescent="0.25">
      <c r="A1802" s="690" t="e">
        <f t="shared" si="219"/>
        <v>#N/A</v>
      </c>
      <c r="B1802" s="694" t="s">
        <v>1371</v>
      </c>
      <c r="C1802" s="698">
        <v>4</v>
      </c>
      <c r="D1802" s="700"/>
      <c r="E1802" s="697" t="s">
        <v>1368</v>
      </c>
    </row>
    <row r="1803" spans="1:7" ht="11.25" customHeight="1" x14ac:dyDescent="0.25">
      <c r="A1803" s="690" t="e">
        <f t="shared" si="219"/>
        <v>#N/A</v>
      </c>
      <c r="B1803" s="694" t="s">
        <v>1372</v>
      </c>
      <c r="C1803" s="698">
        <v>5</v>
      </c>
      <c r="D1803" s="700">
        <v>0</v>
      </c>
      <c r="E1803" s="697" t="s">
        <v>1368</v>
      </c>
    </row>
    <row r="1804" spans="1:7" ht="11.25" customHeight="1" x14ac:dyDescent="0.25">
      <c r="A1804" s="690" t="e">
        <f t="shared" si="219"/>
        <v>#N/A</v>
      </c>
      <c r="B1804" s="694" t="s">
        <v>1373</v>
      </c>
      <c r="C1804" s="698">
        <v>6</v>
      </c>
      <c r="D1804" s="700"/>
      <c r="E1804" s="697" t="s">
        <v>1368</v>
      </c>
    </row>
    <row r="1805" spans="1:7" ht="11.25" customHeight="1" x14ac:dyDescent="0.25">
      <c r="A1805" s="690" t="e">
        <f t="shared" si="219"/>
        <v>#N/A</v>
      </c>
      <c r="B1805" s="694" t="s">
        <v>1374</v>
      </c>
      <c r="C1805" s="698">
        <v>7</v>
      </c>
      <c r="D1805" s="702">
        <v>0</v>
      </c>
      <c r="E1805" s="697" t="s">
        <v>1368</v>
      </c>
    </row>
    <row r="1806" spans="1:7" ht="11.25" customHeight="1" x14ac:dyDescent="0.25">
      <c r="A1806" s="690" t="e">
        <f t="shared" si="219"/>
        <v>#N/A</v>
      </c>
      <c r="B1806" s="694" t="s">
        <v>1375</v>
      </c>
      <c r="C1806" s="698">
        <v>8</v>
      </c>
      <c r="D1806" s="703">
        <v>0</v>
      </c>
      <c r="E1806" s="697" t="s">
        <v>1368</v>
      </c>
    </row>
    <row r="1807" spans="1:7" ht="11.25" customHeight="1" x14ac:dyDescent="0.25">
      <c r="A1807" s="690" t="e">
        <f t="shared" si="219"/>
        <v>#N/A</v>
      </c>
      <c r="B1807" s="694" t="s">
        <v>1376</v>
      </c>
      <c r="C1807" s="698">
        <v>9</v>
      </c>
      <c r="D1807" s="700">
        <v>0</v>
      </c>
      <c r="E1807" s="697" t="s">
        <v>1368</v>
      </c>
    </row>
    <row r="1808" spans="1:7" ht="11.25" customHeight="1" x14ac:dyDescent="0.25">
      <c r="A1808" s="690" t="e">
        <f t="shared" si="219"/>
        <v>#N/A</v>
      </c>
      <c r="B1808" s="694" t="s">
        <v>1377</v>
      </c>
      <c r="C1808" s="698">
        <v>10</v>
      </c>
      <c r="D1808" s="700">
        <v>0</v>
      </c>
      <c r="E1808" s="697" t="s">
        <v>1368</v>
      </c>
    </row>
    <row r="1809" spans="1:7" ht="11.25" customHeight="1" x14ac:dyDescent="0.25">
      <c r="A1809" s="690" t="e">
        <f t="shared" si="219"/>
        <v>#N/A</v>
      </c>
      <c r="B1809" s="694" t="s">
        <v>1378</v>
      </c>
      <c r="C1809" s="698">
        <v>11</v>
      </c>
      <c r="D1809" s="697" t="s">
        <v>1368</v>
      </c>
      <c r="E1809" s="706">
        <v>0</v>
      </c>
    </row>
    <row r="1810" spans="1:7" ht="11.25" customHeight="1" x14ac:dyDescent="0.25">
      <c r="A1810" s="690" t="e">
        <f t="shared" si="219"/>
        <v>#N/A</v>
      </c>
      <c r="B1810" s="694" t="s">
        <v>1379</v>
      </c>
      <c r="C1810" s="698">
        <v>12</v>
      </c>
      <c r="D1810" s="697" t="s">
        <v>1368</v>
      </c>
      <c r="E1810" s="706">
        <v>0</v>
      </c>
    </row>
    <row r="1811" spans="1:7" ht="11.25" customHeight="1" x14ac:dyDescent="0.25">
      <c r="A1811" s="690" t="e">
        <f t="shared" si="219"/>
        <v>#N/A</v>
      </c>
      <c r="B1811" s="694" t="s">
        <v>1380</v>
      </c>
      <c r="C1811" s="698">
        <v>13</v>
      </c>
      <c r="D1811" s="697" t="s">
        <v>1368</v>
      </c>
      <c r="E1811" s="707">
        <v>0</v>
      </c>
    </row>
    <row r="1812" spans="1:7" ht="11.25" customHeight="1" x14ac:dyDescent="0.25">
      <c r="A1812" s="690" t="e">
        <f t="shared" si="219"/>
        <v>#N/A</v>
      </c>
      <c r="B1812" s="694" t="s">
        <v>1381</v>
      </c>
      <c r="C1812" s="698">
        <v>14</v>
      </c>
      <c r="D1812" s="697" t="s">
        <v>1368</v>
      </c>
      <c r="E1812" s="703"/>
    </row>
    <row r="1814" spans="1:7" ht="11.25" customHeight="1" x14ac:dyDescent="0.25">
      <c r="A1814" s="690" t="e">
        <f t="shared" ref="A1814" si="226">B1814</f>
        <v>#N/A</v>
      </c>
      <c r="B1814" s="697" t="e">
        <v>#N/A</v>
      </c>
      <c r="C1814" s="697" t="s">
        <v>1338</v>
      </c>
      <c r="D1814" s="698">
        <v>1</v>
      </c>
      <c r="E1814" s="698">
        <v>2</v>
      </c>
      <c r="G1814" s="690">
        <v>113</v>
      </c>
    </row>
    <row r="1815" spans="1:7" ht="11.25" customHeight="1" x14ac:dyDescent="0.25">
      <c r="A1815" s="690" t="e">
        <f t="shared" ref="A1815:A1876" si="227">A1814</f>
        <v>#N/A</v>
      </c>
      <c r="B1815" s="694" t="s">
        <v>1367</v>
      </c>
      <c r="C1815" s="698">
        <v>1</v>
      </c>
      <c r="D1815" s="699">
        <v>0</v>
      </c>
      <c r="E1815" s="697" t="s">
        <v>1368</v>
      </c>
      <c r="G1815" s="705" t="e">
        <v>#N/A</v>
      </c>
    </row>
    <row r="1816" spans="1:7" ht="11.25" customHeight="1" x14ac:dyDescent="0.25">
      <c r="A1816" s="690" t="e">
        <f t="shared" si="227"/>
        <v>#N/A</v>
      </c>
      <c r="B1816" s="694" t="s">
        <v>1369</v>
      </c>
      <c r="C1816" s="698">
        <v>2</v>
      </c>
      <c r="D1816" s="700"/>
      <c r="E1816" s="697" t="s">
        <v>1368</v>
      </c>
    </row>
    <row r="1817" spans="1:7" ht="11.25" customHeight="1" x14ac:dyDescent="0.25">
      <c r="A1817" s="690" t="e">
        <f t="shared" si="227"/>
        <v>#N/A</v>
      </c>
      <c r="B1817" s="694" t="s">
        <v>1370</v>
      </c>
      <c r="C1817" s="698">
        <v>3</v>
      </c>
      <c r="D1817" s="701">
        <v>0</v>
      </c>
      <c r="E1817" s="697" t="s">
        <v>1368</v>
      </c>
      <c r="G1817" s="690" t="s">
        <v>1384</v>
      </c>
    </row>
    <row r="1818" spans="1:7" ht="11.25" customHeight="1" x14ac:dyDescent="0.25">
      <c r="A1818" s="690" t="e">
        <f t="shared" si="227"/>
        <v>#N/A</v>
      </c>
      <c r="B1818" s="694" t="s">
        <v>1371</v>
      </c>
      <c r="C1818" s="698">
        <v>4</v>
      </c>
      <c r="D1818" s="700"/>
      <c r="E1818" s="697" t="s">
        <v>1368</v>
      </c>
    </row>
    <row r="1819" spans="1:7" ht="11.25" customHeight="1" x14ac:dyDescent="0.25">
      <c r="A1819" s="690" t="e">
        <f t="shared" si="227"/>
        <v>#N/A</v>
      </c>
      <c r="B1819" s="694" t="s">
        <v>1372</v>
      </c>
      <c r="C1819" s="698">
        <v>5</v>
      </c>
      <c r="D1819" s="700">
        <v>0</v>
      </c>
      <c r="E1819" s="697" t="s">
        <v>1368</v>
      </c>
    </row>
    <row r="1820" spans="1:7" ht="11.25" customHeight="1" x14ac:dyDescent="0.25">
      <c r="A1820" s="690" t="e">
        <f t="shared" si="227"/>
        <v>#N/A</v>
      </c>
      <c r="B1820" s="694" t="s">
        <v>1373</v>
      </c>
      <c r="C1820" s="698">
        <v>6</v>
      </c>
      <c r="D1820" s="700"/>
      <c r="E1820" s="697" t="s">
        <v>1368</v>
      </c>
    </row>
    <row r="1821" spans="1:7" ht="11.25" customHeight="1" x14ac:dyDescent="0.25">
      <c r="A1821" s="690" t="e">
        <f t="shared" si="227"/>
        <v>#N/A</v>
      </c>
      <c r="B1821" s="694" t="s">
        <v>1374</v>
      </c>
      <c r="C1821" s="698">
        <v>7</v>
      </c>
      <c r="D1821" s="702">
        <v>0</v>
      </c>
      <c r="E1821" s="697" t="s">
        <v>1368</v>
      </c>
    </row>
    <row r="1822" spans="1:7" ht="11.25" customHeight="1" x14ac:dyDescent="0.25">
      <c r="A1822" s="690" t="e">
        <f t="shared" si="227"/>
        <v>#N/A</v>
      </c>
      <c r="B1822" s="694" t="s">
        <v>1375</v>
      </c>
      <c r="C1822" s="698">
        <v>8</v>
      </c>
      <c r="D1822" s="703">
        <v>0</v>
      </c>
      <c r="E1822" s="697" t="s">
        <v>1368</v>
      </c>
    </row>
    <row r="1823" spans="1:7" ht="11.25" customHeight="1" x14ac:dyDescent="0.25">
      <c r="A1823" s="690" t="e">
        <f t="shared" si="227"/>
        <v>#N/A</v>
      </c>
      <c r="B1823" s="694" t="s">
        <v>1376</v>
      </c>
      <c r="C1823" s="698">
        <v>9</v>
      </c>
      <c r="D1823" s="700">
        <v>0</v>
      </c>
      <c r="E1823" s="697" t="s">
        <v>1368</v>
      </c>
    </row>
    <row r="1824" spans="1:7" ht="11.25" customHeight="1" x14ac:dyDescent="0.25">
      <c r="A1824" s="690" t="e">
        <f t="shared" si="227"/>
        <v>#N/A</v>
      </c>
      <c r="B1824" s="694" t="s">
        <v>1377</v>
      </c>
      <c r="C1824" s="698">
        <v>10</v>
      </c>
      <c r="D1824" s="700">
        <v>0</v>
      </c>
      <c r="E1824" s="697" t="s">
        <v>1368</v>
      </c>
    </row>
    <row r="1825" spans="1:7" ht="11.25" customHeight="1" x14ac:dyDescent="0.25">
      <c r="A1825" s="690" t="e">
        <f t="shared" si="227"/>
        <v>#N/A</v>
      </c>
      <c r="B1825" s="694" t="s">
        <v>1378</v>
      </c>
      <c r="C1825" s="698">
        <v>11</v>
      </c>
      <c r="D1825" s="697" t="s">
        <v>1368</v>
      </c>
      <c r="E1825" s="706">
        <v>0</v>
      </c>
    </row>
    <row r="1826" spans="1:7" ht="11.25" customHeight="1" x14ac:dyDescent="0.25">
      <c r="A1826" s="690" t="e">
        <f t="shared" si="227"/>
        <v>#N/A</v>
      </c>
      <c r="B1826" s="694" t="s">
        <v>1379</v>
      </c>
      <c r="C1826" s="698">
        <v>12</v>
      </c>
      <c r="D1826" s="697" t="s">
        <v>1368</v>
      </c>
      <c r="E1826" s="706">
        <v>0</v>
      </c>
    </row>
    <row r="1827" spans="1:7" ht="11.25" customHeight="1" x14ac:dyDescent="0.25">
      <c r="A1827" s="690" t="e">
        <f t="shared" si="227"/>
        <v>#N/A</v>
      </c>
      <c r="B1827" s="694" t="s">
        <v>1380</v>
      </c>
      <c r="C1827" s="698">
        <v>13</v>
      </c>
      <c r="D1827" s="697" t="s">
        <v>1368</v>
      </c>
      <c r="E1827" s="707">
        <v>0</v>
      </c>
    </row>
    <row r="1828" spans="1:7" ht="11.25" customHeight="1" x14ac:dyDescent="0.25">
      <c r="A1828" s="690" t="e">
        <f t="shared" si="227"/>
        <v>#N/A</v>
      </c>
      <c r="B1828" s="694" t="s">
        <v>1381</v>
      </c>
      <c r="C1828" s="698">
        <v>14</v>
      </c>
      <c r="D1828" s="697" t="s">
        <v>1368</v>
      </c>
      <c r="E1828" s="703"/>
    </row>
    <row r="1830" spans="1:7" ht="11.25" customHeight="1" x14ac:dyDescent="0.25">
      <c r="A1830" s="690" t="e">
        <f t="shared" ref="A1830" si="228">B1830</f>
        <v>#N/A</v>
      </c>
      <c r="B1830" s="697" t="e">
        <v>#N/A</v>
      </c>
      <c r="C1830" s="697" t="s">
        <v>1338</v>
      </c>
      <c r="D1830" s="698">
        <v>1</v>
      </c>
      <c r="E1830" s="698">
        <v>2</v>
      </c>
      <c r="G1830" s="690">
        <v>114</v>
      </c>
    </row>
    <row r="1831" spans="1:7" ht="11.25" customHeight="1" x14ac:dyDescent="0.25">
      <c r="A1831" s="690" t="e">
        <f t="shared" ref="A1831" si="229">A1830</f>
        <v>#N/A</v>
      </c>
      <c r="B1831" s="694" t="s">
        <v>1367</v>
      </c>
      <c r="C1831" s="698">
        <v>1</v>
      </c>
      <c r="D1831" s="699">
        <v>0</v>
      </c>
      <c r="E1831" s="697" t="s">
        <v>1368</v>
      </c>
      <c r="G1831" s="705" t="e">
        <v>#N/A</v>
      </c>
    </row>
    <row r="1832" spans="1:7" ht="11.25" customHeight="1" x14ac:dyDescent="0.25">
      <c r="A1832" s="690" t="e">
        <f t="shared" si="227"/>
        <v>#N/A</v>
      </c>
      <c r="B1832" s="694" t="s">
        <v>1369</v>
      </c>
      <c r="C1832" s="698">
        <v>2</v>
      </c>
      <c r="D1832" s="700"/>
      <c r="E1832" s="697" t="s">
        <v>1368</v>
      </c>
    </row>
    <row r="1833" spans="1:7" ht="11.25" customHeight="1" x14ac:dyDescent="0.25">
      <c r="A1833" s="690" t="e">
        <f t="shared" si="227"/>
        <v>#N/A</v>
      </c>
      <c r="B1833" s="694" t="s">
        <v>1370</v>
      </c>
      <c r="C1833" s="698">
        <v>3</v>
      </c>
      <c r="D1833" s="701">
        <v>0</v>
      </c>
      <c r="E1833" s="697" t="s">
        <v>1368</v>
      </c>
      <c r="G1833" s="690" t="s">
        <v>1384</v>
      </c>
    </row>
    <row r="1834" spans="1:7" ht="11.25" customHeight="1" x14ac:dyDescent="0.25">
      <c r="A1834" s="690" t="e">
        <f t="shared" si="227"/>
        <v>#N/A</v>
      </c>
      <c r="B1834" s="694" t="s">
        <v>1371</v>
      </c>
      <c r="C1834" s="698">
        <v>4</v>
      </c>
      <c r="D1834" s="700"/>
      <c r="E1834" s="697" t="s">
        <v>1368</v>
      </c>
    </row>
    <row r="1835" spans="1:7" ht="11.25" customHeight="1" x14ac:dyDescent="0.25">
      <c r="A1835" s="690" t="e">
        <f t="shared" si="227"/>
        <v>#N/A</v>
      </c>
      <c r="B1835" s="694" t="s">
        <v>1372</v>
      </c>
      <c r="C1835" s="698">
        <v>5</v>
      </c>
      <c r="D1835" s="700">
        <v>0</v>
      </c>
      <c r="E1835" s="697" t="s">
        <v>1368</v>
      </c>
    </row>
    <row r="1836" spans="1:7" ht="11.25" customHeight="1" x14ac:dyDescent="0.25">
      <c r="A1836" s="690" t="e">
        <f t="shared" si="227"/>
        <v>#N/A</v>
      </c>
      <c r="B1836" s="694" t="s">
        <v>1373</v>
      </c>
      <c r="C1836" s="698">
        <v>6</v>
      </c>
      <c r="D1836" s="700"/>
      <c r="E1836" s="697" t="s">
        <v>1368</v>
      </c>
    </row>
    <row r="1837" spans="1:7" ht="11.25" customHeight="1" x14ac:dyDescent="0.25">
      <c r="A1837" s="690" t="e">
        <f t="shared" si="227"/>
        <v>#N/A</v>
      </c>
      <c r="B1837" s="694" t="s">
        <v>1374</v>
      </c>
      <c r="C1837" s="698">
        <v>7</v>
      </c>
      <c r="D1837" s="702">
        <v>0</v>
      </c>
      <c r="E1837" s="697" t="s">
        <v>1368</v>
      </c>
    </row>
    <row r="1838" spans="1:7" ht="11.25" customHeight="1" x14ac:dyDescent="0.25">
      <c r="A1838" s="690" t="e">
        <f t="shared" si="227"/>
        <v>#N/A</v>
      </c>
      <c r="B1838" s="694" t="s">
        <v>1375</v>
      </c>
      <c r="C1838" s="698">
        <v>8</v>
      </c>
      <c r="D1838" s="703">
        <v>0</v>
      </c>
      <c r="E1838" s="697" t="s">
        <v>1368</v>
      </c>
    </row>
    <row r="1839" spans="1:7" ht="11.25" customHeight="1" x14ac:dyDescent="0.25">
      <c r="A1839" s="690" t="e">
        <f t="shared" si="227"/>
        <v>#N/A</v>
      </c>
      <c r="B1839" s="694" t="s">
        <v>1376</v>
      </c>
      <c r="C1839" s="698">
        <v>9</v>
      </c>
      <c r="D1839" s="700">
        <v>0</v>
      </c>
      <c r="E1839" s="697" t="s">
        <v>1368</v>
      </c>
    </row>
    <row r="1840" spans="1:7" ht="11.25" customHeight="1" x14ac:dyDescent="0.25">
      <c r="A1840" s="690" t="e">
        <f t="shared" si="227"/>
        <v>#N/A</v>
      </c>
      <c r="B1840" s="694" t="s">
        <v>1377</v>
      </c>
      <c r="C1840" s="698">
        <v>10</v>
      </c>
      <c r="D1840" s="700">
        <v>0</v>
      </c>
      <c r="E1840" s="697" t="s">
        <v>1368</v>
      </c>
    </row>
    <row r="1841" spans="1:7" ht="11.25" customHeight="1" x14ac:dyDescent="0.25">
      <c r="A1841" s="690" t="e">
        <f t="shared" si="227"/>
        <v>#N/A</v>
      </c>
      <c r="B1841" s="694" t="s">
        <v>1378</v>
      </c>
      <c r="C1841" s="698">
        <v>11</v>
      </c>
      <c r="D1841" s="697" t="s">
        <v>1368</v>
      </c>
      <c r="E1841" s="706">
        <v>0</v>
      </c>
    </row>
    <row r="1842" spans="1:7" ht="11.25" customHeight="1" x14ac:dyDescent="0.25">
      <c r="A1842" s="690" t="e">
        <f t="shared" si="227"/>
        <v>#N/A</v>
      </c>
      <c r="B1842" s="694" t="s">
        <v>1379</v>
      </c>
      <c r="C1842" s="698">
        <v>12</v>
      </c>
      <c r="D1842" s="697" t="s">
        <v>1368</v>
      </c>
      <c r="E1842" s="706">
        <v>0</v>
      </c>
    </row>
    <row r="1843" spans="1:7" ht="11.25" customHeight="1" x14ac:dyDescent="0.25">
      <c r="A1843" s="690" t="e">
        <f t="shared" si="227"/>
        <v>#N/A</v>
      </c>
      <c r="B1843" s="694" t="s">
        <v>1380</v>
      </c>
      <c r="C1843" s="698">
        <v>13</v>
      </c>
      <c r="D1843" s="697" t="s">
        <v>1368</v>
      </c>
      <c r="E1843" s="707">
        <v>0</v>
      </c>
    </row>
    <row r="1844" spans="1:7" ht="11.25" customHeight="1" x14ac:dyDescent="0.25">
      <c r="A1844" s="690" t="e">
        <f t="shared" si="227"/>
        <v>#N/A</v>
      </c>
      <c r="B1844" s="694" t="s">
        <v>1381</v>
      </c>
      <c r="C1844" s="698">
        <v>14</v>
      </c>
      <c r="D1844" s="697" t="s">
        <v>1368</v>
      </c>
      <c r="E1844" s="703"/>
    </row>
    <row r="1846" spans="1:7" ht="11.25" customHeight="1" x14ac:dyDescent="0.25">
      <c r="A1846" s="690" t="e">
        <f t="shared" ref="A1846" si="230">B1846</f>
        <v>#N/A</v>
      </c>
      <c r="B1846" s="697" t="e">
        <v>#N/A</v>
      </c>
      <c r="C1846" s="697" t="s">
        <v>1338</v>
      </c>
      <c r="D1846" s="698">
        <v>1</v>
      </c>
      <c r="E1846" s="698">
        <v>2</v>
      </c>
      <c r="G1846" s="690">
        <v>115</v>
      </c>
    </row>
    <row r="1847" spans="1:7" ht="11.25" customHeight="1" x14ac:dyDescent="0.25">
      <c r="A1847" s="690" t="e">
        <f t="shared" ref="A1847" si="231">A1846</f>
        <v>#N/A</v>
      </c>
      <c r="B1847" s="694" t="s">
        <v>1367</v>
      </c>
      <c r="C1847" s="698">
        <v>1</v>
      </c>
      <c r="D1847" s="699">
        <v>0</v>
      </c>
      <c r="E1847" s="697" t="s">
        <v>1368</v>
      </c>
      <c r="G1847" s="705" t="e">
        <v>#N/A</v>
      </c>
    </row>
    <row r="1848" spans="1:7" ht="11.25" customHeight="1" x14ac:dyDescent="0.25">
      <c r="A1848" s="690" t="e">
        <f t="shared" si="227"/>
        <v>#N/A</v>
      </c>
      <c r="B1848" s="694" t="s">
        <v>1369</v>
      </c>
      <c r="C1848" s="698">
        <v>2</v>
      </c>
      <c r="D1848" s="700"/>
      <c r="E1848" s="697" t="s">
        <v>1368</v>
      </c>
    </row>
    <row r="1849" spans="1:7" ht="11.25" customHeight="1" x14ac:dyDescent="0.25">
      <c r="A1849" s="690" t="e">
        <f t="shared" si="227"/>
        <v>#N/A</v>
      </c>
      <c r="B1849" s="694" t="s">
        <v>1370</v>
      </c>
      <c r="C1849" s="698">
        <v>3</v>
      </c>
      <c r="D1849" s="701">
        <v>0</v>
      </c>
      <c r="E1849" s="697" t="s">
        <v>1368</v>
      </c>
      <c r="G1849" s="690" t="s">
        <v>1384</v>
      </c>
    </row>
    <row r="1850" spans="1:7" ht="11.25" customHeight="1" x14ac:dyDescent="0.25">
      <c r="A1850" s="690" t="e">
        <f t="shared" si="227"/>
        <v>#N/A</v>
      </c>
      <c r="B1850" s="694" t="s">
        <v>1371</v>
      </c>
      <c r="C1850" s="698">
        <v>4</v>
      </c>
      <c r="D1850" s="700"/>
      <c r="E1850" s="697" t="s">
        <v>1368</v>
      </c>
    </row>
    <row r="1851" spans="1:7" ht="11.25" customHeight="1" x14ac:dyDescent="0.25">
      <c r="A1851" s="690" t="e">
        <f t="shared" si="227"/>
        <v>#N/A</v>
      </c>
      <c r="B1851" s="694" t="s">
        <v>1372</v>
      </c>
      <c r="C1851" s="698">
        <v>5</v>
      </c>
      <c r="D1851" s="700">
        <v>0</v>
      </c>
      <c r="E1851" s="697" t="s">
        <v>1368</v>
      </c>
    </row>
    <row r="1852" spans="1:7" ht="11.25" customHeight="1" x14ac:dyDescent="0.25">
      <c r="A1852" s="690" t="e">
        <f t="shared" si="227"/>
        <v>#N/A</v>
      </c>
      <c r="B1852" s="694" t="s">
        <v>1373</v>
      </c>
      <c r="C1852" s="698">
        <v>6</v>
      </c>
      <c r="D1852" s="700"/>
      <c r="E1852" s="697" t="s">
        <v>1368</v>
      </c>
    </row>
    <row r="1853" spans="1:7" ht="11.25" customHeight="1" x14ac:dyDescent="0.25">
      <c r="A1853" s="690" t="e">
        <f t="shared" si="227"/>
        <v>#N/A</v>
      </c>
      <c r="B1853" s="694" t="s">
        <v>1374</v>
      </c>
      <c r="C1853" s="698">
        <v>7</v>
      </c>
      <c r="D1853" s="702">
        <v>0</v>
      </c>
      <c r="E1853" s="697" t="s">
        <v>1368</v>
      </c>
    </row>
    <row r="1854" spans="1:7" ht="11.25" customHeight="1" x14ac:dyDescent="0.25">
      <c r="A1854" s="690" t="e">
        <f t="shared" si="227"/>
        <v>#N/A</v>
      </c>
      <c r="B1854" s="694" t="s">
        <v>1375</v>
      </c>
      <c r="C1854" s="698">
        <v>8</v>
      </c>
      <c r="D1854" s="703">
        <v>0</v>
      </c>
      <c r="E1854" s="697" t="s">
        <v>1368</v>
      </c>
    </row>
    <row r="1855" spans="1:7" ht="11.25" customHeight="1" x14ac:dyDescent="0.25">
      <c r="A1855" s="690" t="e">
        <f t="shared" si="227"/>
        <v>#N/A</v>
      </c>
      <c r="B1855" s="694" t="s">
        <v>1376</v>
      </c>
      <c r="C1855" s="698">
        <v>9</v>
      </c>
      <c r="D1855" s="700">
        <v>0</v>
      </c>
      <c r="E1855" s="697" t="s">
        <v>1368</v>
      </c>
    </row>
    <row r="1856" spans="1:7" ht="11.25" customHeight="1" x14ac:dyDescent="0.25">
      <c r="A1856" s="690" t="e">
        <f t="shared" si="227"/>
        <v>#N/A</v>
      </c>
      <c r="B1856" s="694" t="s">
        <v>1377</v>
      </c>
      <c r="C1856" s="698">
        <v>10</v>
      </c>
      <c r="D1856" s="700">
        <v>0</v>
      </c>
      <c r="E1856" s="697" t="s">
        <v>1368</v>
      </c>
    </row>
    <row r="1857" spans="1:7" ht="11.25" customHeight="1" x14ac:dyDescent="0.25">
      <c r="A1857" s="690" t="e">
        <f t="shared" si="227"/>
        <v>#N/A</v>
      </c>
      <c r="B1857" s="694" t="s">
        <v>1378</v>
      </c>
      <c r="C1857" s="698">
        <v>11</v>
      </c>
      <c r="D1857" s="697" t="s">
        <v>1368</v>
      </c>
      <c r="E1857" s="706">
        <v>0</v>
      </c>
    </row>
    <row r="1858" spans="1:7" ht="11.25" customHeight="1" x14ac:dyDescent="0.25">
      <c r="A1858" s="690" t="e">
        <f t="shared" si="227"/>
        <v>#N/A</v>
      </c>
      <c r="B1858" s="694" t="s">
        <v>1379</v>
      </c>
      <c r="C1858" s="698">
        <v>12</v>
      </c>
      <c r="D1858" s="697" t="s">
        <v>1368</v>
      </c>
      <c r="E1858" s="706">
        <v>0</v>
      </c>
    </row>
    <row r="1859" spans="1:7" ht="11.25" customHeight="1" x14ac:dyDescent="0.25">
      <c r="A1859" s="690" t="e">
        <f t="shared" si="227"/>
        <v>#N/A</v>
      </c>
      <c r="B1859" s="694" t="s">
        <v>1380</v>
      </c>
      <c r="C1859" s="698">
        <v>13</v>
      </c>
      <c r="D1859" s="697" t="s">
        <v>1368</v>
      </c>
      <c r="E1859" s="707">
        <v>0</v>
      </c>
    </row>
    <row r="1860" spans="1:7" ht="11.25" customHeight="1" x14ac:dyDescent="0.25">
      <c r="A1860" s="690" t="e">
        <f t="shared" si="227"/>
        <v>#N/A</v>
      </c>
      <c r="B1860" s="694" t="s">
        <v>1381</v>
      </c>
      <c r="C1860" s="698">
        <v>14</v>
      </c>
      <c r="D1860" s="697" t="s">
        <v>1368</v>
      </c>
      <c r="E1860" s="703"/>
    </row>
    <row r="1862" spans="1:7" ht="11.25" customHeight="1" x14ac:dyDescent="0.25">
      <c r="A1862" s="690" t="e">
        <f t="shared" ref="A1862" si="232">B1862</f>
        <v>#N/A</v>
      </c>
      <c r="B1862" s="697" t="e">
        <v>#N/A</v>
      </c>
      <c r="C1862" s="697" t="s">
        <v>1338</v>
      </c>
      <c r="D1862" s="698">
        <v>1</v>
      </c>
      <c r="E1862" s="698">
        <v>2</v>
      </c>
      <c r="G1862" s="690">
        <v>116</v>
      </c>
    </row>
    <row r="1863" spans="1:7" ht="11.25" customHeight="1" x14ac:dyDescent="0.25">
      <c r="A1863" s="690" t="e">
        <f t="shared" ref="A1863" si="233">A1862</f>
        <v>#N/A</v>
      </c>
      <c r="B1863" s="694" t="s">
        <v>1367</v>
      </c>
      <c r="C1863" s="698">
        <v>1</v>
      </c>
      <c r="D1863" s="699">
        <v>0</v>
      </c>
      <c r="E1863" s="697" t="s">
        <v>1368</v>
      </c>
      <c r="G1863" s="705" t="e">
        <v>#N/A</v>
      </c>
    </row>
    <row r="1864" spans="1:7" ht="11.25" customHeight="1" x14ac:dyDescent="0.25">
      <c r="A1864" s="690" t="e">
        <f t="shared" si="227"/>
        <v>#N/A</v>
      </c>
      <c r="B1864" s="694" t="s">
        <v>1369</v>
      </c>
      <c r="C1864" s="698">
        <v>2</v>
      </c>
      <c r="D1864" s="700"/>
      <c r="E1864" s="697" t="s">
        <v>1368</v>
      </c>
    </row>
    <row r="1865" spans="1:7" ht="11.25" customHeight="1" x14ac:dyDescent="0.25">
      <c r="A1865" s="690" t="e">
        <f t="shared" si="227"/>
        <v>#N/A</v>
      </c>
      <c r="B1865" s="694" t="s">
        <v>1370</v>
      </c>
      <c r="C1865" s="698">
        <v>3</v>
      </c>
      <c r="D1865" s="701">
        <v>0</v>
      </c>
      <c r="E1865" s="697" t="s">
        <v>1368</v>
      </c>
      <c r="G1865" s="690" t="s">
        <v>1384</v>
      </c>
    </row>
    <row r="1866" spans="1:7" ht="11.25" customHeight="1" x14ac:dyDescent="0.25">
      <c r="A1866" s="690" t="e">
        <f t="shared" si="227"/>
        <v>#N/A</v>
      </c>
      <c r="B1866" s="694" t="s">
        <v>1371</v>
      </c>
      <c r="C1866" s="698">
        <v>4</v>
      </c>
      <c r="D1866" s="700"/>
      <c r="E1866" s="697" t="s">
        <v>1368</v>
      </c>
    </row>
    <row r="1867" spans="1:7" ht="11.25" customHeight="1" x14ac:dyDescent="0.25">
      <c r="A1867" s="690" t="e">
        <f t="shared" si="227"/>
        <v>#N/A</v>
      </c>
      <c r="B1867" s="694" t="s">
        <v>1372</v>
      </c>
      <c r="C1867" s="698">
        <v>5</v>
      </c>
      <c r="D1867" s="700">
        <v>0</v>
      </c>
      <c r="E1867" s="697" t="s">
        <v>1368</v>
      </c>
    </row>
    <row r="1868" spans="1:7" ht="11.25" customHeight="1" x14ac:dyDescent="0.25">
      <c r="A1868" s="690" t="e">
        <f t="shared" si="227"/>
        <v>#N/A</v>
      </c>
      <c r="B1868" s="694" t="s">
        <v>1373</v>
      </c>
      <c r="C1868" s="698">
        <v>6</v>
      </c>
      <c r="D1868" s="700"/>
      <c r="E1868" s="697" t="s">
        <v>1368</v>
      </c>
    </row>
    <row r="1869" spans="1:7" ht="11.25" customHeight="1" x14ac:dyDescent="0.25">
      <c r="A1869" s="690" t="e">
        <f t="shared" si="227"/>
        <v>#N/A</v>
      </c>
      <c r="B1869" s="694" t="s">
        <v>1374</v>
      </c>
      <c r="C1869" s="698">
        <v>7</v>
      </c>
      <c r="D1869" s="702">
        <v>0</v>
      </c>
      <c r="E1869" s="697" t="s">
        <v>1368</v>
      </c>
    </row>
    <row r="1870" spans="1:7" ht="11.25" customHeight="1" x14ac:dyDescent="0.25">
      <c r="A1870" s="690" t="e">
        <f t="shared" si="227"/>
        <v>#N/A</v>
      </c>
      <c r="B1870" s="694" t="s">
        <v>1375</v>
      </c>
      <c r="C1870" s="698">
        <v>8</v>
      </c>
      <c r="D1870" s="703">
        <v>0</v>
      </c>
      <c r="E1870" s="697" t="s">
        <v>1368</v>
      </c>
    </row>
    <row r="1871" spans="1:7" ht="11.25" customHeight="1" x14ac:dyDescent="0.25">
      <c r="A1871" s="690" t="e">
        <f t="shared" si="227"/>
        <v>#N/A</v>
      </c>
      <c r="B1871" s="694" t="s">
        <v>1376</v>
      </c>
      <c r="C1871" s="698">
        <v>9</v>
      </c>
      <c r="D1871" s="700">
        <v>0</v>
      </c>
      <c r="E1871" s="697" t="s">
        <v>1368</v>
      </c>
    </row>
    <row r="1872" spans="1:7" ht="11.25" customHeight="1" x14ac:dyDescent="0.25">
      <c r="A1872" s="690" t="e">
        <f t="shared" si="227"/>
        <v>#N/A</v>
      </c>
      <c r="B1872" s="694" t="s">
        <v>1377</v>
      </c>
      <c r="C1872" s="698">
        <v>10</v>
      </c>
      <c r="D1872" s="700">
        <v>0</v>
      </c>
      <c r="E1872" s="697" t="s">
        <v>1368</v>
      </c>
    </row>
    <row r="1873" spans="1:7" ht="11.25" customHeight="1" x14ac:dyDescent="0.25">
      <c r="A1873" s="690" t="e">
        <f t="shared" si="227"/>
        <v>#N/A</v>
      </c>
      <c r="B1873" s="694" t="s">
        <v>1378</v>
      </c>
      <c r="C1873" s="698">
        <v>11</v>
      </c>
      <c r="D1873" s="697" t="s">
        <v>1368</v>
      </c>
      <c r="E1873" s="706">
        <v>0</v>
      </c>
    </row>
    <row r="1874" spans="1:7" ht="11.25" customHeight="1" x14ac:dyDescent="0.25">
      <c r="A1874" s="690" t="e">
        <f t="shared" si="227"/>
        <v>#N/A</v>
      </c>
      <c r="B1874" s="694" t="s">
        <v>1379</v>
      </c>
      <c r="C1874" s="698">
        <v>12</v>
      </c>
      <c r="D1874" s="697" t="s">
        <v>1368</v>
      </c>
      <c r="E1874" s="706">
        <v>0</v>
      </c>
    </row>
    <row r="1875" spans="1:7" ht="11.25" customHeight="1" x14ac:dyDescent="0.25">
      <c r="A1875" s="690" t="e">
        <f t="shared" si="227"/>
        <v>#N/A</v>
      </c>
      <c r="B1875" s="694" t="s">
        <v>1380</v>
      </c>
      <c r="C1875" s="698">
        <v>13</v>
      </c>
      <c r="D1875" s="697" t="s">
        <v>1368</v>
      </c>
      <c r="E1875" s="707">
        <v>0</v>
      </c>
    </row>
    <row r="1876" spans="1:7" ht="11.25" customHeight="1" x14ac:dyDescent="0.25">
      <c r="A1876" s="690" t="e">
        <f t="shared" si="227"/>
        <v>#N/A</v>
      </c>
      <c r="B1876" s="694" t="s">
        <v>1381</v>
      </c>
      <c r="C1876" s="698">
        <v>14</v>
      </c>
      <c r="D1876" s="697" t="s">
        <v>1368</v>
      </c>
      <c r="E1876" s="703"/>
    </row>
    <row r="1878" spans="1:7" ht="11.25" customHeight="1" x14ac:dyDescent="0.25">
      <c r="A1878" s="690" t="e">
        <f t="shared" ref="A1878" si="234">B1878</f>
        <v>#N/A</v>
      </c>
      <c r="B1878" s="697" t="e">
        <v>#N/A</v>
      </c>
      <c r="C1878" s="697" t="s">
        <v>1338</v>
      </c>
      <c r="D1878" s="698">
        <v>1</v>
      </c>
      <c r="E1878" s="698">
        <v>2</v>
      </c>
      <c r="G1878" s="690">
        <v>117</v>
      </c>
    </row>
    <row r="1879" spans="1:7" ht="11.25" customHeight="1" x14ac:dyDescent="0.25">
      <c r="A1879" s="690" t="e">
        <f t="shared" ref="A1879:A1940" si="235">A1878</f>
        <v>#N/A</v>
      </c>
      <c r="B1879" s="694" t="s">
        <v>1367</v>
      </c>
      <c r="C1879" s="698">
        <v>1</v>
      </c>
      <c r="D1879" s="699">
        <v>0</v>
      </c>
      <c r="E1879" s="697" t="s">
        <v>1368</v>
      </c>
      <c r="G1879" s="705" t="e">
        <v>#N/A</v>
      </c>
    </row>
    <row r="1880" spans="1:7" ht="11.25" customHeight="1" x14ac:dyDescent="0.25">
      <c r="A1880" s="690" t="e">
        <f t="shared" si="235"/>
        <v>#N/A</v>
      </c>
      <c r="B1880" s="694" t="s">
        <v>1369</v>
      </c>
      <c r="C1880" s="698">
        <v>2</v>
      </c>
      <c r="D1880" s="700"/>
      <c r="E1880" s="697" t="s">
        <v>1368</v>
      </c>
    </row>
    <row r="1881" spans="1:7" ht="11.25" customHeight="1" x14ac:dyDescent="0.25">
      <c r="A1881" s="690" t="e">
        <f t="shared" si="235"/>
        <v>#N/A</v>
      </c>
      <c r="B1881" s="694" t="s">
        <v>1370</v>
      </c>
      <c r="C1881" s="698">
        <v>3</v>
      </c>
      <c r="D1881" s="701">
        <v>0</v>
      </c>
      <c r="E1881" s="697" t="s">
        <v>1368</v>
      </c>
      <c r="G1881" s="690" t="s">
        <v>1384</v>
      </c>
    </row>
    <row r="1882" spans="1:7" ht="11.25" customHeight="1" x14ac:dyDescent="0.25">
      <c r="A1882" s="690" t="e">
        <f t="shared" si="235"/>
        <v>#N/A</v>
      </c>
      <c r="B1882" s="694" t="s">
        <v>1371</v>
      </c>
      <c r="C1882" s="698">
        <v>4</v>
      </c>
      <c r="D1882" s="700"/>
      <c r="E1882" s="697" t="s">
        <v>1368</v>
      </c>
    </row>
    <row r="1883" spans="1:7" ht="11.25" customHeight="1" x14ac:dyDescent="0.25">
      <c r="A1883" s="690" t="e">
        <f t="shared" si="235"/>
        <v>#N/A</v>
      </c>
      <c r="B1883" s="694" t="s">
        <v>1372</v>
      </c>
      <c r="C1883" s="698">
        <v>5</v>
      </c>
      <c r="D1883" s="700">
        <v>0</v>
      </c>
      <c r="E1883" s="697" t="s">
        <v>1368</v>
      </c>
    </row>
    <row r="1884" spans="1:7" ht="11.25" customHeight="1" x14ac:dyDescent="0.25">
      <c r="A1884" s="690" t="e">
        <f t="shared" si="235"/>
        <v>#N/A</v>
      </c>
      <c r="B1884" s="694" t="s">
        <v>1373</v>
      </c>
      <c r="C1884" s="698">
        <v>6</v>
      </c>
      <c r="D1884" s="700"/>
      <c r="E1884" s="697" t="s">
        <v>1368</v>
      </c>
    </row>
    <row r="1885" spans="1:7" ht="11.25" customHeight="1" x14ac:dyDescent="0.25">
      <c r="A1885" s="690" t="e">
        <f t="shared" si="235"/>
        <v>#N/A</v>
      </c>
      <c r="B1885" s="694" t="s">
        <v>1374</v>
      </c>
      <c r="C1885" s="698">
        <v>7</v>
      </c>
      <c r="D1885" s="702">
        <v>0</v>
      </c>
      <c r="E1885" s="697" t="s">
        <v>1368</v>
      </c>
    </row>
    <row r="1886" spans="1:7" ht="11.25" customHeight="1" x14ac:dyDescent="0.25">
      <c r="A1886" s="690" t="e">
        <f t="shared" si="235"/>
        <v>#N/A</v>
      </c>
      <c r="B1886" s="694" t="s">
        <v>1375</v>
      </c>
      <c r="C1886" s="698">
        <v>8</v>
      </c>
      <c r="D1886" s="703">
        <v>0</v>
      </c>
      <c r="E1886" s="697" t="s">
        <v>1368</v>
      </c>
    </row>
    <row r="1887" spans="1:7" ht="11.25" customHeight="1" x14ac:dyDescent="0.25">
      <c r="A1887" s="690" t="e">
        <f t="shared" si="235"/>
        <v>#N/A</v>
      </c>
      <c r="B1887" s="694" t="s">
        <v>1376</v>
      </c>
      <c r="C1887" s="698">
        <v>9</v>
      </c>
      <c r="D1887" s="700">
        <v>0</v>
      </c>
      <c r="E1887" s="697" t="s">
        <v>1368</v>
      </c>
    </row>
    <row r="1888" spans="1:7" ht="11.25" customHeight="1" x14ac:dyDescent="0.25">
      <c r="A1888" s="690" t="e">
        <f t="shared" si="235"/>
        <v>#N/A</v>
      </c>
      <c r="B1888" s="694" t="s">
        <v>1377</v>
      </c>
      <c r="C1888" s="698">
        <v>10</v>
      </c>
      <c r="D1888" s="700">
        <v>0</v>
      </c>
      <c r="E1888" s="697" t="s">
        <v>1368</v>
      </c>
    </row>
    <row r="1889" spans="1:7" ht="11.25" customHeight="1" x14ac:dyDescent="0.25">
      <c r="A1889" s="690" t="e">
        <f t="shared" si="235"/>
        <v>#N/A</v>
      </c>
      <c r="B1889" s="694" t="s">
        <v>1378</v>
      </c>
      <c r="C1889" s="698">
        <v>11</v>
      </c>
      <c r="D1889" s="697" t="s">
        <v>1368</v>
      </c>
      <c r="E1889" s="706">
        <v>0</v>
      </c>
    </row>
    <row r="1890" spans="1:7" ht="11.25" customHeight="1" x14ac:dyDescent="0.25">
      <c r="A1890" s="690" t="e">
        <f t="shared" si="235"/>
        <v>#N/A</v>
      </c>
      <c r="B1890" s="694" t="s">
        <v>1379</v>
      </c>
      <c r="C1890" s="698">
        <v>12</v>
      </c>
      <c r="D1890" s="697" t="s">
        <v>1368</v>
      </c>
      <c r="E1890" s="706">
        <v>0</v>
      </c>
    </row>
    <row r="1891" spans="1:7" ht="11.25" customHeight="1" x14ac:dyDescent="0.25">
      <c r="A1891" s="690" t="e">
        <f t="shared" si="235"/>
        <v>#N/A</v>
      </c>
      <c r="B1891" s="694" t="s">
        <v>1380</v>
      </c>
      <c r="C1891" s="698">
        <v>13</v>
      </c>
      <c r="D1891" s="697" t="s">
        <v>1368</v>
      </c>
      <c r="E1891" s="707">
        <v>0</v>
      </c>
    </row>
    <row r="1892" spans="1:7" ht="11.25" customHeight="1" x14ac:dyDescent="0.25">
      <c r="A1892" s="690" t="e">
        <f t="shared" si="235"/>
        <v>#N/A</v>
      </c>
      <c r="B1892" s="694" t="s">
        <v>1381</v>
      </c>
      <c r="C1892" s="698">
        <v>14</v>
      </c>
      <c r="D1892" s="697" t="s">
        <v>1368</v>
      </c>
      <c r="E1892" s="703"/>
    </row>
    <row r="1894" spans="1:7" ht="11.25" customHeight="1" x14ac:dyDescent="0.25">
      <c r="A1894" s="690" t="e">
        <f t="shared" ref="A1894" si="236">B1894</f>
        <v>#N/A</v>
      </c>
      <c r="B1894" s="697" t="e">
        <v>#N/A</v>
      </c>
      <c r="C1894" s="697" t="s">
        <v>1338</v>
      </c>
      <c r="D1894" s="698">
        <v>1</v>
      </c>
      <c r="E1894" s="698">
        <v>2</v>
      </c>
      <c r="G1894" s="690">
        <v>118</v>
      </c>
    </row>
    <row r="1895" spans="1:7" ht="11.25" customHeight="1" x14ac:dyDescent="0.25">
      <c r="A1895" s="690" t="e">
        <f t="shared" ref="A1895" si="237">A1894</f>
        <v>#N/A</v>
      </c>
      <c r="B1895" s="694" t="s">
        <v>1367</v>
      </c>
      <c r="C1895" s="698">
        <v>1</v>
      </c>
      <c r="D1895" s="699">
        <v>0</v>
      </c>
      <c r="E1895" s="697" t="s">
        <v>1368</v>
      </c>
      <c r="G1895" s="705" t="e">
        <v>#N/A</v>
      </c>
    </row>
    <row r="1896" spans="1:7" ht="11.25" customHeight="1" x14ac:dyDescent="0.25">
      <c r="A1896" s="690" t="e">
        <f t="shared" si="235"/>
        <v>#N/A</v>
      </c>
      <c r="B1896" s="694" t="s">
        <v>1369</v>
      </c>
      <c r="C1896" s="698">
        <v>2</v>
      </c>
      <c r="D1896" s="700"/>
      <c r="E1896" s="697" t="s">
        <v>1368</v>
      </c>
    </row>
    <row r="1897" spans="1:7" ht="11.25" customHeight="1" x14ac:dyDescent="0.25">
      <c r="A1897" s="690" t="e">
        <f t="shared" si="235"/>
        <v>#N/A</v>
      </c>
      <c r="B1897" s="694" t="s">
        <v>1370</v>
      </c>
      <c r="C1897" s="698">
        <v>3</v>
      </c>
      <c r="D1897" s="701">
        <v>0</v>
      </c>
      <c r="E1897" s="697" t="s">
        <v>1368</v>
      </c>
      <c r="G1897" s="690" t="s">
        <v>1384</v>
      </c>
    </row>
    <row r="1898" spans="1:7" ht="11.25" customHeight="1" x14ac:dyDescent="0.25">
      <c r="A1898" s="690" t="e">
        <f t="shared" si="235"/>
        <v>#N/A</v>
      </c>
      <c r="B1898" s="694" t="s">
        <v>1371</v>
      </c>
      <c r="C1898" s="698">
        <v>4</v>
      </c>
      <c r="D1898" s="700"/>
      <c r="E1898" s="697" t="s">
        <v>1368</v>
      </c>
    </row>
    <row r="1899" spans="1:7" ht="11.25" customHeight="1" x14ac:dyDescent="0.25">
      <c r="A1899" s="690" t="e">
        <f t="shared" si="235"/>
        <v>#N/A</v>
      </c>
      <c r="B1899" s="694" t="s">
        <v>1372</v>
      </c>
      <c r="C1899" s="698">
        <v>5</v>
      </c>
      <c r="D1899" s="700">
        <v>0</v>
      </c>
      <c r="E1899" s="697" t="s">
        <v>1368</v>
      </c>
    </row>
    <row r="1900" spans="1:7" ht="11.25" customHeight="1" x14ac:dyDescent="0.25">
      <c r="A1900" s="690" t="e">
        <f t="shared" si="235"/>
        <v>#N/A</v>
      </c>
      <c r="B1900" s="694" t="s">
        <v>1373</v>
      </c>
      <c r="C1900" s="698">
        <v>6</v>
      </c>
      <c r="D1900" s="700"/>
      <c r="E1900" s="697" t="s">
        <v>1368</v>
      </c>
    </row>
    <row r="1901" spans="1:7" ht="11.25" customHeight="1" x14ac:dyDescent="0.25">
      <c r="A1901" s="690" t="e">
        <f t="shared" si="235"/>
        <v>#N/A</v>
      </c>
      <c r="B1901" s="694" t="s">
        <v>1374</v>
      </c>
      <c r="C1901" s="698">
        <v>7</v>
      </c>
      <c r="D1901" s="702">
        <v>0</v>
      </c>
      <c r="E1901" s="697" t="s">
        <v>1368</v>
      </c>
    </row>
    <row r="1902" spans="1:7" ht="11.25" customHeight="1" x14ac:dyDescent="0.25">
      <c r="A1902" s="690" t="e">
        <f t="shared" si="235"/>
        <v>#N/A</v>
      </c>
      <c r="B1902" s="694" t="s">
        <v>1375</v>
      </c>
      <c r="C1902" s="698">
        <v>8</v>
      </c>
      <c r="D1902" s="703">
        <v>0</v>
      </c>
      <c r="E1902" s="697" t="s">
        <v>1368</v>
      </c>
    </row>
    <row r="1903" spans="1:7" ht="11.25" customHeight="1" x14ac:dyDescent="0.25">
      <c r="A1903" s="690" t="e">
        <f t="shared" si="235"/>
        <v>#N/A</v>
      </c>
      <c r="B1903" s="694" t="s">
        <v>1376</v>
      </c>
      <c r="C1903" s="698">
        <v>9</v>
      </c>
      <c r="D1903" s="700">
        <v>0</v>
      </c>
      <c r="E1903" s="697" t="s">
        <v>1368</v>
      </c>
    </row>
    <row r="1904" spans="1:7" ht="11.25" customHeight="1" x14ac:dyDescent="0.25">
      <c r="A1904" s="690" t="e">
        <f t="shared" si="235"/>
        <v>#N/A</v>
      </c>
      <c r="B1904" s="694" t="s">
        <v>1377</v>
      </c>
      <c r="C1904" s="698">
        <v>10</v>
      </c>
      <c r="D1904" s="700">
        <v>0</v>
      </c>
      <c r="E1904" s="697" t="s">
        <v>1368</v>
      </c>
    </row>
    <row r="1905" spans="1:7" ht="11.25" customHeight="1" x14ac:dyDescent="0.25">
      <c r="A1905" s="690" t="e">
        <f t="shared" si="235"/>
        <v>#N/A</v>
      </c>
      <c r="B1905" s="694" t="s">
        <v>1378</v>
      </c>
      <c r="C1905" s="698">
        <v>11</v>
      </c>
      <c r="D1905" s="697" t="s">
        <v>1368</v>
      </c>
      <c r="E1905" s="706">
        <v>0</v>
      </c>
    </row>
    <row r="1906" spans="1:7" ht="11.25" customHeight="1" x14ac:dyDescent="0.25">
      <c r="A1906" s="690" t="e">
        <f t="shared" si="235"/>
        <v>#N/A</v>
      </c>
      <c r="B1906" s="694" t="s">
        <v>1379</v>
      </c>
      <c r="C1906" s="698">
        <v>12</v>
      </c>
      <c r="D1906" s="697" t="s">
        <v>1368</v>
      </c>
      <c r="E1906" s="706">
        <v>0</v>
      </c>
    </row>
    <row r="1907" spans="1:7" ht="11.25" customHeight="1" x14ac:dyDescent="0.25">
      <c r="A1907" s="690" t="e">
        <f t="shared" si="235"/>
        <v>#N/A</v>
      </c>
      <c r="B1907" s="694" t="s">
        <v>1380</v>
      </c>
      <c r="C1907" s="698">
        <v>13</v>
      </c>
      <c r="D1907" s="697" t="s">
        <v>1368</v>
      </c>
      <c r="E1907" s="707">
        <v>0</v>
      </c>
    </row>
    <row r="1908" spans="1:7" ht="11.25" customHeight="1" x14ac:dyDescent="0.25">
      <c r="A1908" s="690" t="e">
        <f t="shared" si="235"/>
        <v>#N/A</v>
      </c>
      <c r="B1908" s="694" t="s">
        <v>1381</v>
      </c>
      <c r="C1908" s="698">
        <v>14</v>
      </c>
      <c r="D1908" s="697" t="s">
        <v>1368</v>
      </c>
      <c r="E1908" s="703"/>
    </row>
    <row r="1910" spans="1:7" ht="11.25" customHeight="1" x14ac:dyDescent="0.25">
      <c r="A1910" s="690" t="e">
        <f t="shared" ref="A1910" si="238">B1910</f>
        <v>#N/A</v>
      </c>
      <c r="B1910" s="697" t="e">
        <v>#N/A</v>
      </c>
      <c r="C1910" s="697" t="s">
        <v>1338</v>
      </c>
      <c r="D1910" s="698">
        <v>1</v>
      </c>
      <c r="E1910" s="698">
        <v>2</v>
      </c>
      <c r="G1910" s="690">
        <v>119</v>
      </c>
    </row>
    <row r="1911" spans="1:7" ht="11.25" customHeight="1" x14ac:dyDescent="0.25">
      <c r="A1911" s="690" t="e">
        <f t="shared" ref="A1911" si="239">A1910</f>
        <v>#N/A</v>
      </c>
      <c r="B1911" s="694" t="s">
        <v>1367</v>
      </c>
      <c r="C1911" s="698">
        <v>1</v>
      </c>
      <c r="D1911" s="699">
        <v>0</v>
      </c>
      <c r="E1911" s="697" t="s">
        <v>1368</v>
      </c>
      <c r="G1911" s="705" t="e">
        <v>#N/A</v>
      </c>
    </row>
    <row r="1912" spans="1:7" ht="11.25" customHeight="1" x14ac:dyDescent="0.25">
      <c r="A1912" s="690" t="e">
        <f t="shared" si="235"/>
        <v>#N/A</v>
      </c>
      <c r="B1912" s="694" t="s">
        <v>1369</v>
      </c>
      <c r="C1912" s="698">
        <v>2</v>
      </c>
      <c r="D1912" s="700"/>
      <c r="E1912" s="697" t="s">
        <v>1368</v>
      </c>
    </row>
    <row r="1913" spans="1:7" ht="11.25" customHeight="1" x14ac:dyDescent="0.25">
      <c r="A1913" s="690" t="e">
        <f t="shared" si="235"/>
        <v>#N/A</v>
      </c>
      <c r="B1913" s="694" t="s">
        <v>1370</v>
      </c>
      <c r="C1913" s="698">
        <v>3</v>
      </c>
      <c r="D1913" s="701">
        <v>0</v>
      </c>
      <c r="E1913" s="697" t="s">
        <v>1368</v>
      </c>
      <c r="G1913" s="690" t="s">
        <v>1384</v>
      </c>
    </row>
    <row r="1914" spans="1:7" ht="11.25" customHeight="1" x14ac:dyDescent="0.25">
      <c r="A1914" s="690" t="e">
        <f t="shared" si="235"/>
        <v>#N/A</v>
      </c>
      <c r="B1914" s="694" t="s">
        <v>1371</v>
      </c>
      <c r="C1914" s="698">
        <v>4</v>
      </c>
      <c r="D1914" s="700"/>
      <c r="E1914" s="697" t="s">
        <v>1368</v>
      </c>
    </row>
    <row r="1915" spans="1:7" ht="11.25" customHeight="1" x14ac:dyDescent="0.25">
      <c r="A1915" s="690" t="e">
        <f t="shared" si="235"/>
        <v>#N/A</v>
      </c>
      <c r="B1915" s="694" t="s">
        <v>1372</v>
      </c>
      <c r="C1915" s="698">
        <v>5</v>
      </c>
      <c r="D1915" s="700">
        <v>0</v>
      </c>
      <c r="E1915" s="697" t="s">
        <v>1368</v>
      </c>
    </row>
    <row r="1916" spans="1:7" ht="11.25" customHeight="1" x14ac:dyDescent="0.25">
      <c r="A1916" s="690" t="e">
        <f t="shared" si="235"/>
        <v>#N/A</v>
      </c>
      <c r="B1916" s="694" t="s">
        <v>1373</v>
      </c>
      <c r="C1916" s="698">
        <v>6</v>
      </c>
      <c r="D1916" s="700"/>
      <c r="E1916" s="697" t="s">
        <v>1368</v>
      </c>
    </row>
    <row r="1917" spans="1:7" ht="11.25" customHeight="1" x14ac:dyDescent="0.25">
      <c r="A1917" s="690" t="e">
        <f t="shared" si="235"/>
        <v>#N/A</v>
      </c>
      <c r="B1917" s="694" t="s">
        <v>1374</v>
      </c>
      <c r="C1917" s="698">
        <v>7</v>
      </c>
      <c r="D1917" s="702">
        <v>0</v>
      </c>
      <c r="E1917" s="697" t="s">
        <v>1368</v>
      </c>
    </row>
    <row r="1918" spans="1:7" ht="11.25" customHeight="1" x14ac:dyDescent="0.25">
      <c r="A1918" s="690" t="e">
        <f t="shared" si="235"/>
        <v>#N/A</v>
      </c>
      <c r="B1918" s="694" t="s">
        <v>1375</v>
      </c>
      <c r="C1918" s="698">
        <v>8</v>
      </c>
      <c r="D1918" s="703">
        <v>0</v>
      </c>
      <c r="E1918" s="697" t="s">
        <v>1368</v>
      </c>
    </row>
    <row r="1919" spans="1:7" ht="11.25" customHeight="1" x14ac:dyDescent="0.25">
      <c r="A1919" s="690" t="e">
        <f t="shared" si="235"/>
        <v>#N/A</v>
      </c>
      <c r="B1919" s="694" t="s">
        <v>1376</v>
      </c>
      <c r="C1919" s="698">
        <v>9</v>
      </c>
      <c r="D1919" s="700">
        <v>0</v>
      </c>
      <c r="E1919" s="697" t="s">
        <v>1368</v>
      </c>
    </row>
    <row r="1920" spans="1:7" ht="11.25" customHeight="1" x14ac:dyDescent="0.25">
      <c r="A1920" s="690" t="e">
        <f t="shared" si="235"/>
        <v>#N/A</v>
      </c>
      <c r="B1920" s="694" t="s">
        <v>1377</v>
      </c>
      <c r="C1920" s="698">
        <v>10</v>
      </c>
      <c r="D1920" s="700">
        <v>0</v>
      </c>
      <c r="E1920" s="697" t="s">
        <v>1368</v>
      </c>
    </row>
    <row r="1921" spans="1:7" ht="11.25" customHeight="1" x14ac:dyDescent="0.25">
      <c r="A1921" s="690" t="e">
        <f t="shared" si="235"/>
        <v>#N/A</v>
      </c>
      <c r="B1921" s="694" t="s">
        <v>1378</v>
      </c>
      <c r="C1921" s="698">
        <v>11</v>
      </c>
      <c r="D1921" s="697" t="s">
        <v>1368</v>
      </c>
      <c r="E1921" s="706">
        <v>0</v>
      </c>
    </row>
    <row r="1922" spans="1:7" ht="11.25" customHeight="1" x14ac:dyDescent="0.25">
      <c r="A1922" s="690" t="e">
        <f t="shared" si="235"/>
        <v>#N/A</v>
      </c>
      <c r="B1922" s="694" t="s">
        <v>1379</v>
      </c>
      <c r="C1922" s="698">
        <v>12</v>
      </c>
      <c r="D1922" s="697" t="s">
        <v>1368</v>
      </c>
      <c r="E1922" s="706">
        <v>0</v>
      </c>
    </row>
    <row r="1923" spans="1:7" ht="11.25" customHeight="1" x14ac:dyDescent="0.25">
      <c r="A1923" s="690" t="e">
        <f t="shared" si="235"/>
        <v>#N/A</v>
      </c>
      <c r="B1923" s="694" t="s">
        <v>1380</v>
      </c>
      <c r="C1923" s="698">
        <v>13</v>
      </c>
      <c r="D1923" s="697" t="s">
        <v>1368</v>
      </c>
      <c r="E1923" s="707">
        <v>0</v>
      </c>
    </row>
    <row r="1924" spans="1:7" ht="11.25" customHeight="1" x14ac:dyDescent="0.25">
      <c r="A1924" s="690" t="e">
        <f t="shared" si="235"/>
        <v>#N/A</v>
      </c>
      <c r="B1924" s="694" t="s">
        <v>1381</v>
      </c>
      <c r="C1924" s="698">
        <v>14</v>
      </c>
      <c r="D1924" s="697" t="s">
        <v>1368</v>
      </c>
      <c r="E1924" s="703"/>
    </row>
    <row r="1926" spans="1:7" ht="11.25" customHeight="1" x14ac:dyDescent="0.25">
      <c r="A1926" s="690" t="e">
        <f t="shared" ref="A1926" si="240">B1926</f>
        <v>#N/A</v>
      </c>
      <c r="B1926" s="697" t="e">
        <v>#N/A</v>
      </c>
      <c r="C1926" s="697" t="s">
        <v>1338</v>
      </c>
      <c r="D1926" s="698">
        <v>1</v>
      </c>
      <c r="E1926" s="698">
        <v>2</v>
      </c>
      <c r="G1926" s="690">
        <v>120</v>
      </c>
    </row>
    <row r="1927" spans="1:7" ht="11.25" customHeight="1" x14ac:dyDescent="0.25">
      <c r="A1927" s="690" t="e">
        <f t="shared" ref="A1927" si="241">A1926</f>
        <v>#N/A</v>
      </c>
      <c r="B1927" s="694" t="s">
        <v>1367</v>
      </c>
      <c r="C1927" s="698">
        <v>1</v>
      </c>
      <c r="D1927" s="699">
        <v>0</v>
      </c>
      <c r="E1927" s="697" t="s">
        <v>1368</v>
      </c>
      <c r="G1927" s="705" t="e">
        <v>#N/A</v>
      </c>
    </row>
    <row r="1928" spans="1:7" ht="11.25" customHeight="1" x14ac:dyDescent="0.25">
      <c r="A1928" s="690" t="e">
        <f t="shared" si="235"/>
        <v>#N/A</v>
      </c>
      <c r="B1928" s="694" t="s">
        <v>1369</v>
      </c>
      <c r="C1928" s="698">
        <v>2</v>
      </c>
      <c r="D1928" s="700"/>
      <c r="E1928" s="697" t="s">
        <v>1368</v>
      </c>
    </row>
    <row r="1929" spans="1:7" ht="11.25" customHeight="1" x14ac:dyDescent="0.25">
      <c r="A1929" s="690" t="e">
        <f t="shared" si="235"/>
        <v>#N/A</v>
      </c>
      <c r="B1929" s="694" t="s">
        <v>1370</v>
      </c>
      <c r="C1929" s="698">
        <v>3</v>
      </c>
      <c r="D1929" s="701">
        <v>0</v>
      </c>
      <c r="E1929" s="697" t="s">
        <v>1368</v>
      </c>
      <c r="G1929" s="690" t="s">
        <v>1384</v>
      </c>
    </row>
    <row r="1930" spans="1:7" ht="11.25" customHeight="1" x14ac:dyDescent="0.25">
      <c r="A1930" s="690" t="e">
        <f t="shared" si="235"/>
        <v>#N/A</v>
      </c>
      <c r="B1930" s="694" t="s">
        <v>1371</v>
      </c>
      <c r="C1930" s="698">
        <v>4</v>
      </c>
      <c r="D1930" s="700"/>
      <c r="E1930" s="697" t="s">
        <v>1368</v>
      </c>
    </row>
    <row r="1931" spans="1:7" ht="11.25" customHeight="1" x14ac:dyDescent="0.25">
      <c r="A1931" s="690" t="e">
        <f t="shared" si="235"/>
        <v>#N/A</v>
      </c>
      <c r="B1931" s="694" t="s">
        <v>1372</v>
      </c>
      <c r="C1931" s="698">
        <v>5</v>
      </c>
      <c r="D1931" s="700">
        <v>0</v>
      </c>
      <c r="E1931" s="697" t="s">
        <v>1368</v>
      </c>
    </row>
    <row r="1932" spans="1:7" ht="11.25" customHeight="1" x14ac:dyDescent="0.25">
      <c r="A1932" s="690" t="e">
        <f t="shared" si="235"/>
        <v>#N/A</v>
      </c>
      <c r="B1932" s="694" t="s">
        <v>1373</v>
      </c>
      <c r="C1932" s="698">
        <v>6</v>
      </c>
      <c r="D1932" s="700"/>
      <c r="E1932" s="697" t="s">
        <v>1368</v>
      </c>
    </row>
    <row r="1933" spans="1:7" ht="11.25" customHeight="1" x14ac:dyDescent="0.25">
      <c r="A1933" s="690" t="e">
        <f t="shared" si="235"/>
        <v>#N/A</v>
      </c>
      <c r="B1933" s="694" t="s">
        <v>1374</v>
      </c>
      <c r="C1933" s="698">
        <v>7</v>
      </c>
      <c r="D1933" s="702">
        <v>0</v>
      </c>
      <c r="E1933" s="697" t="s">
        <v>1368</v>
      </c>
    </row>
    <row r="1934" spans="1:7" ht="11.25" customHeight="1" x14ac:dyDescent="0.25">
      <c r="A1934" s="690" t="e">
        <f t="shared" si="235"/>
        <v>#N/A</v>
      </c>
      <c r="B1934" s="694" t="s">
        <v>1375</v>
      </c>
      <c r="C1934" s="698">
        <v>8</v>
      </c>
      <c r="D1934" s="703">
        <v>0</v>
      </c>
      <c r="E1934" s="697" t="s">
        <v>1368</v>
      </c>
    </row>
    <row r="1935" spans="1:7" ht="11.25" customHeight="1" x14ac:dyDescent="0.25">
      <c r="A1935" s="690" t="e">
        <f t="shared" si="235"/>
        <v>#N/A</v>
      </c>
      <c r="B1935" s="694" t="s">
        <v>1376</v>
      </c>
      <c r="C1935" s="698">
        <v>9</v>
      </c>
      <c r="D1935" s="700">
        <v>0</v>
      </c>
      <c r="E1935" s="697" t="s">
        <v>1368</v>
      </c>
    </row>
    <row r="1936" spans="1:7" ht="11.25" customHeight="1" x14ac:dyDescent="0.25">
      <c r="A1936" s="690" t="e">
        <f t="shared" si="235"/>
        <v>#N/A</v>
      </c>
      <c r="B1936" s="694" t="s">
        <v>1377</v>
      </c>
      <c r="C1936" s="698">
        <v>10</v>
      </c>
      <c r="D1936" s="700">
        <v>0</v>
      </c>
      <c r="E1936" s="697" t="s">
        <v>1368</v>
      </c>
    </row>
    <row r="1937" spans="1:7" ht="11.25" customHeight="1" x14ac:dyDescent="0.25">
      <c r="A1937" s="690" t="e">
        <f t="shared" si="235"/>
        <v>#N/A</v>
      </c>
      <c r="B1937" s="694" t="s">
        <v>1378</v>
      </c>
      <c r="C1937" s="698">
        <v>11</v>
      </c>
      <c r="D1937" s="697" t="s">
        <v>1368</v>
      </c>
      <c r="E1937" s="706">
        <v>0</v>
      </c>
    </row>
    <row r="1938" spans="1:7" ht="11.25" customHeight="1" x14ac:dyDescent="0.25">
      <c r="A1938" s="690" t="e">
        <f t="shared" si="235"/>
        <v>#N/A</v>
      </c>
      <c r="B1938" s="694" t="s">
        <v>1379</v>
      </c>
      <c r="C1938" s="698">
        <v>12</v>
      </c>
      <c r="D1938" s="697" t="s">
        <v>1368</v>
      </c>
      <c r="E1938" s="706">
        <v>0</v>
      </c>
    </row>
    <row r="1939" spans="1:7" ht="11.25" customHeight="1" x14ac:dyDescent="0.25">
      <c r="A1939" s="690" t="e">
        <f t="shared" si="235"/>
        <v>#N/A</v>
      </c>
      <c r="B1939" s="694" t="s">
        <v>1380</v>
      </c>
      <c r="C1939" s="698">
        <v>13</v>
      </c>
      <c r="D1939" s="697" t="s">
        <v>1368</v>
      </c>
      <c r="E1939" s="707">
        <v>0</v>
      </c>
    </row>
    <row r="1940" spans="1:7" ht="11.25" customHeight="1" x14ac:dyDescent="0.25">
      <c r="A1940" s="690" t="e">
        <f t="shared" si="235"/>
        <v>#N/A</v>
      </c>
      <c r="B1940" s="694" t="s">
        <v>1381</v>
      </c>
      <c r="C1940" s="698">
        <v>14</v>
      </c>
      <c r="D1940" s="697" t="s">
        <v>1368</v>
      </c>
      <c r="E1940" s="703"/>
    </row>
    <row r="1942" spans="1:7" ht="11.25" customHeight="1" x14ac:dyDescent="0.25">
      <c r="A1942" s="690" t="e">
        <f t="shared" ref="A1942" si="242">B1942</f>
        <v>#N/A</v>
      </c>
      <c r="B1942" s="697" t="e">
        <v>#N/A</v>
      </c>
      <c r="C1942" s="697" t="s">
        <v>1338</v>
      </c>
      <c r="D1942" s="698">
        <v>1</v>
      </c>
      <c r="E1942" s="698">
        <v>2</v>
      </c>
      <c r="G1942" s="690">
        <v>121</v>
      </c>
    </row>
    <row r="1943" spans="1:7" ht="11.25" customHeight="1" x14ac:dyDescent="0.25">
      <c r="A1943" s="690" t="e">
        <f t="shared" ref="A1943:A2004" si="243">A1942</f>
        <v>#N/A</v>
      </c>
      <c r="B1943" s="694" t="s">
        <v>1367</v>
      </c>
      <c r="C1943" s="698">
        <v>1</v>
      </c>
      <c r="D1943" s="699">
        <v>0</v>
      </c>
      <c r="E1943" s="697" t="s">
        <v>1368</v>
      </c>
      <c r="G1943" s="705" t="e">
        <v>#N/A</v>
      </c>
    </row>
    <row r="1944" spans="1:7" ht="11.25" customHeight="1" x14ac:dyDescent="0.25">
      <c r="A1944" s="690" t="e">
        <f t="shared" si="243"/>
        <v>#N/A</v>
      </c>
      <c r="B1944" s="694" t="s">
        <v>1369</v>
      </c>
      <c r="C1944" s="698">
        <v>2</v>
      </c>
      <c r="D1944" s="700"/>
      <c r="E1944" s="697" t="s">
        <v>1368</v>
      </c>
    </row>
    <row r="1945" spans="1:7" ht="11.25" customHeight="1" x14ac:dyDescent="0.25">
      <c r="A1945" s="690" t="e">
        <f t="shared" si="243"/>
        <v>#N/A</v>
      </c>
      <c r="B1945" s="694" t="s">
        <v>1370</v>
      </c>
      <c r="C1945" s="698">
        <v>3</v>
      </c>
      <c r="D1945" s="701">
        <v>0</v>
      </c>
      <c r="E1945" s="697" t="s">
        <v>1368</v>
      </c>
      <c r="G1945" s="690" t="s">
        <v>1384</v>
      </c>
    </row>
    <row r="1946" spans="1:7" ht="11.25" customHeight="1" x14ac:dyDescent="0.25">
      <c r="A1946" s="690" t="e">
        <f t="shared" si="243"/>
        <v>#N/A</v>
      </c>
      <c r="B1946" s="694" t="s">
        <v>1371</v>
      </c>
      <c r="C1946" s="698">
        <v>4</v>
      </c>
      <c r="D1946" s="700"/>
      <c r="E1946" s="697" t="s">
        <v>1368</v>
      </c>
    </row>
    <row r="1947" spans="1:7" ht="11.25" customHeight="1" x14ac:dyDescent="0.25">
      <c r="A1947" s="690" t="e">
        <f t="shared" si="243"/>
        <v>#N/A</v>
      </c>
      <c r="B1947" s="694" t="s">
        <v>1372</v>
      </c>
      <c r="C1947" s="698">
        <v>5</v>
      </c>
      <c r="D1947" s="700">
        <v>0</v>
      </c>
      <c r="E1947" s="697" t="s">
        <v>1368</v>
      </c>
    </row>
    <row r="1948" spans="1:7" ht="11.25" customHeight="1" x14ac:dyDescent="0.25">
      <c r="A1948" s="690" t="e">
        <f t="shared" si="243"/>
        <v>#N/A</v>
      </c>
      <c r="B1948" s="694" t="s">
        <v>1373</v>
      </c>
      <c r="C1948" s="698">
        <v>6</v>
      </c>
      <c r="D1948" s="700"/>
      <c r="E1948" s="697" t="s">
        <v>1368</v>
      </c>
    </row>
    <row r="1949" spans="1:7" ht="11.25" customHeight="1" x14ac:dyDescent="0.25">
      <c r="A1949" s="690" t="e">
        <f t="shared" si="243"/>
        <v>#N/A</v>
      </c>
      <c r="B1949" s="694" t="s">
        <v>1374</v>
      </c>
      <c r="C1949" s="698">
        <v>7</v>
      </c>
      <c r="D1949" s="702">
        <v>0</v>
      </c>
      <c r="E1949" s="697" t="s">
        <v>1368</v>
      </c>
    </row>
    <row r="1950" spans="1:7" ht="11.25" customHeight="1" x14ac:dyDescent="0.25">
      <c r="A1950" s="690" t="e">
        <f t="shared" si="243"/>
        <v>#N/A</v>
      </c>
      <c r="B1950" s="694" t="s">
        <v>1375</v>
      </c>
      <c r="C1950" s="698">
        <v>8</v>
      </c>
      <c r="D1950" s="703">
        <v>0</v>
      </c>
      <c r="E1950" s="697" t="s">
        <v>1368</v>
      </c>
    </row>
    <row r="1951" spans="1:7" ht="11.25" customHeight="1" x14ac:dyDescent="0.25">
      <c r="A1951" s="690" t="e">
        <f t="shared" si="243"/>
        <v>#N/A</v>
      </c>
      <c r="B1951" s="694" t="s">
        <v>1376</v>
      </c>
      <c r="C1951" s="698">
        <v>9</v>
      </c>
      <c r="D1951" s="700">
        <v>0</v>
      </c>
      <c r="E1951" s="697" t="s">
        <v>1368</v>
      </c>
    </row>
    <row r="1952" spans="1:7" ht="11.25" customHeight="1" x14ac:dyDescent="0.25">
      <c r="A1952" s="690" t="e">
        <f t="shared" si="243"/>
        <v>#N/A</v>
      </c>
      <c r="B1952" s="694" t="s">
        <v>1377</v>
      </c>
      <c r="C1952" s="698">
        <v>10</v>
      </c>
      <c r="D1952" s="700">
        <v>0</v>
      </c>
      <c r="E1952" s="697" t="s">
        <v>1368</v>
      </c>
    </row>
    <row r="1953" spans="1:7" ht="11.25" customHeight="1" x14ac:dyDescent="0.25">
      <c r="A1953" s="690" t="e">
        <f t="shared" si="243"/>
        <v>#N/A</v>
      </c>
      <c r="B1953" s="694" t="s">
        <v>1378</v>
      </c>
      <c r="C1953" s="698">
        <v>11</v>
      </c>
      <c r="D1953" s="697" t="s">
        <v>1368</v>
      </c>
      <c r="E1953" s="706">
        <v>0</v>
      </c>
    </row>
    <row r="1954" spans="1:7" ht="11.25" customHeight="1" x14ac:dyDescent="0.25">
      <c r="A1954" s="690" t="e">
        <f t="shared" si="243"/>
        <v>#N/A</v>
      </c>
      <c r="B1954" s="694" t="s">
        <v>1379</v>
      </c>
      <c r="C1954" s="698">
        <v>12</v>
      </c>
      <c r="D1954" s="697" t="s">
        <v>1368</v>
      </c>
      <c r="E1954" s="706">
        <v>0</v>
      </c>
    </row>
    <row r="1955" spans="1:7" ht="11.25" customHeight="1" x14ac:dyDescent="0.25">
      <c r="A1955" s="690" t="e">
        <f t="shared" si="243"/>
        <v>#N/A</v>
      </c>
      <c r="B1955" s="694" t="s">
        <v>1380</v>
      </c>
      <c r="C1955" s="698">
        <v>13</v>
      </c>
      <c r="D1955" s="697" t="s">
        <v>1368</v>
      </c>
      <c r="E1955" s="707">
        <v>0</v>
      </c>
    </row>
    <row r="1956" spans="1:7" ht="11.25" customHeight="1" x14ac:dyDescent="0.25">
      <c r="A1956" s="690" t="e">
        <f t="shared" si="243"/>
        <v>#N/A</v>
      </c>
      <c r="B1956" s="694" t="s">
        <v>1381</v>
      </c>
      <c r="C1956" s="698">
        <v>14</v>
      </c>
      <c r="D1956" s="697" t="s">
        <v>1368</v>
      </c>
      <c r="E1956" s="703"/>
    </row>
    <row r="1958" spans="1:7" ht="11.25" customHeight="1" x14ac:dyDescent="0.25">
      <c r="A1958" s="690" t="e">
        <f t="shared" ref="A1958" si="244">B1958</f>
        <v>#N/A</v>
      </c>
      <c r="B1958" s="697" t="e">
        <v>#N/A</v>
      </c>
      <c r="C1958" s="697" t="s">
        <v>1338</v>
      </c>
      <c r="D1958" s="698">
        <v>1</v>
      </c>
      <c r="E1958" s="698">
        <v>2</v>
      </c>
      <c r="G1958" s="690">
        <v>122</v>
      </c>
    </row>
    <row r="1959" spans="1:7" ht="11.25" customHeight="1" x14ac:dyDescent="0.25">
      <c r="A1959" s="690" t="e">
        <f t="shared" ref="A1959" si="245">A1958</f>
        <v>#N/A</v>
      </c>
      <c r="B1959" s="694" t="s">
        <v>1367</v>
      </c>
      <c r="C1959" s="698">
        <v>1</v>
      </c>
      <c r="D1959" s="699">
        <v>0</v>
      </c>
      <c r="E1959" s="697" t="s">
        <v>1368</v>
      </c>
      <c r="G1959" s="705" t="e">
        <v>#N/A</v>
      </c>
    </row>
    <row r="1960" spans="1:7" ht="11.25" customHeight="1" x14ac:dyDescent="0.25">
      <c r="A1960" s="690" t="e">
        <f t="shared" si="243"/>
        <v>#N/A</v>
      </c>
      <c r="B1960" s="694" t="s">
        <v>1369</v>
      </c>
      <c r="C1960" s="698">
        <v>2</v>
      </c>
      <c r="D1960" s="700"/>
      <c r="E1960" s="697" t="s">
        <v>1368</v>
      </c>
    </row>
    <row r="1961" spans="1:7" ht="11.25" customHeight="1" x14ac:dyDescent="0.25">
      <c r="A1961" s="690" t="e">
        <f t="shared" si="243"/>
        <v>#N/A</v>
      </c>
      <c r="B1961" s="694" t="s">
        <v>1370</v>
      </c>
      <c r="C1961" s="698">
        <v>3</v>
      </c>
      <c r="D1961" s="701">
        <v>0</v>
      </c>
      <c r="E1961" s="697" t="s">
        <v>1368</v>
      </c>
      <c r="G1961" s="690" t="s">
        <v>1384</v>
      </c>
    </row>
    <row r="1962" spans="1:7" ht="11.25" customHeight="1" x14ac:dyDescent="0.25">
      <c r="A1962" s="690" t="e">
        <f t="shared" si="243"/>
        <v>#N/A</v>
      </c>
      <c r="B1962" s="694" t="s">
        <v>1371</v>
      </c>
      <c r="C1962" s="698">
        <v>4</v>
      </c>
      <c r="D1962" s="700"/>
      <c r="E1962" s="697" t="s">
        <v>1368</v>
      </c>
    </row>
    <row r="1963" spans="1:7" ht="11.25" customHeight="1" x14ac:dyDescent="0.25">
      <c r="A1963" s="690" t="e">
        <f t="shared" si="243"/>
        <v>#N/A</v>
      </c>
      <c r="B1963" s="694" t="s">
        <v>1372</v>
      </c>
      <c r="C1963" s="698">
        <v>5</v>
      </c>
      <c r="D1963" s="700">
        <v>0</v>
      </c>
      <c r="E1963" s="697" t="s">
        <v>1368</v>
      </c>
    </row>
    <row r="1964" spans="1:7" ht="11.25" customHeight="1" x14ac:dyDescent="0.25">
      <c r="A1964" s="690" t="e">
        <f t="shared" si="243"/>
        <v>#N/A</v>
      </c>
      <c r="B1964" s="694" t="s">
        <v>1373</v>
      </c>
      <c r="C1964" s="698">
        <v>6</v>
      </c>
      <c r="D1964" s="700"/>
      <c r="E1964" s="697" t="s">
        <v>1368</v>
      </c>
    </row>
    <row r="1965" spans="1:7" ht="11.25" customHeight="1" x14ac:dyDescent="0.25">
      <c r="A1965" s="690" t="e">
        <f t="shared" si="243"/>
        <v>#N/A</v>
      </c>
      <c r="B1965" s="694" t="s">
        <v>1374</v>
      </c>
      <c r="C1965" s="698">
        <v>7</v>
      </c>
      <c r="D1965" s="702">
        <v>0</v>
      </c>
      <c r="E1965" s="697" t="s">
        <v>1368</v>
      </c>
    </row>
    <row r="1966" spans="1:7" ht="11.25" customHeight="1" x14ac:dyDescent="0.25">
      <c r="A1966" s="690" t="e">
        <f t="shared" si="243"/>
        <v>#N/A</v>
      </c>
      <c r="B1966" s="694" t="s">
        <v>1375</v>
      </c>
      <c r="C1966" s="698">
        <v>8</v>
      </c>
      <c r="D1966" s="703">
        <v>0</v>
      </c>
      <c r="E1966" s="697" t="s">
        <v>1368</v>
      </c>
    </row>
    <row r="1967" spans="1:7" ht="11.25" customHeight="1" x14ac:dyDescent="0.25">
      <c r="A1967" s="690" t="e">
        <f t="shared" si="243"/>
        <v>#N/A</v>
      </c>
      <c r="B1967" s="694" t="s">
        <v>1376</v>
      </c>
      <c r="C1967" s="698">
        <v>9</v>
      </c>
      <c r="D1967" s="700">
        <v>0</v>
      </c>
      <c r="E1967" s="697" t="s">
        <v>1368</v>
      </c>
    </row>
    <row r="1968" spans="1:7" ht="11.25" customHeight="1" x14ac:dyDescent="0.25">
      <c r="A1968" s="690" t="e">
        <f t="shared" si="243"/>
        <v>#N/A</v>
      </c>
      <c r="B1968" s="694" t="s">
        <v>1377</v>
      </c>
      <c r="C1968" s="698">
        <v>10</v>
      </c>
      <c r="D1968" s="700">
        <v>0</v>
      </c>
      <c r="E1968" s="697" t="s">
        <v>1368</v>
      </c>
    </row>
    <row r="1969" spans="1:7" ht="11.25" customHeight="1" x14ac:dyDescent="0.25">
      <c r="A1969" s="690" t="e">
        <f t="shared" si="243"/>
        <v>#N/A</v>
      </c>
      <c r="B1969" s="694" t="s">
        <v>1378</v>
      </c>
      <c r="C1969" s="698">
        <v>11</v>
      </c>
      <c r="D1969" s="697" t="s">
        <v>1368</v>
      </c>
      <c r="E1969" s="706">
        <v>0</v>
      </c>
    </row>
    <row r="1970" spans="1:7" ht="11.25" customHeight="1" x14ac:dyDescent="0.25">
      <c r="A1970" s="690" t="e">
        <f t="shared" si="243"/>
        <v>#N/A</v>
      </c>
      <c r="B1970" s="694" t="s">
        <v>1379</v>
      </c>
      <c r="C1970" s="698">
        <v>12</v>
      </c>
      <c r="D1970" s="697" t="s">
        <v>1368</v>
      </c>
      <c r="E1970" s="706">
        <v>0</v>
      </c>
    </row>
    <row r="1971" spans="1:7" ht="11.25" customHeight="1" x14ac:dyDescent="0.25">
      <c r="A1971" s="690" t="e">
        <f t="shared" si="243"/>
        <v>#N/A</v>
      </c>
      <c r="B1971" s="694" t="s">
        <v>1380</v>
      </c>
      <c r="C1971" s="698">
        <v>13</v>
      </c>
      <c r="D1971" s="697" t="s">
        <v>1368</v>
      </c>
      <c r="E1971" s="707">
        <v>0</v>
      </c>
    </row>
    <row r="1972" spans="1:7" ht="11.25" customHeight="1" x14ac:dyDescent="0.25">
      <c r="A1972" s="690" t="e">
        <f t="shared" si="243"/>
        <v>#N/A</v>
      </c>
      <c r="B1972" s="694" t="s">
        <v>1381</v>
      </c>
      <c r="C1972" s="698">
        <v>14</v>
      </c>
      <c r="D1972" s="697" t="s">
        <v>1368</v>
      </c>
      <c r="E1972" s="703"/>
    </row>
    <row r="1974" spans="1:7" ht="11.25" customHeight="1" x14ac:dyDescent="0.25">
      <c r="A1974" s="690" t="e">
        <f t="shared" ref="A1974" si="246">B1974</f>
        <v>#N/A</v>
      </c>
      <c r="B1974" s="697" t="e">
        <v>#N/A</v>
      </c>
      <c r="C1974" s="697" t="s">
        <v>1338</v>
      </c>
      <c r="D1974" s="698">
        <v>1</v>
      </c>
      <c r="E1974" s="698">
        <v>2</v>
      </c>
      <c r="G1974" s="690">
        <v>123</v>
      </c>
    </row>
    <row r="1975" spans="1:7" ht="11.25" customHeight="1" x14ac:dyDescent="0.25">
      <c r="A1975" s="690" t="e">
        <f t="shared" ref="A1975" si="247">A1974</f>
        <v>#N/A</v>
      </c>
      <c r="B1975" s="694" t="s">
        <v>1367</v>
      </c>
      <c r="C1975" s="698">
        <v>1</v>
      </c>
      <c r="D1975" s="699">
        <v>0</v>
      </c>
      <c r="E1975" s="697" t="s">
        <v>1368</v>
      </c>
      <c r="G1975" s="705" t="e">
        <v>#N/A</v>
      </c>
    </row>
    <row r="1976" spans="1:7" ht="11.25" customHeight="1" x14ac:dyDescent="0.25">
      <c r="A1976" s="690" t="e">
        <f t="shared" si="243"/>
        <v>#N/A</v>
      </c>
      <c r="B1976" s="694" t="s">
        <v>1369</v>
      </c>
      <c r="C1976" s="698">
        <v>2</v>
      </c>
      <c r="D1976" s="700"/>
      <c r="E1976" s="697" t="s">
        <v>1368</v>
      </c>
    </row>
    <row r="1977" spans="1:7" ht="11.25" customHeight="1" x14ac:dyDescent="0.25">
      <c r="A1977" s="690" t="e">
        <f t="shared" si="243"/>
        <v>#N/A</v>
      </c>
      <c r="B1977" s="694" t="s">
        <v>1370</v>
      </c>
      <c r="C1977" s="698">
        <v>3</v>
      </c>
      <c r="D1977" s="701">
        <v>0</v>
      </c>
      <c r="E1977" s="697" t="s">
        <v>1368</v>
      </c>
      <c r="G1977" s="690" t="s">
        <v>1384</v>
      </c>
    </row>
    <row r="1978" spans="1:7" ht="11.25" customHeight="1" x14ac:dyDescent="0.25">
      <c r="A1978" s="690" t="e">
        <f t="shared" si="243"/>
        <v>#N/A</v>
      </c>
      <c r="B1978" s="694" t="s">
        <v>1371</v>
      </c>
      <c r="C1978" s="698">
        <v>4</v>
      </c>
      <c r="D1978" s="700"/>
      <c r="E1978" s="697" t="s">
        <v>1368</v>
      </c>
    </row>
    <row r="1979" spans="1:7" ht="11.25" customHeight="1" x14ac:dyDescent="0.25">
      <c r="A1979" s="690" t="e">
        <f t="shared" si="243"/>
        <v>#N/A</v>
      </c>
      <c r="B1979" s="694" t="s">
        <v>1372</v>
      </c>
      <c r="C1979" s="698">
        <v>5</v>
      </c>
      <c r="D1979" s="700">
        <v>0</v>
      </c>
      <c r="E1979" s="697" t="s">
        <v>1368</v>
      </c>
    </row>
    <row r="1980" spans="1:7" ht="11.25" customHeight="1" x14ac:dyDescent="0.25">
      <c r="A1980" s="690" t="e">
        <f t="shared" si="243"/>
        <v>#N/A</v>
      </c>
      <c r="B1980" s="694" t="s">
        <v>1373</v>
      </c>
      <c r="C1980" s="698">
        <v>6</v>
      </c>
      <c r="D1980" s="700"/>
      <c r="E1980" s="697" t="s">
        <v>1368</v>
      </c>
    </row>
    <row r="1981" spans="1:7" ht="11.25" customHeight="1" x14ac:dyDescent="0.25">
      <c r="A1981" s="690" t="e">
        <f t="shared" si="243"/>
        <v>#N/A</v>
      </c>
      <c r="B1981" s="694" t="s">
        <v>1374</v>
      </c>
      <c r="C1981" s="698">
        <v>7</v>
      </c>
      <c r="D1981" s="702">
        <v>0</v>
      </c>
      <c r="E1981" s="697" t="s">
        <v>1368</v>
      </c>
    </row>
    <row r="1982" spans="1:7" ht="11.25" customHeight="1" x14ac:dyDescent="0.25">
      <c r="A1982" s="690" t="e">
        <f t="shared" si="243"/>
        <v>#N/A</v>
      </c>
      <c r="B1982" s="694" t="s">
        <v>1375</v>
      </c>
      <c r="C1982" s="698">
        <v>8</v>
      </c>
      <c r="D1982" s="703">
        <v>0</v>
      </c>
      <c r="E1982" s="697" t="s">
        <v>1368</v>
      </c>
    </row>
    <row r="1983" spans="1:7" ht="11.25" customHeight="1" x14ac:dyDescent="0.25">
      <c r="A1983" s="690" t="e">
        <f t="shared" si="243"/>
        <v>#N/A</v>
      </c>
      <c r="B1983" s="694" t="s">
        <v>1376</v>
      </c>
      <c r="C1983" s="698">
        <v>9</v>
      </c>
      <c r="D1983" s="700">
        <v>0</v>
      </c>
      <c r="E1983" s="697" t="s">
        <v>1368</v>
      </c>
    </row>
    <row r="1984" spans="1:7" ht="11.25" customHeight="1" x14ac:dyDescent="0.25">
      <c r="A1984" s="690" t="e">
        <f t="shared" si="243"/>
        <v>#N/A</v>
      </c>
      <c r="B1984" s="694" t="s">
        <v>1377</v>
      </c>
      <c r="C1984" s="698">
        <v>10</v>
      </c>
      <c r="D1984" s="700">
        <v>0</v>
      </c>
      <c r="E1984" s="697" t="s">
        <v>1368</v>
      </c>
    </row>
    <row r="1985" spans="1:7" ht="11.25" customHeight="1" x14ac:dyDescent="0.25">
      <c r="A1985" s="690" t="e">
        <f t="shared" si="243"/>
        <v>#N/A</v>
      </c>
      <c r="B1985" s="694" t="s">
        <v>1378</v>
      </c>
      <c r="C1985" s="698">
        <v>11</v>
      </c>
      <c r="D1985" s="697" t="s">
        <v>1368</v>
      </c>
      <c r="E1985" s="706">
        <v>0</v>
      </c>
    </row>
    <row r="1986" spans="1:7" ht="11.25" customHeight="1" x14ac:dyDescent="0.25">
      <c r="A1986" s="690" t="e">
        <f t="shared" si="243"/>
        <v>#N/A</v>
      </c>
      <c r="B1986" s="694" t="s">
        <v>1379</v>
      </c>
      <c r="C1986" s="698">
        <v>12</v>
      </c>
      <c r="D1986" s="697" t="s">
        <v>1368</v>
      </c>
      <c r="E1986" s="706">
        <v>0</v>
      </c>
    </row>
    <row r="1987" spans="1:7" ht="11.25" customHeight="1" x14ac:dyDescent="0.25">
      <c r="A1987" s="690" t="e">
        <f t="shared" si="243"/>
        <v>#N/A</v>
      </c>
      <c r="B1987" s="694" t="s">
        <v>1380</v>
      </c>
      <c r="C1987" s="698">
        <v>13</v>
      </c>
      <c r="D1987" s="697" t="s">
        <v>1368</v>
      </c>
      <c r="E1987" s="707">
        <v>0</v>
      </c>
    </row>
    <row r="1988" spans="1:7" ht="11.25" customHeight="1" x14ac:dyDescent="0.25">
      <c r="A1988" s="690" t="e">
        <f t="shared" si="243"/>
        <v>#N/A</v>
      </c>
      <c r="B1988" s="694" t="s">
        <v>1381</v>
      </c>
      <c r="C1988" s="698">
        <v>14</v>
      </c>
      <c r="D1988" s="697" t="s">
        <v>1368</v>
      </c>
      <c r="E1988" s="703"/>
    </row>
    <row r="1990" spans="1:7" ht="11.25" customHeight="1" x14ac:dyDescent="0.25">
      <c r="A1990" s="690" t="e">
        <f t="shared" ref="A1990" si="248">B1990</f>
        <v>#N/A</v>
      </c>
      <c r="B1990" s="697" t="e">
        <v>#N/A</v>
      </c>
      <c r="C1990" s="697" t="s">
        <v>1338</v>
      </c>
      <c r="D1990" s="698">
        <v>1</v>
      </c>
      <c r="E1990" s="698">
        <v>2</v>
      </c>
      <c r="G1990" s="690">
        <v>124</v>
      </c>
    </row>
    <row r="1991" spans="1:7" ht="11.25" customHeight="1" x14ac:dyDescent="0.25">
      <c r="A1991" s="690" t="e">
        <f t="shared" ref="A1991" si="249">A1990</f>
        <v>#N/A</v>
      </c>
      <c r="B1991" s="694" t="s">
        <v>1367</v>
      </c>
      <c r="C1991" s="698">
        <v>1</v>
      </c>
      <c r="D1991" s="699">
        <v>0</v>
      </c>
      <c r="E1991" s="697" t="s">
        <v>1368</v>
      </c>
      <c r="G1991" s="705" t="e">
        <v>#N/A</v>
      </c>
    </row>
    <row r="1992" spans="1:7" ht="11.25" customHeight="1" x14ac:dyDescent="0.25">
      <c r="A1992" s="690" t="e">
        <f t="shared" si="243"/>
        <v>#N/A</v>
      </c>
      <c r="B1992" s="694" t="s">
        <v>1369</v>
      </c>
      <c r="C1992" s="698">
        <v>2</v>
      </c>
      <c r="D1992" s="700"/>
      <c r="E1992" s="697" t="s">
        <v>1368</v>
      </c>
    </row>
    <row r="1993" spans="1:7" ht="11.25" customHeight="1" x14ac:dyDescent="0.25">
      <c r="A1993" s="690" t="e">
        <f t="shared" si="243"/>
        <v>#N/A</v>
      </c>
      <c r="B1993" s="694" t="s">
        <v>1370</v>
      </c>
      <c r="C1993" s="698">
        <v>3</v>
      </c>
      <c r="D1993" s="701">
        <v>0</v>
      </c>
      <c r="E1993" s="697" t="s">
        <v>1368</v>
      </c>
      <c r="G1993" s="690" t="s">
        <v>1384</v>
      </c>
    </row>
    <row r="1994" spans="1:7" ht="11.25" customHeight="1" x14ac:dyDescent="0.25">
      <c r="A1994" s="690" t="e">
        <f t="shared" si="243"/>
        <v>#N/A</v>
      </c>
      <c r="B1994" s="694" t="s">
        <v>1371</v>
      </c>
      <c r="C1994" s="698">
        <v>4</v>
      </c>
      <c r="D1994" s="700"/>
      <c r="E1994" s="697" t="s">
        <v>1368</v>
      </c>
    </row>
    <row r="1995" spans="1:7" ht="11.25" customHeight="1" x14ac:dyDescent="0.25">
      <c r="A1995" s="690" t="e">
        <f t="shared" si="243"/>
        <v>#N/A</v>
      </c>
      <c r="B1995" s="694" t="s">
        <v>1372</v>
      </c>
      <c r="C1995" s="698">
        <v>5</v>
      </c>
      <c r="D1995" s="700">
        <v>0</v>
      </c>
      <c r="E1995" s="697" t="s">
        <v>1368</v>
      </c>
    </row>
    <row r="1996" spans="1:7" ht="11.25" customHeight="1" x14ac:dyDescent="0.25">
      <c r="A1996" s="690" t="e">
        <f t="shared" si="243"/>
        <v>#N/A</v>
      </c>
      <c r="B1996" s="694" t="s">
        <v>1373</v>
      </c>
      <c r="C1996" s="698">
        <v>6</v>
      </c>
      <c r="D1996" s="700"/>
      <c r="E1996" s="697" t="s">
        <v>1368</v>
      </c>
    </row>
    <row r="1997" spans="1:7" ht="11.25" customHeight="1" x14ac:dyDescent="0.25">
      <c r="A1997" s="690" t="e">
        <f t="shared" si="243"/>
        <v>#N/A</v>
      </c>
      <c r="B1997" s="694" t="s">
        <v>1374</v>
      </c>
      <c r="C1997" s="698">
        <v>7</v>
      </c>
      <c r="D1997" s="702">
        <v>0</v>
      </c>
      <c r="E1997" s="697" t="s">
        <v>1368</v>
      </c>
    </row>
    <row r="1998" spans="1:7" ht="11.25" customHeight="1" x14ac:dyDescent="0.25">
      <c r="A1998" s="690" t="e">
        <f t="shared" si="243"/>
        <v>#N/A</v>
      </c>
      <c r="B1998" s="694" t="s">
        <v>1375</v>
      </c>
      <c r="C1998" s="698">
        <v>8</v>
      </c>
      <c r="D1998" s="703">
        <v>0</v>
      </c>
      <c r="E1998" s="697" t="s">
        <v>1368</v>
      </c>
    </row>
    <row r="1999" spans="1:7" ht="11.25" customHeight="1" x14ac:dyDescent="0.25">
      <c r="A1999" s="690" t="e">
        <f t="shared" si="243"/>
        <v>#N/A</v>
      </c>
      <c r="B1999" s="694" t="s">
        <v>1376</v>
      </c>
      <c r="C1999" s="698">
        <v>9</v>
      </c>
      <c r="D1999" s="700">
        <v>0</v>
      </c>
      <c r="E1999" s="697" t="s">
        <v>1368</v>
      </c>
    </row>
    <row r="2000" spans="1:7" ht="11.25" customHeight="1" x14ac:dyDescent="0.25">
      <c r="A2000" s="690" t="e">
        <f t="shared" si="243"/>
        <v>#N/A</v>
      </c>
      <c r="B2000" s="694" t="s">
        <v>1377</v>
      </c>
      <c r="C2000" s="698">
        <v>10</v>
      </c>
      <c r="D2000" s="700">
        <v>0</v>
      </c>
      <c r="E2000" s="697" t="s">
        <v>1368</v>
      </c>
    </row>
    <row r="2001" spans="1:7" ht="11.25" customHeight="1" x14ac:dyDescent="0.25">
      <c r="A2001" s="690" t="e">
        <f t="shared" si="243"/>
        <v>#N/A</v>
      </c>
      <c r="B2001" s="694" t="s">
        <v>1378</v>
      </c>
      <c r="C2001" s="698">
        <v>11</v>
      </c>
      <c r="D2001" s="697" t="s">
        <v>1368</v>
      </c>
      <c r="E2001" s="706">
        <v>0</v>
      </c>
    </row>
    <row r="2002" spans="1:7" ht="11.25" customHeight="1" x14ac:dyDescent="0.25">
      <c r="A2002" s="690" t="e">
        <f t="shared" si="243"/>
        <v>#N/A</v>
      </c>
      <c r="B2002" s="694" t="s">
        <v>1379</v>
      </c>
      <c r="C2002" s="698">
        <v>12</v>
      </c>
      <c r="D2002" s="697" t="s">
        <v>1368</v>
      </c>
      <c r="E2002" s="706">
        <v>0</v>
      </c>
    </row>
    <row r="2003" spans="1:7" ht="11.25" customHeight="1" x14ac:dyDescent="0.25">
      <c r="A2003" s="690" t="e">
        <f t="shared" si="243"/>
        <v>#N/A</v>
      </c>
      <c r="B2003" s="694" t="s">
        <v>1380</v>
      </c>
      <c r="C2003" s="698">
        <v>13</v>
      </c>
      <c r="D2003" s="697" t="s">
        <v>1368</v>
      </c>
      <c r="E2003" s="707">
        <v>0</v>
      </c>
    </row>
    <row r="2004" spans="1:7" ht="11.25" customHeight="1" x14ac:dyDescent="0.25">
      <c r="A2004" s="690" t="e">
        <f t="shared" si="243"/>
        <v>#N/A</v>
      </c>
      <c r="B2004" s="694" t="s">
        <v>1381</v>
      </c>
      <c r="C2004" s="698">
        <v>14</v>
      </c>
      <c r="D2004" s="697" t="s">
        <v>1368</v>
      </c>
      <c r="E2004" s="703"/>
    </row>
    <row r="2006" spans="1:7" ht="11.25" customHeight="1" x14ac:dyDescent="0.25">
      <c r="A2006" s="690" t="e">
        <f t="shared" ref="A2006" si="250">B2006</f>
        <v>#N/A</v>
      </c>
      <c r="B2006" s="697" t="e">
        <v>#N/A</v>
      </c>
      <c r="C2006" s="697" t="s">
        <v>1338</v>
      </c>
      <c r="D2006" s="698">
        <v>1</v>
      </c>
      <c r="E2006" s="698">
        <v>2</v>
      </c>
      <c r="G2006" s="690">
        <v>125</v>
      </c>
    </row>
    <row r="2007" spans="1:7" ht="11.25" customHeight="1" x14ac:dyDescent="0.25">
      <c r="A2007" s="690" t="e">
        <f t="shared" ref="A2007:A2068" si="251">A2006</f>
        <v>#N/A</v>
      </c>
      <c r="B2007" s="694" t="s">
        <v>1367</v>
      </c>
      <c r="C2007" s="698">
        <v>1</v>
      </c>
      <c r="D2007" s="699">
        <v>0</v>
      </c>
      <c r="E2007" s="697" t="s">
        <v>1368</v>
      </c>
      <c r="G2007" s="705" t="e">
        <v>#N/A</v>
      </c>
    </row>
    <row r="2008" spans="1:7" ht="11.25" customHeight="1" x14ac:dyDescent="0.25">
      <c r="A2008" s="690" t="e">
        <f t="shared" si="251"/>
        <v>#N/A</v>
      </c>
      <c r="B2008" s="694" t="s">
        <v>1369</v>
      </c>
      <c r="C2008" s="698">
        <v>2</v>
      </c>
      <c r="D2008" s="700"/>
      <c r="E2008" s="697" t="s">
        <v>1368</v>
      </c>
    </row>
    <row r="2009" spans="1:7" ht="11.25" customHeight="1" x14ac:dyDescent="0.25">
      <c r="A2009" s="690" t="e">
        <f t="shared" si="251"/>
        <v>#N/A</v>
      </c>
      <c r="B2009" s="694" t="s">
        <v>1370</v>
      </c>
      <c r="C2009" s="698">
        <v>3</v>
      </c>
      <c r="D2009" s="701">
        <v>0</v>
      </c>
      <c r="E2009" s="697" t="s">
        <v>1368</v>
      </c>
      <c r="G2009" s="690" t="s">
        <v>1384</v>
      </c>
    </row>
    <row r="2010" spans="1:7" ht="11.25" customHeight="1" x14ac:dyDescent="0.25">
      <c r="A2010" s="690" t="e">
        <f t="shared" si="251"/>
        <v>#N/A</v>
      </c>
      <c r="B2010" s="694" t="s">
        <v>1371</v>
      </c>
      <c r="C2010" s="698">
        <v>4</v>
      </c>
      <c r="D2010" s="700"/>
      <c r="E2010" s="697" t="s">
        <v>1368</v>
      </c>
    </row>
    <row r="2011" spans="1:7" ht="11.25" customHeight="1" x14ac:dyDescent="0.25">
      <c r="A2011" s="690" t="e">
        <f t="shared" si="251"/>
        <v>#N/A</v>
      </c>
      <c r="B2011" s="694" t="s">
        <v>1372</v>
      </c>
      <c r="C2011" s="698">
        <v>5</v>
      </c>
      <c r="D2011" s="700">
        <v>0</v>
      </c>
      <c r="E2011" s="697" t="s">
        <v>1368</v>
      </c>
    </row>
    <row r="2012" spans="1:7" ht="11.25" customHeight="1" x14ac:dyDescent="0.25">
      <c r="A2012" s="690" t="e">
        <f t="shared" si="251"/>
        <v>#N/A</v>
      </c>
      <c r="B2012" s="694" t="s">
        <v>1373</v>
      </c>
      <c r="C2012" s="698">
        <v>6</v>
      </c>
      <c r="D2012" s="700"/>
      <c r="E2012" s="697" t="s">
        <v>1368</v>
      </c>
    </row>
    <row r="2013" spans="1:7" ht="11.25" customHeight="1" x14ac:dyDescent="0.25">
      <c r="A2013" s="690" t="e">
        <f t="shared" si="251"/>
        <v>#N/A</v>
      </c>
      <c r="B2013" s="694" t="s">
        <v>1374</v>
      </c>
      <c r="C2013" s="698">
        <v>7</v>
      </c>
      <c r="D2013" s="702">
        <v>0</v>
      </c>
      <c r="E2013" s="697" t="s">
        <v>1368</v>
      </c>
    </row>
    <row r="2014" spans="1:7" ht="11.25" customHeight="1" x14ac:dyDescent="0.25">
      <c r="A2014" s="690" t="e">
        <f t="shared" si="251"/>
        <v>#N/A</v>
      </c>
      <c r="B2014" s="694" t="s">
        <v>1375</v>
      </c>
      <c r="C2014" s="698">
        <v>8</v>
      </c>
      <c r="D2014" s="703">
        <v>0</v>
      </c>
      <c r="E2014" s="697" t="s">
        <v>1368</v>
      </c>
    </row>
    <row r="2015" spans="1:7" ht="11.25" customHeight="1" x14ac:dyDescent="0.25">
      <c r="A2015" s="690" t="e">
        <f t="shared" si="251"/>
        <v>#N/A</v>
      </c>
      <c r="B2015" s="694" t="s">
        <v>1376</v>
      </c>
      <c r="C2015" s="698">
        <v>9</v>
      </c>
      <c r="D2015" s="700">
        <v>0</v>
      </c>
      <c r="E2015" s="697" t="s">
        <v>1368</v>
      </c>
    </row>
    <row r="2016" spans="1:7" ht="11.25" customHeight="1" x14ac:dyDescent="0.25">
      <c r="A2016" s="690" t="e">
        <f t="shared" si="251"/>
        <v>#N/A</v>
      </c>
      <c r="B2016" s="694" t="s">
        <v>1377</v>
      </c>
      <c r="C2016" s="698">
        <v>10</v>
      </c>
      <c r="D2016" s="700">
        <v>0</v>
      </c>
      <c r="E2016" s="697" t="s">
        <v>1368</v>
      </c>
    </row>
    <row r="2017" spans="1:7" ht="11.25" customHeight="1" x14ac:dyDescent="0.25">
      <c r="A2017" s="690" t="e">
        <f t="shared" si="251"/>
        <v>#N/A</v>
      </c>
      <c r="B2017" s="694" t="s">
        <v>1378</v>
      </c>
      <c r="C2017" s="698">
        <v>11</v>
      </c>
      <c r="D2017" s="697" t="s">
        <v>1368</v>
      </c>
      <c r="E2017" s="706">
        <v>0</v>
      </c>
    </row>
    <row r="2018" spans="1:7" ht="11.25" customHeight="1" x14ac:dyDescent="0.25">
      <c r="A2018" s="690" t="e">
        <f t="shared" si="251"/>
        <v>#N/A</v>
      </c>
      <c r="B2018" s="694" t="s">
        <v>1379</v>
      </c>
      <c r="C2018" s="698">
        <v>12</v>
      </c>
      <c r="D2018" s="697" t="s">
        <v>1368</v>
      </c>
      <c r="E2018" s="706">
        <v>0</v>
      </c>
    </row>
    <row r="2019" spans="1:7" ht="11.25" customHeight="1" x14ac:dyDescent="0.25">
      <c r="A2019" s="690" t="e">
        <f t="shared" si="251"/>
        <v>#N/A</v>
      </c>
      <c r="B2019" s="694" t="s">
        <v>1380</v>
      </c>
      <c r="C2019" s="698">
        <v>13</v>
      </c>
      <c r="D2019" s="697" t="s">
        <v>1368</v>
      </c>
      <c r="E2019" s="707">
        <v>0</v>
      </c>
    </row>
    <row r="2020" spans="1:7" ht="11.25" customHeight="1" x14ac:dyDescent="0.25">
      <c r="A2020" s="690" t="e">
        <f t="shared" si="251"/>
        <v>#N/A</v>
      </c>
      <c r="B2020" s="694" t="s">
        <v>1381</v>
      </c>
      <c r="C2020" s="698">
        <v>14</v>
      </c>
      <c r="D2020" s="697" t="s">
        <v>1368</v>
      </c>
      <c r="E2020" s="703"/>
    </row>
    <row r="2022" spans="1:7" ht="11.25" customHeight="1" x14ac:dyDescent="0.25">
      <c r="A2022" s="690" t="e">
        <f t="shared" ref="A2022" si="252">B2022</f>
        <v>#N/A</v>
      </c>
      <c r="B2022" s="697" t="e">
        <v>#N/A</v>
      </c>
      <c r="C2022" s="697" t="s">
        <v>1338</v>
      </c>
      <c r="D2022" s="698">
        <v>1</v>
      </c>
      <c r="E2022" s="698">
        <v>2</v>
      </c>
      <c r="G2022" s="690">
        <v>126</v>
      </c>
    </row>
    <row r="2023" spans="1:7" ht="11.25" customHeight="1" x14ac:dyDescent="0.25">
      <c r="A2023" s="690" t="e">
        <f t="shared" ref="A2023" si="253">A2022</f>
        <v>#N/A</v>
      </c>
      <c r="B2023" s="694" t="s">
        <v>1367</v>
      </c>
      <c r="C2023" s="698">
        <v>1</v>
      </c>
      <c r="D2023" s="699">
        <v>0</v>
      </c>
      <c r="E2023" s="697" t="s">
        <v>1368</v>
      </c>
      <c r="G2023" s="705" t="e">
        <v>#N/A</v>
      </c>
    </row>
    <row r="2024" spans="1:7" ht="11.25" customHeight="1" x14ac:dyDescent="0.25">
      <c r="A2024" s="690" t="e">
        <f t="shared" si="251"/>
        <v>#N/A</v>
      </c>
      <c r="B2024" s="694" t="s">
        <v>1369</v>
      </c>
      <c r="C2024" s="698">
        <v>2</v>
      </c>
      <c r="D2024" s="700"/>
      <c r="E2024" s="697" t="s">
        <v>1368</v>
      </c>
    </row>
    <row r="2025" spans="1:7" ht="11.25" customHeight="1" x14ac:dyDescent="0.25">
      <c r="A2025" s="690" t="e">
        <f t="shared" si="251"/>
        <v>#N/A</v>
      </c>
      <c r="B2025" s="694" t="s">
        <v>1370</v>
      </c>
      <c r="C2025" s="698">
        <v>3</v>
      </c>
      <c r="D2025" s="701">
        <v>0</v>
      </c>
      <c r="E2025" s="697" t="s">
        <v>1368</v>
      </c>
      <c r="G2025" s="690" t="s">
        <v>1384</v>
      </c>
    </row>
    <row r="2026" spans="1:7" ht="11.25" customHeight="1" x14ac:dyDescent="0.25">
      <c r="A2026" s="690" t="e">
        <f t="shared" si="251"/>
        <v>#N/A</v>
      </c>
      <c r="B2026" s="694" t="s">
        <v>1371</v>
      </c>
      <c r="C2026" s="698">
        <v>4</v>
      </c>
      <c r="D2026" s="700"/>
      <c r="E2026" s="697" t="s">
        <v>1368</v>
      </c>
    </row>
    <row r="2027" spans="1:7" ht="11.25" customHeight="1" x14ac:dyDescent="0.25">
      <c r="A2027" s="690" t="e">
        <f t="shared" si="251"/>
        <v>#N/A</v>
      </c>
      <c r="B2027" s="694" t="s">
        <v>1372</v>
      </c>
      <c r="C2027" s="698">
        <v>5</v>
      </c>
      <c r="D2027" s="700">
        <v>0</v>
      </c>
      <c r="E2027" s="697" t="s">
        <v>1368</v>
      </c>
    </row>
    <row r="2028" spans="1:7" ht="11.25" customHeight="1" x14ac:dyDescent="0.25">
      <c r="A2028" s="690" t="e">
        <f t="shared" si="251"/>
        <v>#N/A</v>
      </c>
      <c r="B2028" s="694" t="s">
        <v>1373</v>
      </c>
      <c r="C2028" s="698">
        <v>6</v>
      </c>
      <c r="D2028" s="700"/>
      <c r="E2028" s="697" t="s">
        <v>1368</v>
      </c>
    </row>
    <row r="2029" spans="1:7" ht="11.25" customHeight="1" x14ac:dyDescent="0.25">
      <c r="A2029" s="690" t="e">
        <f t="shared" si="251"/>
        <v>#N/A</v>
      </c>
      <c r="B2029" s="694" t="s">
        <v>1374</v>
      </c>
      <c r="C2029" s="698">
        <v>7</v>
      </c>
      <c r="D2029" s="702">
        <v>0</v>
      </c>
      <c r="E2029" s="697" t="s">
        <v>1368</v>
      </c>
    </row>
    <row r="2030" spans="1:7" ht="11.25" customHeight="1" x14ac:dyDescent="0.25">
      <c r="A2030" s="690" t="e">
        <f t="shared" si="251"/>
        <v>#N/A</v>
      </c>
      <c r="B2030" s="694" t="s">
        <v>1375</v>
      </c>
      <c r="C2030" s="698">
        <v>8</v>
      </c>
      <c r="D2030" s="703">
        <v>0</v>
      </c>
      <c r="E2030" s="697" t="s">
        <v>1368</v>
      </c>
    </row>
    <row r="2031" spans="1:7" ht="11.25" customHeight="1" x14ac:dyDescent="0.25">
      <c r="A2031" s="690" t="e">
        <f t="shared" si="251"/>
        <v>#N/A</v>
      </c>
      <c r="B2031" s="694" t="s">
        <v>1376</v>
      </c>
      <c r="C2031" s="698">
        <v>9</v>
      </c>
      <c r="D2031" s="700">
        <v>0</v>
      </c>
      <c r="E2031" s="697" t="s">
        <v>1368</v>
      </c>
    </row>
    <row r="2032" spans="1:7" ht="11.25" customHeight="1" x14ac:dyDescent="0.25">
      <c r="A2032" s="690" t="e">
        <f t="shared" si="251"/>
        <v>#N/A</v>
      </c>
      <c r="B2032" s="694" t="s">
        <v>1377</v>
      </c>
      <c r="C2032" s="698">
        <v>10</v>
      </c>
      <c r="D2032" s="700">
        <v>0</v>
      </c>
      <c r="E2032" s="697" t="s">
        <v>1368</v>
      </c>
    </row>
    <row r="2033" spans="1:7" ht="11.25" customHeight="1" x14ac:dyDescent="0.25">
      <c r="A2033" s="690" t="e">
        <f t="shared" si="251"/>
        <v>#N/A</v>
      </c>
      <c r="B2033" s="694" t="s">
        <v>1378</v>
      </c>
      <c r="C2033" s="698">
        <v>11</v>
      </c>
      <c r="D2033" s="697" t="s">
        <v>1368</v>
      </c>
      <c r="E2033" s="706">
        <v>0</v>
      </c>
    </row>
    <row r="2034" spans="1:7" ht="11.25" customHeight="1" x14ac:dyDescent="0.25">
      <c r="A2034" s="690" t="e">
        <f t="shared" si="251"/>
        <v>#N/A</v>
      </c>
      <c r="B2034" s="694" t="s">
        <v>1379</v>
      </c>
      <c r="C2034" s="698">
        <v>12</v>
      </c>
      <c r="D2034" s="697" t="s">
        <v>1368</v>
      </c>
      <c r="E2034" s="706">
        <v>0</v>
      </c>
    </row>
    <row r="2035" spans="1:7" ht="11.25" customHeight="1" x14ac:dyDescent="0.25">
      <c r="A2035" s="690" t="e">
        <f t="shared" si="251"/>
        <v>#N/A</v>
      </c>
      <c r="B2035" s="694" t="s">
        <v>1380</v>
      </c>
      <c r="C2035" s="698">
        <v>13</v>
      </c>
      <c r="D2035" s="697" t="s">
        <v>1368</v>
      </c>
      <c r="E2035" s="707">
        <v>0</v>
      </c>
    </row>
    <row r="2036" spans="1:7" ht="11.25" customHeight="1" x14ac:dyDescent="0.25">
      <c r="A2036" s="690" t="e">
        <f t="shared" si="251"/>
        <v>#N/A</v>
      </c>
      <c r="B2036" s="694" t="s">
        <v>1381</v>
      </c>
      <c r="C2036" s="698">
        <v>14</v>
      </c>
      <c r="D2036" s="697" t="s">
        <v>1368</v>
      </c>
      <c r="E2036" s="703"/>
    </row>
    <row r="2038" spans="1:7" ht="11.25" customHeight="1" x14ac:dyDescent="0.25">
      <c r="A2038" s="690" t="e">
        <f t="shared" ref="A2038" si="254">B2038</f>
        <v>#N/A</v>
      </c>
      <c r="B2038" s="697" t="e">
        <v>#N/A</v>
      </c>
      <c r="C2038" s="697" t="s">
        <v>1338</v>
      </c>
      <c r="D2038" s="698">
        <v>1</v>
      </c>
      <c r="E2038" s="698">
        <v>2</v>
      </c>
      <c r="G2038" s="690">
        <v>127</v>
      </c>
    </row>
    <row r="2039" spans="1:7" ht="11.25" customHeight="1" x14ac:dyDescent="0.25">
      <c r="A2039" s="690" t="e">
        <f t="shared" ref="A2039" si="255">A2038</f>
        <v>#N/A</v>
      </c>
      <c r="B2039" s="694" t="s">
        <v>1367</v>
      </c>
      <c r="C2039" s="698">
        <v>1</v>
      </c>
      <c r="D2039" s="699">
        <v>0</v>
      </c>
      <c r="E2039" s="697" t="s">
        <v>1368</v>
      </c>
      <c r="G2039" s="705" t="e">
        <v>#N/A</v>
      </c>
    </row>
    <row r="2040" spans="1:7" ht="11.25" customHeight="1" x14ac:dyDescent="0.25">
      <c r="A2040" s="690" t="e">
        <f t="shared" si="251"/>
        <v>#N/A</v>
      </c>
      <c r="B2040" s="694" t="s">
        <v>1369</v>
      </c>
      <c r="C2040" s="698">
        <v>2</v>
      </c>
      <c r="D2040" s="700"/>
      <c r="E2040" s="697" t="s">
        <v>1368</v>
      </c>
    </row>
    <row r="2041" spans="1:7" ht="11.25" customHeight="1" x14ac:dyDescent="0.25">
      <c r="A2041" s="690" t="e">
        <f t="shared" si="251"/>
        <v>#N/A</v>
      </c>
      <c r="B2041" s="694" t="s">
        <v>1370</v>
      </c>
      <c r="C2041" s="698">
        <v>3</v>
      </c>
      <c r="D2041" s="701">
        <v>0</v>
      </c>
      <c r="E2041" s="697" t="s">
        <v>1368</v>
      </c>
      <c r="G2041" s="690" t="s">
        <v>1384</v>
      </c>
    </row>
    <row r="2042" spans="1:7" ht="11.25" customHeight="1" x14ac:dyDescent="0.25">
      <c r="A2042" s="690" t="e">
        <f t="shared" si="251"/>
        <v>#N/A</v>
      </c>
      <c r="B2042" s="694" t="s">
        <v>1371</v>
      </c>
      <c r="C2042" s="698">
        <v>4</v>
      </c>
      <c r="D2042" s="700"/>
      <c r="E2042" s="697" t="s">
        <v>1368</v>
      </c>
    </row>
    <row r="2043" spans="1:7" ht="11.25" customHeight="1" x14ac:dyDescent="0.25">
      <c r="A2043" s="690" t="e">
        <f t="shared" si="251"/>
        <v>#N/A</v>
      </c>
      <c r="B2043" s="694" t="s">
        <v>1372</v>
      </c>
      <c r="C2043" s="698">
        <v>5</v>
      </c>
      <c r="D2043" s="700">
        <v>0</v>
      </c>
      <c r="E2043" s="697" t="s">
        <v>1368</v>
      </c>
    </row>
    <row r="2044" spans="1:7" ht="11.25" customHeight="1" x14ac:dyDescent="0.25">
      <c r="A2044" s="690" t="e">
        <f t="shared" si="251"/>
        <v>#N/A</v>
      </c>
      <c r="B2044" s="694" t="s">
        <v>1373</v>
      </c>
      <c r="C2044" s="698">
        <v>6</v>
      </c>
      <c r="D2044" s="700"/>
      <c r="E2044" s="697" t="s">
        <v>1368</v>
      </c>
    </row>
    <row r="2045" spans="1:7" ht="11.25" customHeight="1" x14ac:dyDescent="0.25">
      <c r="A2045" s="690" t="e">
        <f t="shared" si="251"/>
        <v>#N/A</v>
      </c>
      <c r="B2045" s="694" t="s">
        <v>1374</v>
      </c>
      <c r="C2045" s="698">
        <v>7</v>
      </c>
      <c r="D2045" s="702">
        <v>0</v>
      </c>
      <c r="E2045" s="697" t="s">
        <v>1368</v>
      </c>
    </row>
    <row r="2046" spans="1:7" ht="11.25" customHeight="1" x14ac:dyDescent="0.25">
      <c r="A2046" s="690" t="e">
        <f t="shared" si="251"/>
        <v>#N/A</v>
      </c>
      <c r="B2046" s="694" t="s">
        <v>1375</v>
      </c>
      <c r="C2046" s="698">
        <v>8</v>
      </c>
      <c r="D2046" s="703">
        <v>0</v>
      </c>
      <c r="E2046" s="697" t="s">
        <v>1368</v>
      </c>
    </row>
    <row r="2047" spans="1:7" ht="11.25" customHeight="1" x14ac:dyDescent="0.25">
      <c r="A2047" s="690" t="e">
        <f t="shared" si="251"/>
        <v>#N/A</v>
      </c>
      <c r="B2047" s="694" t="s">
        <v>1376</v>
      </c>
      <c r="C2047" s="698">
        <v>9</v>
      </c>
      <c r="D2047" s="700">
        <v>0</v>
      </c>
      <c r="E2047" s="697" t="s">
        <v>1368</v>
      </c>
    </row>
    <row r="2048" spans="1:7" ht="11.25" customHeight="1" x14ac:dyDescent="0.25">
      <c r="A2048" s="690" t="e">
        <f t="shared" si="251"/>
        <v>#N/A</v>
      </c>
      <c r="B2048" s="694" t="s">
        <v>1377</v>
      </c>
      <c r="C2048" s="698">
        <v>10</v>
      </c>
      <c r="D2048" s="700">
        <v>0</v>
      </c>
      <c r="E2048" s="697" t="s">
        <v>1368</v>
      </c>
    </row>
    <row r="2049" spans="1:7" ht="11.25" customHeight="1" x14ac:dyDescent="0.25">
      <c r="A2049" s="690" t="e">
        <f t="shared" si="251"/>
        <v>#N/A</v>
      </c>
      <c r="B2049" s="694" t="s">
        <v>1378</v>
      </c>
      <c r="C2049" s="698">
        <v>11</v>
      </c>
      <c r="D2049" s="697" t="s">
        <v>1368</v>
      </c>
      <c r="E2049" s="706">
        <v>0</v>
      </c>
    </row>
    <row r="2050" spans="1:7" ht="11.25" customHeight="1" x14ac:dyDescent="0.25">
      <c r="A2050" s="690" t="e">
        <f t="shared" si="251"/>
        <v>#N/A</v>
      </c>
      <c r="B2050" s="694" t="s">
        <v>1379</v>
      </c>
      <c r="C2050" s="698">
        <v>12</v>
      </c>
      <c r="D2050" s="697" t="s">
        <v>1368</v>
      </c>
      <c r="E2050" s="706">
        <v>0</v>
      </c>
    </row>
    <row r="2051" spans="1:7" ht="11.25" customHeight="1" x14ac:dyDescent="0.25">
      <c r="A2051" s="690" t="e">
        <f t="shared" si="251"/>
        <v>#N/A</v>
      </c>
      <c r="B2051" s="694" t="s">
        <v>1380</v>
      </c>
      <c r="C2051" s="698">
        <v>13</v>
      </c>
      <c r="D2051" s="697" t="s">
        <v>1368</v>
      </c>
      <c r="E2051" s="707">
        <v>0</v>
      </c>
    </row>
    <row r="2052" spans="1:7" ht="11.25" customHeight="1" x14ac:dyDescent="0.25">
      <c r="A2052" s="690" t="e">
        <f t="shared" si="251"/>
        <v>#N/A</v>
      </c>
      <c r="B2052" s="694" t="s">
        <v>1381</v>
      </c>
      <c r="C2052" s="698">
        <v>14</v>
      </c>
      <c r="D2052" s="697" t="s">
        <v>1368</v>
      </c>
      <c r="E2052" s="703"/>
    </row>
    <row r="2054" spans="1:7" ht="11.25" customHeight="1" x14ac:dyDescent="0.25">
      <c r="A2054" s="690" t="e">
        <f t="shared" ref="A2054" si="256">B2054</f>
        <v>#N/A</v>
      </c>
      <c r="B2054" s="697" t="e">
        <v>#N/A</v>
      </c>
      <c r="C2054" s="697" t="s">
        <v>1338</v>
      </c>
      <c r="D2054" s="698">
        <v>1</v>
      </c>
      <c r="E2054" s="698">
        <v>2</v>
      </c>
      <c r="G2054" s="690">
        <v>128</v>
      </c>
    </row>
    <row r="2055" spans="1:7" ht="11.25" customHeight="1" x14ac:dyDescent="0.25">
      <c r="A2055" s="690" t="e">
        <f t="shared" ref="A2055" si="257">A2054</f>
        <v>#N/A</v>
      </c>
      <c r="B2055" s="694" t="s">
        <v>1367</v>
      </c>
      <c r="C2055" s="698">
        <v>1</v>
      </c>
      <c r="D2055" s="699">
        <v>0</v>
      </c>
      <c r="E2055" s="697" t="s">
        <v>1368</v>
      </c>
      <c r="G2055" s="705" t="e">
        <v>#N/A</v>
      </c>
    </row>
    <row r="2056" spans="1:7" ht="11.25" customHeight="1" x14ac:dyDescent="0.25">
      <c r="A2056" s="690" t="e">
        <f t="shared" si="251"/>
        <v>#N/A</v>
      </c>
      <c r="B2056" s="694" t="s">
        <v>1369</v>
      </c>
      <c r="C2056" s="698">
        <v>2</v>
      </c>
      <c r="D2056" s="700"/>
      <c r="E2056" s="697" t="s">
        <v>1368</v>
      </c>
    </row>
    <row r="2057" spans="1:7" ht="11.25" customHeight="1" x14ac:dyDescent="0.25">
      <c r="A2057" s="690" t="e">
        <f t="shared" si="251"/>
        <v>#N/A</v>
      </c>
      <c r="B2057" s="694" t="s">
        <v>1370</v>
      </c>
      <c r="C2057" s="698">
        <v>3</v>
      </c>
      <c r="D2057" s="701">
        <v>0</v>
      </c>
      <c r="E2057" s="697" t="s">
        <v>1368</v>
      </c>
      <c r="G2057" s="690" t="s">
        <v>1384</v>
      </c>
    </row>
    <row r="2058" spans="1:7" ht="11.25" customHeight="1" x14ac:dyDescent="0.25">
      <c r="A2058" s="690" t="e">
        <f t="shared" si="251"/>
        <v>#N/A</v>
      </c>
      <c r="B2058" s="694" t="s">
        <v>1371</v>
      </c>
      <c r="C2058" s="698">
        <v>4</v>
      </c>
      <c r="D2058" s="700"/>
      <c r="E2058" s="697" t="s">
        <v>1368</v>
      </c>
    </row>
    <row r="2059" spans="1:7" ht="11.25" customHeight="1" x14ac:dyDescent="0.25">
      <c r="A2059" s="690" t="e">
        <f t="shared" si="251"/>
        <v>#N/A</v>
      </c>
      <c r="B2059" s="694" t="s">
        <v>1372</v>
      </c>
      <c r="C2059" s="698">
        <v>5</v>
      </c>
      <c r="D2059" s="700">
        <v>0</v>
      </c>
      <c r="E2059" s="697" t="s">
        <v>1368</v>
      </c>
    </row>
    <row r="2060" spans="1:7" ht="11.25" customHeight="1" x14ac:dyDescent="0.25">
      <c r="A2060" s="690" t="e">
        <f t="shared" si="251"/>
        <v>#N/A</v>
      </c>
      <c r="B2060" s="694" t="s">
        <v>1373</v>
      </c>
      <c r="C2060" s="698">
        <v>6</v>
      </c>
      <c r="D2060" s="700"/>
      <c r="E2060" s="697" t="s">
        <v>1368</v>
      </c>
    </row>
    <row r="2061" spans="1:7" ht="11.25" customHeight="1" x14ac:dyDescent="0.25">
      <c r="A2061" s="690" t="e">
        <f t="shared" si="251"/>
        <v>#N/A</v>
      </c>
      <c r="B2061" s="694" t="s">
        <v>1374</v>
      </c>
      <c r="C2061" s="698">
        <v>7</v>
      </c>
      <c r="D2061" s="702">
        <v>0</v>
      </c>
      <c r="E2061" s="697" t="s">
        <v>1368</v>
      </c>
    </row>
    <row r="2062" spans="1:7" ht="11.25" customHeight="1" x14ac:dyDescent="0.25">
      <c r="A2062" s="690" t="e">
        <f t="shared" si="251"/>
        <v>#N/A</v>
      </c>
      <c r="B2062" s="694" t="s">
        <v>1375</v>
      </c>
      <c r="C2062" s="698">
        <v>8</v>
      </c>
      <c r="D2062" s="703">
        <v>0</v>
      </c>
      <c r="E2062" s="697" t="s">
        <v>1368</v>
      </c>
    </row>
    <row r="2063" spans="1:7" ht="11.25" customHeight="1" x14ac:dyDescent="0.25">
      <c r="A2063" s="690" t="e">
        <f t="shared" si="251"/>
        <v>#N/A</v>
      </c>
      <c r="B2063" s="694" t="s">
        <v>1376</v>
      </c>
      <c r="C2063" s="698">
        <v>9</v>
      </c>
      <c r="D2063" s="700">
        <v>0</v>
      </c>
      <c r="E2063" s="697" t="s">
        <v>1368</v>
      </c>
    </row>
    <row r="2064" spans="1:7" ht="11.25" customHeight="1" x14ac:dyDescent="0.25">
      <c r="A2064" s="690" t="e">
        <f t="shared" si="251"/>
        <v>#N/A</v>
      </c>
      <c r="B2064" s="694" t="s">
        <v>1377</v>
      </c>
      <c r="C2064" s="698">
        <v>10</v>
      </c>
      <c r="D2064" s="700">
        <v>0</v>
      </c>
      <c r="E2064" s="697" t="s">
        <v>1368</v>
      </c>
    </row>
    <row r="2065" spans="1:7" ht="11.25" customHeight="1" x14ac:dyDescent="0.25">
      <c r="A2065" s="690" t="e">
        <f t="shared" si="251"/>
        <v>#N/A</v>
      </c>
      <c r="B2065" s="694" t="s">
        <v>1378</v>
      </c>
      <c r="C2065" s="698">
        <v>11</v>
      </c>
      <c r="D2065" s="697" t="s">
        <v>1368</v>
      </c>
      <c r="E2065" s="706">
        <v>0</v>
      </c>
    </row>
    <row r="2066" spans="1:7" ht="11.25" customHeight="1" x14ac:dyDescent="0.25">
      <c r="A2066" s="690" t="e">
        <f t="shared" si="251"/>
        <v>#N/A</v>
      </c>
      <c r="B2066" s="694" t="s">
        <v>1379</v>
      </c>
      <c r="C2066" s="698">
        <v>12</v>
      </c>
      <c r="D2066" s="697" t="s">
        <v>1368</v>
      </c>
      <c r="E2066" s="706">
        <v>0</v>
      </c>
    </row>
    <row r="2067" spans="1:7" ht="11.25" customHeight="1" x14ac:dyDescent="0.25">
      <c r="A2067" s="690" t="e">
        <f t="shared" si="251"/>
        <v>#N/A</v>
      </c>
      <c r="B2067" s="694" t="s">
        <v>1380</v>
      </c>
      <c r="C2067" s="698">
        <v>13</v>
      </c>
      <c r="D2067" s="697" t="s">
        <v>1368</v>
      </c>
      <c r="E2067" s="707">
        <v>0</v>
      </c>
    </row>
    <row r="2068" spans="1:7" ht="11.25" customHeight="1" x14ac:dyDescent="0.25">
      <c r="A2068" s="690" t="e">
        <f t="shared" si="251"/>
        <v>#N/A</v>
      </c>
      <c r="B2068" s="694" t="s">
        <v>1381</v>
      </c>
      <c r="C2068" s="698">
        <v>14</v>
      </c>
      <c r="D2068" s="697" t="s">
        <v>1368</v>
      </c>
      <c r="E2068" s="703"/>
    </row>
    <row r="2070" spans="1:7" ht="11.25" customHeight="1" x14ac:dyDescent="0.25">
      <c r="A2070" s="690" t="e">
        <f t="shared" ref="A2070" si="258">B2070</f>
        <v>#N/A</v>
      </c>
      <c r="B2070" s="697" t="e">
        <v>#N/A</v>
      </c>
      <c r="C2070" s="697" t="s">
        <v>1338</v>
      </c>
      <c r="D2070" s="698">
        <v>1</v>
      </c>
      <c r="E2070" s="698">
        <v>2</v>
      </c>
      <c r="G2070" s="690">
        <v>129</v>
      </c>
    </row>
    <row r="2071" spans="1:7" ht="11.25" customHeight="1" x14ac:dyDescent="0.25">
      <c r="A2071" s="690" t="e">
        <f t="shared" ref="A2071:A2132" si="259">A2070</f>
        <v>#N/A</v>
      </c>
      <c r="B2071" s="694" t="s">
        <v>1367</v>
      </c>
      <c r="C2071" s="698">
        <v>1</v>
      </c>
      <c r="D2071" s="699">
        <v>0</v>
      </c>
      <c r="E2071" s="697" t="s">
        <v>1368</v>
      </c>
      <c r="G2071" s="705" t="e">
        <v>#N/A</v>
      </c>
    </row>
    <row r="2072" spans="1:7" ht="11.25" customHeight="1" x14ac:dyDescent="0.25">
      <c r="A2072" s="690" t="e">
        <f t="shared" si="259"/>
        <v>#N/A</v>
      </c>
      <c r="B2072" s="694" t="s">
        <v>1369</v>
      </c>
      <c r="C2072" s="698">
        <v>2</v>
      </c>
      <c r="D2072" s="700"/>
      <c r="E2072" s="697" t="s">
        <v>1368</v>
      </c>
    </row>
    <row r="2073" spans="1:7" ht="11.25" customHeight="1" x14ac:dyDescent="0.25">
      <c r="A2073" s="690" t="e">
        <f t="shared" si="259"/>
        <v>#N/A</v>
      </c>
      <c r="B2073" s="694" t="s">
        <v>1370</v>
      </c>
      <c r="C2073" s="698">
        <v>3</v>
      </c>
      <c r="D2073" s="701">
        <v>0</v>
      </c>
      <c r="E2073" s="697" t="s">
        <v>1368</v>
      </c>
      <c r="G2073" s="690" t="s">
        <v>1384</v>
      </c>
    </row>
    <row r="2074" spans="1:7" ht="11.25" customHeight="1" x14ac:dyDescent="0.25">
      <c r="A2074" s="690" t="e">
        <f t="shared" si="259"/>
        <v>#N/A</v>
      </c>
      <c r="B2074" s="694" t="s">
        <v>1371</v>
      </c>
      <c r="C2074" s="698">
        <v>4</v>
      </c>
      <c r="D2074" s="700"/>
      <c r="E2074" s="697" t="s">
        <v>1368</v>
      </c>
    </row>
    <row r="2075" spans="1:7" ht="11.25" customHeight="1" x14ac:dyDescent="0.25">
      <c r="A2075" s="690" t="e">
        <f t="shared" si="259"/>
        <v>#N/A</v>
      </c>
      <c r="B2075" s="694" t="s">
        <v>1372</v>
      </c>
      <c r="C2075" s="698">
        <v>5</v>
      </c>
      <c r="D2075" s="700">
        <v>0</v>
      </c>
      <c r="E2075" s="697" t="s">
        <v>1368</v>
      </c>
    </row>
    <row r="2076" spans="1:7" ht="11.25" customHeight="1" x14ac:dyDescent="0.25">
      <c r="A2076" s="690" t="e">
        <f t="shared" si="259"/>
        <v>#N/A</v>
      </c>
      <c r="B2076" s="694" t="s">
        <v>1373</v>
      </c>
      <c r="C2076" s="698">
        <v>6</v>
      </c>
      <c r="D2076" s="700"/>
      <c r="E2076" s="697" t="s">
        <v>1368</v>
      </c>
    </row>
    <row r="2077" spans="1:7" ht="11.25" customHeight="1" x14ac:dyDescent="0.25">
      <c r="A2077" s="690" t="e">
        <f t="shared" si="259"/>
        <v>#N/A</v>
      </c>
      <c r="B2077" s="694" t="s">
        <v>1374</v>
      </c>
      <c r="C2077" s="698">
        <v>7</v>
      </c>
      <c r="D2077" s="702">
        <v>0</v>
      </c>
      <c r="E2077" s="697" t="s">
        <v>1368</v>
      </c>
    </row>
    <row r="2078" spans="1:7" ht="11.25" customHeight="1" x14ac:dyDescent="0.25">
      <c r="A2078" s="690" t="e">
        <f t="shared" si="259"/>
        <v>#N/A</v>
      </c>
      <c r="B2078" s="694" t="s">
        <v>1375</v>
      </c>
      <c r="C2078" s="698">
        <v>8</v>
      </c>
      <c r="D2078" s="703">
        <v>0</v>
      </c>
      <c r="E2078" s="697" t="s">
        <v>1368</v>
      </c>
    </row>
    <row r="2079" spans="1:7" ht="11.25" customHeight="1" x14ac:dyDescent="0.25">
      <c r="A2079" s="690" t="e">
        <f t="shared" si="259"/>
        <v>#N/A</v>
      </c>
      <c r="B2079" s="694" t="s">
        <v>1376</v>
      </c>
      <c r="C2079" s="698">
        <v>9</v>
      </c>
      <c r="D2079" s="700">
        <v>0</v>
      </c>
      <c r="E2079" s="697" t="s">
        <v>1368</v>
      </c>
    </row>
    <row r="2080" spans="1:7" ht="11.25" customHeight="1" x14ac:dyDescent="0.25">
      <c r="A2080" s="690" t="e">
        <f t="shared" si="259"/>
        <v>#N/A</v>
      </c>
      <c r="B2080" s="694" t="s">
        <v>1377</v>
      </c>
      <c r="C2080" s="698">
        <v>10</v>
      </c>
      <c r="D2080" s="700">
        <v>0</v>
      </c>
      <c r="E2080" s="697" t="s">
        <v>1368</v>
      </c>
    </row>
    <row r="2081" spans="1:7" ht="11.25" customHeight="1" x14ac:dyDescent="0.25">
      <c r="A2081" s="690" t="e">
        <f t="shared" si="259"/>
        <v>#N/A</v>
      </c>
      <c r="B2081" s="694" t="s">
        <v>1378</v>
      </c>
      <c r="C2081" s="698">
        <v>11</v>
      </c>
      <c r="D2081" s="697" t="s">
        <v>1368</v>
      </c>
      <c r="E2081" s="706">
        <v>0</v>
      </c>
    </row>
    <row r="2082" spans="1:7" ht="11.25" customHeight="1" x14ac:dyDescent="0.25">
      <c r="A2082" s="690" t="e">
        <f t="shared" si="259"/>
        <v>#N/A</v>
      </c>
      <c r="B2082" s="694" t="s">
        <v>1379</v>
      </c>
      <c r="C2082" s="698">
        <v>12</v>
      </c>
      <c r="D2082" s="697" t="s">
        <v>1368</v>
      </c>
      <c r="E2082" s="706">
        <v>0</v>
      </c>
    </row>
    <row r="2083" spans="1:7" ht="11.25" customHeight="1" x14ac:dyDescent="0.25">
      <c r="A2083" s="690" t="e">
        <f t="shared" si="259"/>
        <v>#N/A</v>
      </c>
      <c r="B2083" s="694" t="s">
        <v>1380</v>
      </c>
      <c r="C2083" s="698">
        <v>13</v>
      </c>
      <c r="D2083" s="697" t="s">
        <v>1368</v>
      </c>
      <c r="E2083" s="707">
        <v>0</v>
      </c>
    </row>
    <row r="2084" spans="1:7" ht="11.25" customHeight="1" x14ac:dyDescent="0.25">
      <c r="A2084" s="690" t="e">
        <f t="shared" si="259"/>
        <v>#N/A</v>
      </c>
      <c r="B2084" s="694" t="s">
        <v>1381</v>
      </c>
      <c r="C2084" s="698">
        <v>14</v>
      </c>
      <c r="D2084" s="697" t="s">
        <v>1368</v>
      </c>
      <c r="E2084" s="703"/>
    </row>
    <row r="2086" spans="1:7" ht="11.25" customHeight="1" x14ac:dyDescent="0.25">
      <c r="A2086" s="690" t="e">
        <f t="shared" ref="A2086" si="260">B2086</f>
        <v>#N/A</v>
      </c>
      <c r="B2086" s="697" t="e">
        <v>#N/A</v>
      </c>
      <c r="C2086" s="697" t="s">
        <v>1338</v>
      </c>
      <c r="D2086" s="698">
        <v>1</v>
      </c>
      <c r="E2086" s="698">
        <v>2</v>
      </c>
      <c r="G2086" s="690">
        <v>130</v>
      </c>
    </row>
    <row r="2087" spans="1:7" ht="11.25" customHeight="1" x14ac:dyDescent="0.25">
      <c r="A2087" s="690" t="e">
        <f t="shared" ref="A2087" si="261">A2086</f>
        <v>#N/A</v>
      </c>
      <c r="B2087" s="694" t="s">
        <v>1367</v>
      </c>
      <c r="C2087" s="698">
        <v>1</v>
      </c>
      <c r="D2087" s="699">
        <v>0</v>
      </c>
      <c r="E2087" s="697" t="s">
        <v>1368</v>
      </c>
      <c r="G2087" s="705" t="e">
        <v>#N/A</v>
      </c>
    </row>
    <row r="2088" spans="1:7" ht="11.25" customHeight="1" x14ac:dyDescent="0.25">
      <c r="A2088" s="690" t="e">
        <f t="shared" si="259"/>
        <v>#N/A</v>
      </c>
      <c r="B2088" s="694" t="s">
        <v>1369</v>
      </c>
      <c r="C2088" s="698">
        <v>2</v>
      </c>
      <c r="D2088" s="700"/>
      <c r="E2088" s="697" t="s">
        <v>1368</v>
      </c>
    </row>
    <row r="2089" spans="1:7" ht="11.25" customHeight="1" x14ac:dyDescent="0.25">
      <c r="A2089" s="690" t="e">
        <f t="shared" si="259"/>
        <v>#N/A</v>
      </c>
      <c r="B2089" s="694" t="s">
        <v>1370</v>
      </c>
      <c r="C2089" s="698">
        <v>3</v>
      </c>
      <c r="D2089" s="701">
        <v>0</v>
      </c>
      <c r="E2089" s="697" t="s">
        <v>1368</v>
      </c>
      <c r="G2089" s="690" t="s">
        <v>1384</v>
      </c>
    </row>
    <row r="2090" spans="1:7" ht="11.25" customHeight="1" x14ac:dyDescent="0.25">
      <c r="A2090" s="690" t="e">
        <f t="shared" si="259"/>
        <v>#N/A</v>
      </c>
      <c r="B2090" s="694" t="s">
        <v>1371</v>
      </c>
      <c r="C2090" s="698">
        <v>4</v>
      </c>
      <c r="D2090" s="700"/>
      <c r="E2090" s="697" t="s">
        <v>1368</v>
      </c>
    </row>
    <row r="2091" spans="1:7" ht="11.25" customHeight="1" x14ac:dyDescent="0.25">
      <c r="A2091" s="690" t="e">
        <f t="shared" si="259"/>
        <v>#N/A</v>
      </c>
      <c r="B2091" s="694" t="s">
        <v>1372</v>
      </c>
      <c r="C2091" s="698">
        <v>5</v>
      </c>
      <c r="D2091" s="700">
        <v>0</v>
      </c>
      <c r="E2091" s="697" t="s">
        <v>1368</v>
      </c>
    </row>
    <row r="2092" spans="1:7" ht="11.25" customHeight="1" x14ac:dyDescent="0.25">
      <c r="A2092" s="690" t="e">
        <f t="shared" si="259"/>
        <v>#N/A</v>
      </c>
      <c r="B2092" s="694" t="s">
        <v>1373</v>
      </c>
      <c r="C2092" s="698">
        <v>6</v>
      </c>
      <c r="D2092" s="700"/>
      <c r="E2092" s="697" t="s">
        <v>1368</v>
      </c>
    </row>
    <row r="2093" spans="1:7" ht="11.25" customHeight="1" x14ac:dyDescent="0.25">
      <c r="A2093" s="690" t="e">
        <f t="shared" si="259"/>
        <v>#N/A</v>
      </c>
      <c r="B2093" s="694" t="s">
        <v>1374</v>
      </c>
      <c r="C2093" s="698">
        <v>7</v>
      </c>
      <c r="D2093" s="702">
        <v>0</v>
      </c>
      <c r="E2093" s="697" t="s">
        <v>1368</v>
      </c>
    </row>
    <row r="2094" spans="1:7" ht="11.25" customHeight="1" x14ac:dyDescent="0.25">
      <c r="A2094" s="690" t="e">
        <f t="shared" si="259"/>
        <v>#N/A</v>
      </c>
      <c r="B2094" s="694" t="s">
        <v>1375</v>
      </c>
      <c r="C2094" s="698">
        <v>8</v>
      </c>
      <c r="D2094" s="703">
        <v>0</v>
      </c>
      <c r="E2094" s="697" t="s">
        <v>1368</v>
      </c>
    </row>
    <row r="2095" spans="1:7" ht="11.25" customHeight="1" x14ac:dyDescent="0.25">
      <c r="A2095" s="690" t="e">
        <f t="shared" si="259"/>
        <v>#N/A</v>
      </c>
      <c r="B2095" s="694" t="s">
        <v>1376</v>
      </c>
      <c r="C2095" s="698">
        <v>9</v>
      </c>
      <c r="D2095" s="700">
        <v>0</v>
      </c>
      <c r="E2095" s="697" t="s">
        <v>1368</v>
      </c>
    </row>
    <row r="2096" spans="1:7" ht="11.25" customHeight="1" x14ac:dyDescent="0.25">
      <c r="A2096" s="690" t="e">
        <f t="shared" si="259"/>
        <v>#N/A</v>
      </c>
      <c r="B2096" s="694" t="s">
        <v>1377</v>
      </c>
      <c r="C2096" s="698">
        <v>10</v>
      </c>
      <c r="D2096" s="700">
        <v>0</v>
      </c>
      <c r="E2096" s="697" t="s">
        <v>1368</v>
      </c>
    </row>
    <row r="2097" spans="1:7" ht="11.25" customHeight="1" x14ac:dyDescent="0.25">
      <c r="A2097" s="690" t="e">
        <f t="shared" si="259"/>
        <v>#N/A</v>
      </c>
      <c r="B2097" s="694" t="s">
        <v>1378</v>
      </c>
      <c r="C2097" s="698">
        <v>11</v>
      </c>
      <c r="D2097" s="697" t="s">
        <v>1368</v>
      </c>
      <c r="E2097" s="706">
        <v>0</v>
      </c>
    </row>
    <row r="2098" spans="1:7" ht="11.25" customHeight="1" x14ac:dyDescent="0.25">
      <c r="A2098" s="690" t="e">
        <f t="shared" si="259"/>
        <v>#N/A</v>
      </c>
      <c r="B2098" s="694" t="s">
        <v>1379</v>
      </c>
      <c r="C2098" s="698">
        <v>12</v>
      </c>
      <c r="D2098" s="697" t="s">
        <v>1368</v>
      </c>
      <c r="E2098" s="706">
        <v>0</v>
      </c>
    </row>
    <row r="2099" spans="1:7" ht="11.25" customHeight="1" x14ac:dyDescent="0.25">
      <c r="A2099" s="690" t="e">
        <f t="shared" si="259"/>
        <v>#N/A</v>
      </c>
      <c r="B2099" s="694" t="s">
        <v>1380</v>
      </c>
      <c r="C2099" s="698">
        <v>13</v>
      </c>
      <c r="D2099" s="697" t="s">
        <v>1368</v>
      </c>
      <c r="E2099" s="707">
        <v>0</v>
      </c>
    </row>
    <row r="2100" spans="1:7" ht="11.25" customHeight="1" x14ac:dyDescent="0.25">
      <c r="A2100" s="690" t="e">
        <f t="shared" si="259"/>
        <v>#N/A</v>
      </c>
      <c r="B2100" s="694" t="s">
        <v>1381</v>
      </c>
      <c r="C2100" s="698">
        <v>14</v>
      </c>
      <c r="D2100" s="697" t="s">
        <v>1368</v>
      </c>
      <c r="E2100" s="703"/>
    </row>
    <row r="2102" spans="1:7" ht="11.25" customHeight="1" x14ac:dyDescent="0.25">
      <c r="A2102" s="690" t="e">
        <f t="shared" ref="A2102" si="262">B2102</f>
        <v>#N/A</v>
      </c>
      <c r="B2102" s="697" t="e">
        <v>#N/A</v>
      </c>
      <c r="C2102" s="697" t="s">
        <v>1338</v>
      </c>
      <c r="D2102" s="698">
        <v>1</v>
      </c>
      <c r="E2102" s="698">
        <v>2</v>
      </c>
      <c r="G2102" s="690">
        <v>131</v>
      </c>
    </row>
    <row r="2103" spans="1:7" ht="11.25" customHeight="1" x14ac:dyDescent="0.25">
      <c r="A2103" s="690" t="e">
        <f t="shared" ref="A2103" si="263">A2102</f>
        <v>#N/A</v>
      </c>
      <c r="B2103" s="694" t="s">
        <v>1367</v>
      </c>
      <c r="C2103" s="698">
        <v>1</v>
      </c>
      <c r="D2103" s="699">
        <v>0</v>
      </c>
      <c r="E2103" s="697" t="s">
        <v>1368</v>
      </c>
      <c r="G2103" s="705" t="e">
        <v>#N/A</v>
      </c>
    </row>
    <row r="2104" spans="1:7" ht="11.25" customHeight="1" x14ac:dyDescent="0.25">
      <c r="A2104" s="690" t="e">
        <f t="shared" si="259"/>
        <v>#N/A</v>
      </c>
      <c r="B2104" s="694" t="s">
        <v>1369</v>
      </c>
      <c r="C2104" s="698">
        <v>2</v>
      </c>
      <c r="D2104" s="700"/>
      <c r="E2104" s="697" t="s">
        <v>1368</v>
      </c>
    </row>
    <row r="2105" spans="1:7" ht="11.25" customHeight="1" x14ac:dyDescent="0.25">
      <c r="A2105" s="690" t="e">
        <f t="shared" si="259"/>
        <v>#N/A</v>
      </c>
      <c r="B2105" s="694" t="s">
        <v>1370</v>
      </c>
      <c r="C2105" s="698">
        <v>3</v>
      </c>
      <c r="D2105" s="701">
        <v>0</v>
      </c>
      <c r="E2105" s="697" t="s">
        <v>1368</v>
      </c>
      <c r="G2105" s="690" t="s">
        <v>1384</v>
      </c>
    </row>
    <row r="2106" spans="1:7" ht="11.25" customHeight="1" x14ac:dyDescent="0.25">
      <c r="A2106" s="690" t="e">
        <f t="shared" si="259"/>
        <v>#N/A</v>
      </c>
      <c r="B2106" s="694" t="s">
        <v>1371</v>
      </c>
      <c r="C2106" s="698">
        <v>4</v>
      </c>
      <c r="D2106" s="700"/>
      <c r="E2106" s="697" t="s">
        <v>1368</v>
      </c>
    </row>
    <row r="2107" spans="1:7" ht="11.25" customHeight="1" x14ac:dyDescent="0.25">
      <c r="A2107" s="690" t="e">
        <f t="shared" si="259"/>
        <v>#N/A</v>
      </c>
      <c r="B2107" s="694" t="s">
        <v>1372</v>
      </c>
      <c r="C2107" s="698">
        <v>5</v>
      </c>
      <c r="D2107" s="700">
        <v>0</v>
      </c>
      <c r="E2107" s="697" t="s">
        <v>1368</v>
      </c>
    </row>
    <row r="2108" spans="1:7" ht="11.25" customHeight="1" x14ac:dyDescent="0.25">
      <c r="A2108" s="690" t="e">
        <f t="shared" si="259"/>
        <v>#N/A</v>
      </c>
      <c r="B2108" s="694" t="s">
        <v>1373</v>
      </c>
      <c r="C2108" s="698">
        <v>6</v>
      </c>
      <c r="D2108" s="700"/>
      <c r="E2108" s="697" t="s">
        <v>1368</v>
      </c>
    </row>
    <row r="2109" spans="1:7" ht="11.25" customHeight="1" x14ac:dyDescent="0.25">
      <c r="A2109" s="690" t="e">
        <f t="shared" si="259"/>
        <v>#N/A</v>
      </c>
      <c r="B2109" s="694" t="s">
        <v>1374</v>
      </c>
      <c r="C2109" s="698">
        <v>7</v>
      </c>
      <c r="D2109" s="702">
        <v>0</v>
      </c>
      <c r="E2109" s="697" t="s">
        <v>1368</v>
      </c>
    </row>
    <row r="2110" spans="1:7" ht="11.25" customHeight="1" x14ac:dyDescent="0.25">
      <c r="A2110" s="690" t="e">
        <f t="shared" si="259"/>
        <v>#N/A</v>
      </c>
      <c r="B2110" s="694" t="s">
        <v>1375</v>
      </c>
      <c r="C2110" s="698">
        <v>8</v>
      </c>
      <c r="D2110" s="703">
        <v>0</v>
      </c>
      <c r="E2110" s="697" t="s">
        <v>1368</v>
      </c>
    </row>
    <row r="2111" spans="1:7" ht="11.25" customHeight="1" x14ac:dyDescent="0.25">
      <c r="A2111" s="690" t="e">
        <f t="shared" si="259"/>
        <v>#N/A</v>
      </c>
      <c r="B2111" s="694" t="s">
        <v>1376</v>
      </c>
      <c r="C2111" s="698">
        <v>9</v>
      </c>
      <c r="D2111" s="700">
        <v>0</v>
      </c>
      <c r="E2111" s="697" t="s">
        <v>1368</v>
      </c>
    </row>
    <row r="2112" spans="1:7" ht="11.25" customHeight="1" x14ac:dyDescent="0.25">
      <c r="A2112" s="690" t="e">
        <f t="shared" si="259"/>
        <v>#N/A</v>
      </c>
      <c r="B2112" s="694" t="s">
        <v>1377</v>
      </c>
      <c r="C2112" s="698">
        <v>10</v>
      </c>
      <c r="D2112" s="700">
        <v>0</v>
      </c>
      <c r="E2112" s="697" t="s">
        <v>1368</v>
      </c>
    </row>
    <row r="2113" spans="1:7" ht="11.25" customHeight="1" x14ac:dyDescent="0.25">
      <c r="A2113" s="690" t="e">
        <f t="shared" si="259"/>
        <v>#N/A</v>
      </c>
      <c r="B2113" s="694" t="s">
        <v>1378</v>
      </c>
      <c r="C2113" s="698">
        <v>11</v>
      </c>
      <c r="D2113" s="697" t="s">
        <v>1368</v>
      </c>
      <c r="E2113" s="706">
        <v>0</v>
      </c>
    </row>
    <row r="2114" spans="1:7" ht="11.25" customHeight="1" x14ac:dyDescent="0.25">
      <c r="A2114" s="690" t="e">
        <f t="shared" si="259"/>
        <v>#N/A</v>
      </c>
      <c r="B2114" s="694" t="s">
        <v>1379</v>
      </c>
      <c r="C2114" s="698">
        <v>12</v>
      </c>
      <c r="D2114" s="697" t="s">
        <v>1368</v>
      </c>
      <c r="E2114" s="706">
        <v>0</v>
      </c>
    </row>
    <row r="2115" spans="1:7" ht="11.25" customHeight="1" x14ac:dyDescent="0.25">
      <c r="A2115" s="690" t="e">
        <f t="shared" si="259"/>
        <v>#N/A</v>
      </c>
      <c r="B2115" s="694" t="s">
        <v>1380</v>
      </c>
      <c r="C2115" s="698">
        <v>13</v>
      </c>
      <c r="D2115" s="697" t="s">
        <v>1368</v>
      </c>
      <c r="E2115" s="707">
        <v>0</v>
      </c>
    </row>
    <row r="2116" spans="1:7" ht="11.25" customHeight="1" x14ac:dyDescent="0.25">
      <c r="A2116" s="690" t="e">
        <f t="shared" si="259"/>
        <v>#N/A</v>
      </c>
      <c r="B2116" s="694" t="s">
        <v>1381</v>
      </c>
      <c r="C2116" s="698">
        <v>14</v>
      </c>
      <c r="D2116" s="697" t="s">
        <v>1368</v>
      </c>
      <c r="E2116" s="703"/>
    </row>
    <row r="2118" spans="1:7" ht="11.25" customHeight="1" x14ac:dyDescent="0.25">
      <c r="A2118" s="690" t="e">
        <f t="shared" ref="A2118" si="264">B2118</f>
        <v>#N/A</v>
      </c>
      <c r="B2118" s="697" t="e">
        <v>#N/A</v>
      </c>
      <c r="C2118" s="697" t="s">
        <v>1338</v>
      </c>
      <c r="D2118" s="698">
        <v>1</v>
      </c>
      <c r="E2118" s="698">
        <v>2</v>
      </c>
      <c r="G2118" s="690">
        <v>132</v>
      </c>
    </row>
    <row r="2119" spans="1:7" ht="11.25" customHeight="1" x14ac:dyDescent="0.25">
      <c r="A2119" s="690" t="e">
        <f t="shared" ref="A2119" si="265">A2118</f>
        <v>#N/A</v>
      </c>
      <c r="B2119" s="694" t="s">
        <v>1367</v>
      </c>
      <c r="C2119" s="698">
        <v>1</v>
      </c>
      <c r="D2119" s="699">
        <v>0</v>
      </c>
      <c r="E2119" s="697" t="s">
        <v>1368</v>
      </c>
      <c r="G2119" s="705" t="e">
        <v>#N/A</v>
      </c>
    </row>
    <row r="2120" spans="1:7" ht="11.25" customHeight="1" x14ac:dyDescent="0.25">
      <c r="A2120" s="690" t="e">
        <f t="shared" si="259"/>
        <v>#N/A</v>
      </c>
      <c r="B2120" s="694" t="s">
        <v>1369</v>
      </c>
      <c r="C2120" s="698">
        <v>2</v>
      </c>
      <c r="D2120" s="700"/>
      <c r="E2120" s="697" t="s">
        <v>1368</v>
      </c>
    </row>
    <row r="2121" spans="1:7" ht="11.25" customHeight="1" x14ac:dyDescent="0.25">
      <c r="A2121" s="690" t="e">
        <f t="shared" si="259"/>
        <v>#N/A</v>
      </c>
      <c r="B2121" s="694" t="s">
        <v>1370</v>
      </c>
      <c r="C2121" s="698">
        <v>3</v>
      </c>
      <c r="D2121" s="701">
        <v>0</v>
      </c>
      <c r="E2121" s="697" t="s">
        <v>1368</v>
      </c>
      <c r="G2121" s="690" t="s">
        <v>1384</v>
      </c>
    </row>
    <row r="2122" spans="1:7" ht="11.25" customHeight="1" x14ac:dyDescent="0.25">
      <c r="A2122" s="690" t="e">
        <f t="shared" si="259"/>
        <v>#N/A</v>
      </c>
      <c r="B2122" s="694" t="s">
        <v>1371</v>
      </c>
      <c r="C2122" s="698">
        <v>4</v>
      </c>
      <c r="D2122" s="700"/>
      <c r="E2122" s="697" t="s">
        <v>1368</v>
      </c>
    </row>
    <row r="2123" spans="1:7" ht="11.25" customHeight="1" x14ac:dyDescent="0.25">
      <c r="A2123" s="690" t="e">
        <f t="shared" si="259"/>
        <v>#N/A</v>
      </c>
      <c r="B2123" s="694" t="s">
        <v>1372</v>
      </c>
      <c r="C2123" s="698">
        <v>5</v>
      </c>
      <c r="D2123" s="700">
        <v>0</v>
      </c>
      <c r="E2123" s="697" t="s">
        <v>1368</v>
      </c>
    </row>
    <row r="2124" spans="1:7" ht="11.25" customHeight="1" x14ac:dyDescent="0.25">
      <c r="A2124" s="690" t="e">
        <f t="shared" si="259"/>
        <v>#N/A</v>
      </c>
      <c r="B2124" s="694" t="s">
        <v>1373</v>
      </c>
      <c r="C2124" s="698">
        <v>6</v>
      </c>
      <c r="D2124" s="700"/>
      <c r="E2124" s="697" t="s">
        <v>1368</v>
      </c>
    </row>
    <row r="2125" spans="1:7" ht="11.25" customHeight="1" x14ac:dyDescent="0.25">
      <c r="A2125" s="690" t="e">
        <f t="shared" si="259"/>
        <v>#N/A</v>
      </c>
      <c r="B2125" s="694" t="s">
        <v>1374</v>
      </c>
      <c r="C2125" s="698">
        <v>7</v>
      </c>
      <c r="D2125" s="702">
        <v>0</v>
      </c>
      <c r="E2125" s="697" t="s">
        <v>1368</v>
      </c>
    </row>
    <row r="2126" spans="1:7" ht="11.25" customHeight="1" x14ac:dyDescent="0.25">
      <c r="A2126" s="690" t="e">
        <f t="shared" si="259"/>
        <v>#N/A</v>
      </c>
      <c r="B2126" s="694" t="s">
        <v>1375</v>
      </c>
      <c r="C2126" s="698">
        <v>8</v>
      </c>
      <c r="D2126" s="703">
        <v>0</v>
      </c>
      <c r="E2126" s="697" t="s">
        <v>1368</v>
      </c>
    </row>
    <row r="2127" spans="1:7" ht="11.25" customHeight="1" x14ac:dyDescent="0.25">
      <c r="A2127" s="690" t="e">
        <f t="shared" si="259"/>
        <v>#N/A</v>
      </c>
      <c r="B2127" s="694" t="s">
        <v>1376</v>
      </c>
      <c r="C2127" s="698">
        <v>9</v>
      </c>
      <c r="D2127" s="700">
        <v>0</v>
      </c>
      <c r="E2127" s="697" t="s">
        <v>1368</v>
      </c>
    </row>
    <row r="2128" spans="1:7" ht="11.25" customHeight="1" x14ac:dyDescent="0.25">
      <c r="A2128" s="690" t="e">
        <f t="shared" si="259"/>
        <v>#N/A</v>
      </c>
      <c r="B2128" s="694" t="s">
        <v>1377</v>
      </c>
      <c r="C2128" s="698">
        <v>10</v>
      </c>
      <c r="D2128" s="700">
        <v>0</v>
      </c>
      <c r="E2128" s="697" t="s">
        <v>1368</v>
      </c>
    </row>
    <row r="2129" spans="1:7" ht="11.25" customHeight="1" x14ac:dyDescent="0.25">
      <c r="A2129" s="690" t="e">
        <f t="shared" si="259"/>
        <v>#N/A</v>
      </c>
      <c r="B2129" s="694" t="s">
        <v>1378</v>
      </c>
      <c r="C2129" s="698">
        <v>11</v>
      </c>
      <c r="D2129" s="697" t="s">
        <v>1368</v>
      </c>
      <c r="E2129" s="706">
        <v>0</v>
      </c>
    </row>
    <row r="2130" spans="1:7" ht="11.25" customHeight="1" x14ac:dyDescent="0.25">
      <c r="A2130" s="690" t="e">
        <f t="shared" si="259"/>
        <v>#N/A</v>
      </c>
      <c r="B2130" s="694" t="s">
        <v>1379</v>
      </c>
      <c r="C2130" s="698">
        <v>12</v>
      </c>
      <c r="D2130" s="697" t="s">
        <v>1368</v>
      </c>
      <c r="E2130" s="706">
        <v>0</v>
      </c>
    </row>
    <row r="2131" spans="1:7" ht="11.25" customHeight="1" x14ac:dyDescent="0.25">
      <c r="A2131" s="690" t="e">
        <f t="shared" si="259"/>
        <v>#N/A</v>
      </c>
      <c r="B2131" s="694" t="s">
        <v>1380</v>
      </c>
      <c r="C2131" s="698">
        <v>13</v>
      </c>
      <c r="D2131" s="697" t="s">
        <v>1368</v>
      </c>
      <c r="E2131" s="707">
        <v>0</v>
      </c>
    </row>
    <row r="2132" spans="1:7" ht="11.25" customHeight="1" x14ac:dyDescent="0.25">
      <c r="A2132" s="690" t="e">
        <f t="shared" si="259"/>
        <v>#N/A</v>
      </c>
      <c r="B2132" s="694" t="s">
        <v>1381</v>
      </c>
      <c r="C2132" s="698">
        <v>14</v>
      </c>
      <c r="D2132" s="697" t="s">
        <v>1368</v>
      </c>
      <c r="E2132" s="703"/>
    </row>
    <row r="2134" spans="1:7" ht="11.25" customHeight="1" x14ac:dyDescent="0.25">
      <c r="A2134" s="690" t="e">
        <f t="shared" ref="A2134" si="266">B2134</f>
        <v>#N/A</v>
      </c>
      <c r="B2134" s="697" t="e">
        <v>#N/A</v>
      </c>
      <c r="C2134" s="697" t="s">
        <v>1338</v>
      </c>
      <c r="D2134" s="698">
        <v>1</v>
      </c>
      <c r="E2134" s="698">
        <v>2</v>
      </c>
      <c r="G2134" s="690">
        <v>133</v>
      </c>
    </row>
    <row r="2135" spans="1:7" ht="11.25" customHeight="1" x14ac:dyDescent="0.25">
      <c r="A2135" s="690" t="e">
        <f t="shared" ref="A2135:A2196" si="267">A2134</f>
        <v>#N/A</v>
      </c>
      <c r="B2135" s="694" t="s">
        <v>1367</v>
      </c>
      <c r="C2135" s="698">
        <v>1</v>
      </c>
      <c r="D2135" s="699">
        <v>0</v>
      </c>
      <c r="E2135" s="697" t="s">
        <v>1368</v>
      </c>
      <c r="G2135" s="705" t="e">
        <v>#N/A</v>
      </c>
    </row>
    <row r="2136" spans="1:7" ht="11.25" customHeight="1" x14ac:dyDescent="0.25">
      <c r="A2136" s="690" t="e">
        <f t="shared" si="267"/>
        <v>#N/A</v>
      </c>
      <c r="B2136" s="694" t="s">
        <v>1369</v>
      </c>
      <c r="C2136" s="698">
        <v>2</v>
      </c>
      <c r="D2136" s="700"/>
      <c r="E2136" s="697" t="s">
        <v>1368</v>
      </c>
    </row>
    <row r="2137" spans="1:7" ht="11.25" customHeight="1" x14ac:dyDescent="0.25">
      <c r="A2137" s="690" t="e">
        <f t="shared" si="267"/>
        <v>#N/A</v>
      </c>
      <c r="B2137" s="694" t="s">
        <v>1370</v>
      </c>
      <c r="C2137" s="698">
        <v>3</v>
      </c>
      <c r="D2137" s="701">
        <v>0</v>
      </c>
      <c r="E2137" s="697" t="s">
        <v>1368</v>
      </c>
      <c r="G2137" s="690" t="s">
        <v>1384</v>
      </c>
    </row>
    <row r="2138" spans="1:7" ht="11.25" customHeight="1" x14ac:dyDescent="0.25">
      <c r="A2138" s="690" t="e">
        <f t="shared" si="267"/>
        <v>#N/A</v>
      </c>
      <c r="B2138" s="694" t="s">
        <v>1371</v>
      </c>
      <c r="C2138" s="698">
        <v>4</v>
      </c>
      <c r="D2138" s="700"/>
      <c r="E2138" s="697" t="s">
        <v>1368</v>
      </c>
    </row>
    <row r="2139" spans="1:7" ht="11.25" customHeight="1" x14ac:dyDescent="0.25">
      <c r="A2139" s="690" t="e">
        <f t="shared" si="267"/>
        <v>#N/A</v>
      </c>
      <c r="B2139" s="694" t="s">
        <v>1372</v>
      </c>
      <c r="C2139" s="698">
        <v>5</v>
      </c>
      <c r="D2139" s="700">
        <v>0</v>
      </c>
      <c r="E2139" s="697" t="s">
        <v>1368</v>
      </c>
    </row>
    <row r="2140" spans="1:7" ht="11.25" customHeight="1" x14ac:dyDescent="0.25">
      <c r="A2140" s="690" t="e">
        <f t="shared" si="267"/>
        <v>#N/A</v>
      </c>
      <c r="B2140" s="694" t="s">
        <v>1373</v>
      </c>
      <c r="C2140" s="698">
        <v>6</v>
      </c>
      <c r="D2140" s="700"/>
      <c r="E2140" s="697" t="s">
        <v>1368</v>
      </c>
    </row>
    <row r="2141" spans="1:7" ht="11.25" customHeight="1" x14ac:dyDescent="0.25">
      <c r="A2141" s="690" t="e">
        <f t="shared" si="267"/>
        <v>#N/A</v>
      </c>
      <c r="B2141" s="694" t="s">
        <v>1374</v>
      </c>
      <c r="C2141" s="698">
        <v>7</v>
      </c>
      <c r="D2141" s="702">
        <v>0</v>
      </c>
      <c r="E2141" s="697" t="s">
        <v>1368</v>
      </c>
    </row>
    <row r="2142" spans="1:7" ht="11.25" customHeight="1" x14ac:dyDescent="0.25">
      <c r="A2142" s="690" t="e">
        <f t="shared" si="267"/>
        <v>#N/A</v>
      </c>
      <c r="B2142" s="694" t="s">
        <v>1375</v>
      </c>
      <c r="C2142" s="698">
        <v>8</v>
      </c>
      <c r="D2142" s="703">
        <v>0</v>
      </c>
      <c r="E2142" s="697" t="s">
        <v>1368</v>
      </c>
    </row>
    <row r="2143" spans="1:7" ht="11.25" customHeight="1" x14ac:dyDescent="0.25">
      <c r="A2143" s="690" t="e">
        <f t="shared" si="267"/>
        <v>#N/A</v>
      </c>
      <c r="B2143" s="694" t="s">
        <v>1376</v>
      </c>
      <c r="C2143" s="698">
        <v>9</v>
      </c>
      <c r="D2143" s="700">
        <v>0</v>
      </c>
      <c r="E2143" s="697" t="s">
        <v>1368</v>
      </c>
    </row>
    <row r="2144" spans="1:7" ht="11.25" customHeight="1" x14ac:dyDescent="0.25">
      <c r="A2144" s="690" t="e">
        <f t="shared" si="267"/>
        <v>#N/A</v>
      </c>
      <c r="B2144" s="694" t="s">
        <v>1377</v>
      </c>
      <c r="C2144" s="698">
        <v>10</v>
      </c>
      <c r="D2144" s="700">
        <v>0</v>
      </c>
      <c r="E2144" s="697" t="s">
        <v>1368</v>
      </c>
    </row>
    <row r="2145" spans="1:7" ht="11.25" customHeight="1" x14ac:dyDescent="0.25">
      <c r="A2145" s="690" t="e">
        <f t="shared" si="267"/>
        <v>#N/A</v>
      </c>
      <c r="B2145" s="694" t="s">
        <v>1378</v>
      </c>
      <c r="C2145" s="698">
        <v>11</v>
      </c>
      <c r="D2145" s="697" t="s">
        <v>1368</v>
      </c>
      <c r="E2145" s="706">
        <v>0</v>
      </c>
    </row>
    <row r="2146" spans="1:7" ht="11.25" customHeight="1" x14ac:dyDescent="0.25">
      <c r="A2146" s="690" t="e">
        <f t="shared" si="267"/>
        <v>#N/A</v>
      </c>
      <c r="B2146" s="694" t="s">
        <v>1379</v>
      </c>
      <c r="C2146" s="698">
        <v>12</v>
      </c>
      <c r="D2146" s="697" t="s">
        <v>1368</v>
      </c>
      <c r="E2146" s="706">
        <v>0</v>
      </c>
    </row>
    <row r="2147" spans="1:7" ht="11.25" customHeight="1" x14ac:dyDescent="0.25">
      <c r="A2147" s="690" t="e">
        <f t="shared" si="267"/>
        <v>#N/A</v>
      </c>
      <c r="B2147" s="694" t="s">
        <v>1380</v>
      </c>
      <c r="C2147" s="698">
        <v>13</v>
      </c>
      <c r="D2147" s="697" t="s">
        <v>1368</v>
      </c>
      <c r="E2147" s="707">
        <v>0</v>
      </c>
    </row>
    <row r="2148" spans="1:7" ht="11.25" customHeight="1" x14ac:dyDescent="0.25">
      <c r="A2148" s="690" t="e">
        <f t="shared" si="267"/>
        <v>#N/A</v>
      </c>
      <c r="B2148" s="694" t="s">
        <v>1381</v>
      </c>
      <c r="C2148" s="698">
        <v>14</v>
      </c>
      <c r="D2148" s="697" t="s">
        <v>1368</v>
      </c>
      <c r="E2148" s="703"/>
    </row>
    <row r="2150" spans="1:7" ht="11.25" customHeight="1" x14ac:dyDescent="0.25">
      <c r="A2150" s="690" t="e">
        <f t="shared" ref="A2150" si="268">B2150</f>
        <v>#N/A</v>
      </c>
      <c r="B2150" s="697" t="e">
        <v>#N/A</v>
      </c>
      <c r="C2150" s="697" t="s">
        <v>1338</v>
      </c>
      <c r="D2150" s="698">
        <v>1</v>
      </c>
      <c r="E2150" s="698">
        <v>2</v>
      </c>
      <c r="G2150" s="690">
        <v>134</v>
      </c>
    </row>
    <row r="2151" spans="1:7" ht="11.25" customHeight="1" x14ac:dyDescent="0.25">
      <c r="A2151" s="690" t="e">
        <f t="shared" ref="A2151" si="269">A2150</f>
        <v>#N/A</v>
      </c>
      <c r="B2151" s="694" t="s">
        <v>1367</v>
      </c>
      <c r="C2151" s="698">
        <v>1</v>
      </c>
      <c r="D2151" s="699">
        <v>0</v>
      </c>
      <c r="E2151" s="697" t="s">
        <v>1368</v>
      </c>
      <c r="G2151" s="705" t="e">
        <v>#N/A</v>
      </c>
    </row>
    <row r="2152" spans="1:7" ht="11.25" customHeight="1" x14ac:dyDescent="0.25">
      <c r="A2152" s="690" t="e">
        <f t="shared" si="267"/>
        <v>#N/A</v>
      </c>
      <c r="B2152" s="694" t="s">
        <v>1369</v>
      </c>
      <c r="C2152" s="698">
        <v>2</v>
      </c>
      <c r="D2152" s="700"/>
      <c r="E2152" s="697" t="s">
        <v>1368</v>
      </c>
    </row>
    <row r="2153" spans="1:7" ht="11.25" customHeight="1" x14ac:dyDescent="0.25">
      <c r="A2153" s="690" t="e">
        <f t="shared" si="267"/>
        <v>#N/A</v>
      </c>
      <c r="B2153" s="694" t="s">
        <v>1370</v>
      </c>
      <c r="C2153" s="698">
        <v>3</v>
      </c>
      <c r="D2153" s="701">
        <v>0</v>
      </c>
      <c r="E2153" s="697" t="s">
        <v>1368</v>
      </c>
      <c r="G2153" s="690" t="s">
        <v>1384</v>
      </c>
    </row>
    <row r="2154" spans="1:7" ht="11.25" customHeight="1" x14ac:dyDescent="0.25">
      <c r="A2154" s="690" t="e">
        <f t="shared" si="267"/>
        <v>#N/A</v>
      </c>
      <c r="B2154" s="694" t="s">
        <v>1371</v>
      </c>
      <c r="C2154" s="698">
        <v>4</v>
      </c>
      <c r="D2154" s="700"/>
      <c r="E2154" s="697" t="s">
        <v>1368</v>
      </c>
    </row>
    <row r="2155" spans="1:7" ht="11.25" customHeight="1" x14ac:dyDescent="0.25">
      <c r="A2155" s="690" t="e">
        <f t="shared" si="267"/>
        <v>#N/A</v>
      </c>
      <c r="B2155" s="694" t="s">
        <v>1372</v>
      </c>
      <c r="C2155" s="698">
        <v>5</v>
      </c>
      <c r="D2155" s="700">
        <v>0</v>
      </c>
      <c r="E2155" s="697" t="s">
        <v>1368</v>
      </c>
    </row>
    <row r="2156" spans="1:7" ht="11.25" customHeight="1" x14ac:dyDescent="0.25">
      <c r="A2156" s="690" t="e">
        <f t="shared" si="267"/>
        <v>#N/A</v>
      </c>
      <c r="B2156" s="694" t="s">
        <v>1373</v>
      </c>
      <c r="C2156" s="698">
        <v>6</v>
      </c>
      <c r="D2156" s="700"/>
      <c r="E2156" s="697" t="s">
        <v>1368</v>
      </c>
    </row>
    <row r="2157" spans="1:7" ht="11.25" customHeight="1" x14ac:dyDescent="0.25">
      <c r="A2157" s="690" t="e">
        <f t="shared" si="267"/>
        <v>#N/A</v>
      </c>
      <c r="B2157" s="694" t="s">
        <v>1374</v>
      </c>
      <c r="C2157" s="698">
        <v>7</v>
      </c>
      <c r="D2157" s="702">
        <v>0</v>
      </c>
      <c r="E2157" s="697" t="s">
        <v>1368</v>
      </c>
    </row>
    <row r="2158" spans="1:7" ht="11.25" customHeight="1" x14ac:dyDescent="0.25">
      <c r="A2158" s="690" t="e">
        <f t="shared" si="267"/>
        <v>#N/A</v>
      </c>
      <c r="B2158" s="694" t="s">
        <v>1375</v>
      </c>
      <c r="C2158" s="698">
        <v>8</v>
      </c>
      <c r="D2158" s="703">
        <v>0</v>
      </c>
      <c r="E2158" s="697" t="s">
        <v>1368</v>
      </c>
    </row>
    <row r="2159" spans="1:7" ht="11.25" customHeight="1" x14ac:dyDescent="0.25">
      <c r="A2159" s="690" t="e">
        <f t="shared" si="267"/>
        <v>#N/A</v>
      </c>
      <c r="B2159" s="694" t="s">
        <v>1376</v>
      </c>
      <c r="C2159" s="698">
        <v>9</v>
      </c>
      <c r="D2159" s="700">
        <v>0</v>
      </c>
      <c r="E2159" s="697" t="s">
        <v>1368</v>
      </c>
    </row>
    <row r="2160" spans="1:7" ht="11.25" customHeight="1" x14ac:dyDescent="0.25">
      <c r="A2160" s="690" t="e">
        <f t="shared" si="267"/>
        <v>#N/A</v>
      </c>
      <c r="B2160" s="694" t="s">
        <v>1377</v>
      </c>
      <c r="C2160" s="698">
        <v>10</v>
      </c>
      <c r="D2160" s="700">
        <v>0</v>
      </c>
      <c r="E2160" s="697" t="s">
        <v>1368</v>
      </c>
    </row>
    <row r="2161" spans="1:7" ht="11.25" customHeight="1" x14ac:dyDescent="0.25">
      <c r="A2161" s="690" t="e">
        <f t="shared" si="267"/>
        <v>#N/A</v>
      </c>
      <c r="B2161" s="694" t="s">
        <v>1378</v>
      </c>
      <c r="C2161" s="698">
        <v>11</v>
      </c>
      <c r="D2161" s="697" t="s">
        <v>1368</v>
      </c>
      <c r="E2161" s="706">
        <v>0</v>
      </c>
    </row>
    <row r="2162" spans="1:7" ht="11.25" customHeight="1" x14ac:dyDescent="0.25">
      <c r="A2162" s="690" t="e">
        <f t="shared" si="267"/>
        <v>#N/A</v>
      </c>
      <c r="B2162" s="694" t="s">
        <v>1379</v>
      </c>
      <c r="C2162" s="698">
        <v>12</v>
      </c>
      <c r="D2162" s="697" t="s">
        <v>1368</v>
      </c>
      <c r="E2162" s="706">
        <v>0</v>
      </c>
    </row>
    <row r="2163" spans="1:7" ht="11.25" customHeight="1" x14ac:dyDescent="0.25">
      <c r="A2163" s="690" t="e">
        <f t="shared" si="267"/>
        <v>#N/A</v>
      </c>
      <c r="B2163" s="694" t="s">
        <v>1380</v>
      </c>
      <c r="C2163" s="698">
        <v>13</v>
      </c>
      <c r="D2163" s="697" t="s">
        <v>1368</v>
      </c>
      <c r="E2163" s="707">
        <v>0</v>
      </c>
    </row>
    <row r="2164" spans="1:7" ht="11.25" customHeight="1" x14ac:dyDescent="0.25">
      <c r="A2164" s="690" t="e">
        <f t="shared" si="267"/>
        <v>#N/A</v>
      </c>
      <c r="B2164" s="694" t="s">
        <v>1381</v>
      </c>
      <c r="C2164" s="698">
        <v>14</v>
      </c>
      <c r="D2164" s="697" t="s">
        <v>1368</v>
      </c>
      <c r="E2164" s="703"/>
    </row>
    <row r="2166" spans="1:7" ht="11.25" customHeight="1" x14ac:dyDescent="0.25">
      <c r="A2166" s="690" t="e">
        <f t="shared" ref="A2166" si="270">B2166</f>
        <v>#N/A</v>
      </c>
      <c r="B2166" s="697" t="e">
        <v>#N/A</v>
      </c>
      <c r="C2166" s="697" t="s">
        <v>1338</v>
      </c>
      <c r="D2166" s="698">
        <v>1</v>
      </c>
      <c r="E2166" s="698">
        <v>2</v>
      </c>
      <c r="G2166" s="690">
        <v>135</v>
      </c>
    </row>
    <row r="2167" spans="1:7" ht="11.25" customHeight="1" x14ac:dyDescent="0.25">
      <c r="A2167" s="690" t="e">
        <f t="shared" ref="A2167" si="271">A2166</f>
        <v>#N/A</v>
      </c>
      <c r="B2167" s="694" t="s">
        <v>1367</v>
      </c>
      <c r="C2167" s="698">
        <v>1</v>
      </c>
      <c r="D2167" s="699">
        <v>0</v>
      </c>
      <c r="E2167" s="697" t="s">
        <v>1368</v>
      </c>
      <c r="G2167" s="705" t="e">
        <v>#N/A</v>
      </c>
    </row>
    <row r="2168" spans="1:7" ht="11.25" customHeight="1" x14ac:dyDescent="0.25">
      <c r="A2168" s="690" t="e">
        <f t="shared" si="267"/>
        <v>#N/A</v>
      </c>
      <c r="B2168" s="694" t="s">
        <v>1369</v>
      </c>
      <c r="C2168" s="698">
        <v>2</v>
      </c>
      <c r="D2168" s="700"/>
      <c r="E2168" s="697" t="s">
        <v>1368</v>
      </c>
    </row>
    <row r="2169" spans="1:7" ht="11.25" customHeight="1" x14ac:dyDescent="0.25">
      <c r="A2169" s="690" t="e">
        <f t="shared" si="267"/>
        <v>#N/A</v>
      </c>
      <c r="B2169" s="694" t="s">
        <v>1370</v>
      </c>
      <c r="C2169" s="698">
        <v>3</v>
      </c>
      <c r="D2169" s="701">
        <v>0</v>
      </c>
      <c r="E2169" s="697" t="s">
        <v>1368</v>
      </c>
      <c r="G2169" s="690" t="s">
        <v>1384</v>
      </c>
    </row>
    <row r="2170" spans="1:7" ht="11.25" customHeight="1" x14ac:dyDescent="0.25">
      <c r="A2170" s="690" t="e">
        <f t="shared" si="267"/>
        <v>#N/A</v>
      </c>
      <c r="B2170" s="694" t="s">
        <v>1371</v>
      </c>
      <c r="C2170" s="698">
        <v>4</v>
      </c>
      <c r="D2170" s="700"/>
      <c r="E2170" s="697" t="s">
        <v>1368</v>
      </c>
    </row>
    <row r="2171" spans="1:7" ht="11.25" customHeight="1" x14ac:dyDescent="0.25">
      <c r="A2171" s="690" t="e">
        <f t="shared" si="267"/>
        <v>#N/A</v>
      </c>
      <c r="B2171" s="694" t="s">
        <v>1372</v>
      </c>
      <c r="C2171" s="698">
        <v>5</v>
      </c>
      <c r="D2171" s="700">
        <v>0</v>
      </c>
      <c r="E2171" s="697" t="s">
        <v>1368</v>
      </c>
    </row>
    <row r="2172" spans="1:7" ht="11.25" customHeight="1" x14ac:dyDescent="0.25">
      <c r="A2172" s="690" t="e">
        <f t="shared" si="267"/>
        <v>#N/A</v>
      </c>
      <c r="B2172" s="694" t="s">
        <v>1373</v>
      </c>
      <c r="C2172" s="698">
        <v>6</v>
      </c>
      <c r="D2172" s="700"/>
      <c r="E2172" s="697" t="s">
        <v>1368</v>
      </c>
    </row>
    <row r="2173" spans="1:7" ht="11.25" customHeight="1" x14ac:dyDescent="0.25">
      <c r="A2173" s="690" t="e">
        <f t="shared" si="267"/>
        <v>#N/A</v>
      </c>
      <c r="B2173" s="694" t="s">
        <v>1374</v>
      </c>
      <c r="C2173" s="698">
        <v>7</v>
      </c>
      <c r="D2173" s="702">
        <v>0</v>
      </c>
      <c r="E2173" s="697" t="s">
        <v>1368</v>
      </c>
    </row>
    <row r="2174" spans="1:7" ht="11.25" customHeight="1" x14ac:dyDescent="0.25">
      <c r="A2174" s="690" t="e">
        <f t="shared" si="267"/>
        <v>#N/A</v>
      </c>
      <c r="B2174" s="694" t="s">
        <v>1375</v>
      </c>
      <c r="C2174" s="698">
        <v>8</v>
      </c>
      <c r="D2174" s="703">
        <v>0</v>
      </c>
      <c r="E2174" s="697" t="s">
        <v>1368</v>
      </c>
    </row>
    <row r="2175" spans="1:7" ht="11.25" customHeight="1" x14ac:dyDescent="0.25">
      <c r="A2175" s="690" t="e">
        <f t="shared" si="267"/>
        <v>#N/A</v>
      </c>
      <c r="B2175" s="694" t="s">
        <v>1376</v>
      </c>
      <c r="C2175" s="698">
        <v>9</v>
      </c>
      <c r="D2175" s="700">
        <v>0</v>
      </c>
      <c r="E2175" s="697" t="s">
        <v>1368</v>
      </c>
    </row>
    <row r="2176" spans="1:7" ht="11.25" customHeight="1" x14ac:dyDescent="0.25">
      <c r="A2176" s="690" t="e">
        <f t="shared" si="267"/>
        <v>#N/A</v>
      </c>
      <c r="B2176" s="694" t="s">
        <v>1377</v>
      </c>
      <c r="C2176" s="698">
        <v>10</v>
      </c>
      <c r="D2176" s="700">
        <v>0</v>
      </c>
      <c r="E2176" s="697" t="s">
        <v>1368</v>
      </c>
    </row>
    <row r="2177" spans="1:7" ht="11.25" customHeight="1" x14ac:dyDescent="0.25">
      <c r="A2177" s="690" t="e">
        <f t="shared" si="267"/>
        <v>#N/A</v>
      </c>
      <c r="B2177" s="694" t="s">
        <v>1378</v>
      </c>
      <c r="C2177" s="698">
        <v>11</v>
      </c>
      <c r="D2177" s="697" t="s">
        <v>1368</v>
      </c>
      <c r="E2177" s="706">
        <v>0</v>
      </c>
    </row>
    <row r="2178" spans="1:7" ht="11.25" customHeight="1" x14ac:dyDescent="0.25">
      <c r="A2178" s="690" t="e">
        <f t="shared" si="267"/>
        <v>#N/A</v>
      </c>
      <c r="B2178" s="694" t="s">
        <v>1379</v>
      </c>
      <c r="C2178" s="698">
        <v>12</v>
      </c>
      <c r="D2178" s="697" t="s">
        <v>1368</v>
      </c>
      <c r="E2178" s="706">
        <v>0</v>
      </c>
    </row>
    <row r="2179" spans="1:7" ht="11.25" customHeight="1" x14ac:dyDescent="0.25">
      <c r="A2179" s="690" t="e">
        <f t="shared" si="267"/>
        <v>#N/A</v>
      </c>
      <c r="B2179" s="694" t="s">
        <v>1380</v>
      </c>
      <c r="C2179" s="698">
        <v>13</v>
      </c>
      <c r="D2179" s="697" t="s">
        <v>1368</v>
      </c>
      <c r="E2179" s="707">
        <v>0</v>
      </c>
    </row>
    <row r="2180" spans="1:7" ht="11.25" customHeight="1" x14ac:dyDescent="0.25">
      <c r="A2180" s="690" t="e">
        <f t="shared" si="267"/>
        <v>#N/A</v>
      </c>
      <c r="B2180" s="694" t="s">
        <v>1381</v>
      </c>
      <c r="C2180" s="698">
        <v>14</v>
      </c>
      <c r="D2180" s="697" t="s">
        <v>1368</v>
      </c>
      <c r="E2180" s="703"/>
    </row>
    <row r="2182" spans="1:7" ht="11.25" customHeight="1" x14ac:dyDescent="0.25">
      <c r="A2182" s="690" t="e">
        <f t="shared" ref="A2182" si="272">B2182</f>
        <v>#N/A</v>
      </c>
      <c r="B2182" s="697" t="e">
        <v>#N/A</v>
      </c>
      <c r="C2182" s="697" t="s">
        <v>1338</v>
      </c>
      <c r="D2182" s="698">
        <v>1</v>
      </c>
      <c r="E2182" s="698">
        <v>2</v>
      </c>
      <c r="G2182" s="690">
        <v>136</v>
      </c>
    </row>
    <row r="2183" spans="1:7" ht="11.25" customHeight="1" x14ac:dyDescent="0.25">
      <c r="A2183" s="690" t="e">
        <f t="shared" ref="A2183" si="273">A2182</f>
        <v>#N/A</v>
      </c>
      <c r="B2183" s="694" t="s">
        <v>1367</v>
      </c>
      <c r="C2183" s="698">
        <v>1</v>
      </c>
      <c r="D2183" s="699">
        <v>0</v>
      </c>
      <c r="E2183" s="697" t="s">
        <v>1368</v>
      </c>
      <c r="G2183" s="705" t="e">
        <v>#N/A</v>
      </c>
    </row>
    <row r="2184" spans="1:7" ht="11.25" customHeight="1" x14ac:dyDescent="0.25">
      <c r="A2184" s="690" t="e">
        <f t="shared" si="267"/>
        <v>#N/A</v>
      </c>
      <c r="B2184" s="694" t="s">
        <v>1369</v>
      </c>
      <c r="C2184" s="698">
        <v>2</v>
      </c>
      <c r="D2184" s="700"/>
      <c r="E2184" s="697" t="s">
        <v>1368</v>
      </c>
    </row>
    <row r="2185" spans="1:7" ht="11.25" customHeight="1" x14ac:dyDescent="0.25">
      <c r="A2185" s="690" t="e">
        <f t="shared" si="267"/>
        <v>#N/A</v>
      </c>
      <c r="B2185" s="694" t="s">
        <v>1370</v>
      </c>
      <c r="C2185" s="698">
        <v>3</v>
      </c>
      <c r="D2185" s="701">
        <v>0</v>
      </c>
      <c r="E2185" s="697" t="s">
        <v>1368</v>
      </c>
      <c r="G2185" s="690" t="s">
        <v>1384</v>
      </c>
    </row>
    <row r="2186" spans="1:7" ht="11.25" customHeight="1" x14ac:dyDescent="0.25">
      <c r="A2186" s="690" t="e">
        <f t="shared" si="267"/>
        <v>#N/A</v>
      </c>
      <c r="B2186" s="694" t="s">
        <v>1371</v>
      </c>
      <c r="C2186" s="698">
        <v>4</v>
      </c>
      <c r="D2186" s="700"/>
      <c r="E2186" s="697" t="s">
        <v>1368</v>
      </c>
    </row>
    <row r="2187" spans="1:7" ht="11.25" customHeight="1" x14ac:dyDescent="0.25">
      <c r="A2187" s="690" t="e">
        <f t="shared" si="267"/>
        <v>#N/A</v>
      </c>
      <c r="B2187" s="694" t="s">
        <v>1372</v>
      </c>
      <c r="C2187" s="698">
        <v>5</v>
      </c>
      <c r="D2187" s="700">
        <v>0</v>
      </c>
      <c r="E2187" s="697" t="s">
        <v>1368</v>
      </c>
    </row>
    <row r="2188" spans="1:7" ht="11.25" customHeight="1" x14ac:dyDescent="0.25">
      <c r="A2188" s="690" t="e">
        <f t="shared" si="267"/>
        <v>#N/A</v>
      </c>
      <c r="B2188" s="694" t="s">
        <v>1373</v>
      </c>
      <c r="C2188" s="698">
        <v>6</v>
      </c>
      <c r="D2188" s="700"/>
      <c r="E2188" s="697" t="s">
        <v>1368</v>
      </c>
    </row>
    <row r="2189" spans="1:7" ht="11.25" customHeight="1" x14ac:dyDescent="0.25">
      <c r="A2189" s="690" t="e">
        <f t="shared" si="267"/>
        <v>#N/A</v>
      </c>
      <c r="B2189" s="694" t="s">
        <v>1374</v>
      </c>
      <c r="C2189" s="698">
        <v>7</v>
      </c>
      <c r="D2189" s="702">
        <v>0</v>
      </c>
      <c r="E2189" s="697" t="s">
        <v>1368</v>
      </c>
    </row>
    <row r="2190" spans="1:7" ht="11.25" customHeight="1" x14ac:dyDescent="0.25">
      <c r="A2190" s="690" t="e">
        <f t="shared" si="267"/>
        <v>#N/A</v>
      </c>
      <c r="B2190" s="694" t="s">
        <v>1375</v>
      </c>
      <c r="C2190" s="698">
        <v>8</v>
      </c>
      <c r="D2190" s="703">
        <v>0</v>
      </c>
      <c r="E2190" s="697" t="s">
        <v>1368</v>
      </c>
    </row>
    <row r="2191" spans="1:7" ht="11.25" customHeight="1" x14ac:dyDescent="0.25">
      <c r="A2191" s="690" t="e">
        <f t="shared" si="267"/>
        <v>#N/A</v>
      </c>
      <c r="B2191" s="694" t="s">
        <v>1376</v>
      </c>
      <c r="C2191" s="698">
        <v>9</v>
      </c>
      <c r="D2191" s="700">
        <v>0</v>
      </c>
      <c r="E2191" s="697" t="s">
        <v>1368</v>
      </c>
    </row>
    <row r="2192" spans="1:7" ht="11.25" customHeight="1" x14ac:dyDescent="0.25">
      <c r="A2192" s="690" t="e">
        <f t="shared" si="267"/>
        <v>#N/A</v>
      </c>
      <c r="B2192" s="694" t="s">
        <v>1377</v>
      </c>
      <c r="C2192" s="698">
        <v>10</v>
      </c>
      <c r="D2192" s="700">
        <v>0</v>
      </c>
      <c r="E2192" s="697" t="s">
        <v>1368</v>
      </c>
    </row>
    <row r="2193" spans="1:7" ht="11.25" customHeight="1" x14ac:dyDescent="0.25">
      <c r="A2193" s="690" t="e">
        <f t="shared" si="267"/>
        <v>#N/A</v>
      </c>
      <c r="B2193" s="694" t="s">
        <v>1378</v>
      </c>
      <c r="C2193" s="698">
        <v>11</v>
      </c>
      <c r="D2193" s="697" t="s">
        <v>1368</v>
      </c>
      <c r="E2193" s="706">
        <v>0</v>
      </c>
    </row>
    <row r="2194" spans="1:7" ht="11.25" customHeight="1" x14ac:dyDescent="0.25">
      <c r="A2194" s="690" t="e">
        <f t="shared" si="267"/>
        <v>#N/A</v>
      </c>
      <c r="B2194" s="694" t="s">
        <v>1379</v>
      </c>
      <c r="C2194" s="698">
        <v>12</v>
      </c>
      <c r="D2194" s="697" t="s">
        <v>1368</v>
      </c>
      <c r="E2194" s="706">
        <v>0</v>
      </c>
    </row>
    <row r="2195" spans="1:7" ht="11.25" customHeight="1" x14ac:dyDescent="0.25">
      <c r="A2195" s="690" t="e">
        <f t="shared" si="267"/>
        <v>#N/A</v>
      </c>
      <c r="B2195" s="694" t="s">
        <v>1380</v>
      </c>
      <c r="C2195" s="698">
        <v>13</v>
      </c>
      <c r="D2195" s="697" t="s">
        <v>1368</v>
      </c>
      <c r="E2195" s="707">
        <v>0</v>
      </c>
    </row>
    <row r="2196" spans="1:7" ht="11.25" customHeight="1" x14ac:dyDescent="0.25">
      <c r="A2196" s="690" t="e">
        <f t="shared" si="267"/>
        <v>#N/A</v>
      </c>
      <c r="B2196" s="694" t="s">
        <v>1381</v>
      </c>
      <c r="C2196" s="698">
        <v>14</v>
      </c>
      <c r="D2196" s="697" t="s">
        <v>1368</v>
      </c>
      <c r="E2196" s="703"/>
    </row>
    <row r="2198" spans="1:7" ht="11.25" customHeight="1" x14ac:dyDescent="0.25">
      <c r="A2198" s="690" t="e">
        <f t="shared" ref="A2198" si="274">B2198</f>
        <v>#N/A</v>
      </c>
      <c r="B2198" s="697" t="e">
        <v>#N/A</v>
      </c>
      <c r="C2198" s="697" t="s">
        <v>1338</v>
      </c>
      <c r="D2198" s="698">
        <v>1</v>
      </c>
      <c r="E2198" s="698">
        <v>2</v>
      </c>
      <c r="G2198" s="690">
        <v>137</v>
      </c>
    </row>
    <row r="2199" spans="1:7" ht="11.25" customHeight="1" x14ac:dyDescent="0.25">
      <c r="A2199" s="690" t="e">
        <f t="shared" ref="A2199:A2260" si="275">A2198</f>
        <v>#N/A</v>
      </c>
      <c r="B2199" s="694" t="s">
        <v>1367</v>
      </c>
      <c r="C2199" s="698">
        <v>1</v>
      </c>
      <c r="D2199" s="699">
        <v>0</v>
      </c>
      <c r="E2199" s="697" t="s">
        <v>1368</v>
      </c>
      <c r="G2199" s="705" t="e">
        <v>#N/A</v>
      </c>
    </row>
    <row r="2200" spans="1:7" ht="11.25" customHeight="1" x14ac:dyDescent="0.25">
      <c r="A2200" s="690" t="e">
        <f t="shared" si="275"/>
        <v>#N/A</v>
      </c>
      <c r="B2200" s="694" t="s">
        <v>1369</v>
      </c>
      <c r="C2200" s="698">
        <v>2</v>
      </c>
      <c r="D2200" s="700"/>
      <c r="E2200" s="697" t="s">
        <v>1368</v>
      </c>
    </row>
    <row r="2201" spans="1:7" ht="11.25" customHeight="1" x14ac:dyDescent="0.25">
      <c r="A2201" s="690" t="e">
        <f t="shared" si="275"/>
        <v>#N/A</v>
      </c>
      <c r="B2201" s="694" t="s">
        <v>1370</v>
      </c>
      <c r="C2201" s="698">
        <v>3</v>
      </c>
      <c r="D2201" s="701">
        <v>0</v>
      </c>
      <c r="E2201" s="697" t="s">
        <v>1368</v>
      </c>
      <c r="G2201" s="690" t="s">
        <v>1384</v>
      </c>
    </row>
    <row r="2202" spans="1:7" ht="11.25" customHeight="1" x14ac:dyDescent="0.25">
      <c r="A2202" s="690" t="e">
        <f t="shared" si="275"/>
        <v>#N/A</v>
      </c>
      <c r="B2202" s="694" t="s">
        <v>1371</v>
      </c>
      <c r="C2202" s="698">
        <v>4</v>
      </c>
      <c r="D2202" s="700"/>
      <c r="E2202" s="697" t="s">
        <v>1368</v>
      </c>
    </row>
    <row r="2203" spans="1:7" ht="11.25" customHeight="1" x14ac:dyDescent="0.25">
      <c r="A2203" s="690" t="e">
        <f t="shared" si="275"/>
        <v>#N/A</v>
      </c>
      <c r="B2203" s="694" t="s">
        <v>1372</v>
      </c>
      <c r="C2203" s="698">
        <v>5</v>
      </c>
      <c r="D2203" s="700">
        <v>0</v>
      </c>
      <c r="E2203" s="697" t="s">
        <v>1368</v>
      </c>
    </row>
    <row r="2204" spans="1:7" ht="11.25" customHeight="1" x14ac:dyDescent="0.25">
      <c r="A2204" s="690" t="e">
        <f t="shared" si="275"/>
        <v>#N/A</v>
      </c>
      <c r="B2204" s="694" t="s">
        <v>1373</v>
      </c>
      <c r="C2204" s="698">
        <v>6</v>
      </c>
      <c r="D2204" s="700"/>
      <c r="E2204" s="697" t="s">
        <v>1368</v>
      </c>
    </row>
    <row r="2205" spans="1:7" ht="11.25" customHeight="1" x14ac:dyDescent="0.25">
      <c r="A2205" s="690" t="e">
        <f t="shared" si="275"/>
        <v>#N/A</v>
      </c>
      <c r="B2205" s="694" t="s">
        <v>1374</v>
      </c>
      <c r="C2205" s="698">
        <v>7</v>
      </c>
      <c r="D2205" s="702">
        <v>0</v>
      </c>
      <c r="E2205" s="697" t="s">
        <v>1368</v>
      </c>
    </row>
    <row r="2206" spans="1:7" ht="11.25" customHeight="1" x14ac:dyDescent="0.25">
      <c r="A2206" s="690" t="e">
        <f t="shared" si="275"/>
        <v>#N/A</v>
      </c>
      <c r="B2206" s="694" t="s">
        <v>1375</v>
      </c>
      <c r="C2206" s="698">
        <v>8</v>
      </c>
      <c r="D2206" s="703">
        <v>0</v>
      </c>
      <c r="E2206" s="697" t="s">
        <v>1368</v>
      </c>
    </row>
    <row r="2207" spans="1:7" ht="11.25" customHeight="1" x14ac:dyDescent="0.25">
      <c r="A2207" s="690" t="e">
        <f t="shared" si="275"/>
        <v>#N/A</v>
      </c>
      <c r="B2207" s="694" t="s">
        <v>1376</v>
      </c>
      <c r="C2207" s="698">
        <v>9</v>
      </c>
      <c r="D2207" s="700">
        <v>0</v>
      </c>
      <c r="E2207" s="697" t="s">
        <v>1368</v>
      </c>
    </row>
    <row r="2208" spans="1:7" ht="11.25" customHeight="1" x14ac:dyDescent="0.25">
      <c r="A2208" s="690" t="e">
        <f t="shared" si="275"/>
        <v>#N/A</v>
      </c>
      <c r="B2208" s="694" t="s">
        <v>1377</v>
      </c>
      <c r="C2208" s="698">
        <v>10</v>
      </c>
      <c r="D2208" s="700">
        <v>0</v>
      </c>
      <c r="E2208" s="697" t="s">
        <v>1368</v>
      </c>
    </row>
    <row r="2209" spans="1:7" ht="11.25" customHeight="1" x14ac:dyDescent="0.25">
      <c r="A2209" s="690" t="e">
        <f t="shared" si="275"/>
        <v>#N/A</v>
      </c>
      <c r="B2209" s="694" t="s">
        <v>1378</v>
      </c>
      <c r="C2209" s="698">
        <v>11</v>
      </c>
      <c r="D2209" s="697" t="s">
        <v>1368</v>
      </c>
      <c r="E2209" s="706">
        <v>0</v>
      </c>
    </row>
    <row r="2210" spans="1:7" ht="11.25" customHeight="1" x14ac:dyDescent="0.25">
      <c r="A2210" s="690" t="e">
        <f t="shared" si="275"/>
        <v>#N/A</v>
      </c>
      <c r="B2210" s="694" t="s">
        <v>1379</v>
      </c>
      <c r="C2210" s="698">
        <v>12</v>
      </c>
      <c r="D2210" s="697" t="s">
        <v>1368</v>
      </c>
      <c r="E2210" s="706">
        <v>0</v>
      </c>
    </row>
    <row r="2211" spans="1:7" ht="11.25" customHeight="1" x14ac:dyDescent="0.25">
      <c r="A2211" s="690" t="e">
        <f t="shared" si="275"/>
        <v>#N/A</v>
      </c>
      <c r="B2211" s="694" t="s">
        <v>1380</v>
      </c>
      <c r="C2211" s="698">
        <v>13</v>
      </c>
      <c r="D2211" s="697" t="s">
        <v>1368</v>
      </c>
      <c r="E2211" s="707">
        <v>0</v>
      </c>
    </row>
    <row r="2212" spans="1:7" ht="11.25" customHeight="1" x14ac:dyDescent="0.25">
      <c r="A2212" s="690" t="e">
        <f t="shared" si="275"/>
        <v>#N/A</v>
      </c>
      <c r="B2212" s="694" t="s">
        <v>1381</v>
      </c>
      <c r="C2212" s="698">
        <v>14</v>
      </c>
      <c r="D2212" s="697" t="s">
        <v>1368</v>
      </c>
      <c r="E2212" s="703"/>
    </row>
    <row r="2214" spans="1:7" ht="11.25" customHeight="1" x14ac:dyDescent="0.25">
      <c r="A2214" s="690" t="e">
        <f t="shared" ref="A2214" si="276">B2214</f>
        <v>#N/A</v>
      </c>
      <c r="B2214" s="697" t="e">
        <v>#N/A</v>
      </c>
      <c r="C2214" s="697" t="s">
        <v>1338</v>
      </c>
      <c r="D2214" s="698">
        <v>1</v>
      </c>
      <c r="E2214" s="698">
        <v>2</v>
      </c>
      <c r="G2214" s="690">
        <v>138</v>
      </c>
    </row>
    <row r="2215" spans="1:7" ht="11.25" customHeight="1" x14ac:dyDescent="0.25">
      <c r="A2215" s="690" t="e">
        <f t="shared" ref="A2215" si="277">A2214</f>
        <v>#N/A</v>
      </c>
      <c r="B2215" s="694" t="s">
        <v>1367</v>
      </c>
      <c r="C2215" s="698">
        <v>1</v>
      </c>
      <c r="D2215" s="699">
        <v>0</v>
      </c>
      <c r="E2215" s="697" t="s">
        <v>1368</v>
      </c>
      <c r="G2215" s="705" t="e">
        <v>#N/A</v>
      </c>
    </row>
    <row r="2216" spans="1:7" ht="11.25" customHeight="1" x14ac:dyDescent="0.25">
      <c r="A2216" s="690" t="e">
        <f t="shared" si="275"/>
        <v>#N/A</v>
      </c>
      <c r="B2216" s="694" t="s">
        <v>1369</v>
      </c>
      <c r="C2216" s="698">
        <v>2</v>
      </c>
      <c r="D2216" s="700"/>
      <c r="E2216" s="697" t="s">
        <v>1368</v>
      </c>
    </row>
    <row r="2217" spans="1:7" ht="11.25" customHeight="1" x14ac:dyDescent="0.25">
      <c r="A2217" s="690" t="e">
        <f t="shared" si="275"/>
        <v>#N/A</v>
      </c>
      <c r="B2217" s="694" t="s">
        <v>1370</v>
      </c>
      <c r="C2217" s="698">
        <v>3</v>
      </c>
      <c r="D2217" s="701">
        <v>0</v>
      </c>
      <c r="E2217" s="697" t="s">
        <v>1368</v>
      </c>
      <c r="G2217" s="690" t="s">
        <v>1384</v>
      </c>
    </row>
    <row r="2218" spans="1:7" ht="11.25" customHeight="1" x14ac:dyDescent="0.25">
      <c r="A2218" s="690" t="e">
        <f t="shared" si="275"/>
        <v>#N/A</v>
      </c>
      <c r="B2218" s="694" t="s">
        <v>1371</v>
      </c>
      <c r="C2218" s="698">
        <v>4</v>
      </c>
      <c r="D2218" s="700"/>
      <c r="E2218" s="697" t="s">
        <v>1368</v>
      </c>
    </row>
    <row r="2219" spans="1:7" ht="11.25" customHeight="1" x14ac:dyDescent="0.25">
      <c r="A2219" s="690" t="e">
        <f t="shared" si="275"/>
        <v>#N/A</v>
      </c>
      <c r="B2219" s="694" t="s">
        <v>1372</v>
      </c>
      <c r="C2219" s="698">
        <v>5</v>
      </c>
      <c r="D2219" s="700">
        <v>0</v>
      </c>
      <c r="E2219" s="697" t="s">
        <v>1368</v>
      </c>
    </row>
    <row r="2220" spans="1:7" ht="11.25" customHeight="1" x14ac:dyDescent="0.25">
      <c r="A2220" s="690" t="e">
        <f t="shared" si="275"/>
        <v>#N/A</v>
      </c>
      <c r="B2220" s="694" t="s">
        <v>1373</v>
      </c>
      <c r="C2220" s="698">
        <v>6</v>
      </c>
      <c r="D2220" s="700"/>
      <c r="E2220" s="697" t="s">
        <v>1368</v>
      </c>
    </row>
    <row r="2221" spans="1:7" ht="11.25" customHeight="1" x14ac:dyDescent="0.25">
      <c r="A2221" s="690" t="e">
        <f t="shared" si="275"/>
        <v>#N/A</v>
      </c>
      <c r="B2221" s="694" t="s">
        <v>1374</v>
      </c>
      <c r="C2221" s="698">
        <v>7</v>
      </c>
      <c r="D2221" s="702">
        <v>0</v>
      </c>
      <c r="E2221" s="697" t="s">
        <v>1368</v>
      </c>
    </row>
    <row r="2222" spans="1:7" ht="11.25" customHeight="1" x14ac:dyDescent="0.25">
      <c r="A2222" s="690" t="e">
        <f t="shared" si="275"/>
        <v>#N/A</v>
      </c>
      <c r="B2222" s="694" t="s">
        <v>1375</v>
      </c>
      <c r="C2222" s="698">
        <v>8</v>
      </c>
      <c r="D2222" s="703">
        <v>0</v>
      </c>
      <c r="E2222" s="697" t="s">
        <v>1368</v>
      </c>
    </row>
    <row r="2223" spans="1:7" ht="11.25" customHeight="1" x14ac:dyDescent="0.25">
      <c r="A2223" s="690" t="e">
        <f t="shared" si="275"/>
        <v>#N/A</v>
      </c>
      <c r="B2223" s="694" t="s">
        <v>1376</v>
      </c>
      <c r="C2223" s="698">
        <v>9</v>
      </c>
      <c r="D2223" s="700">
        <v>0</v>
      </c>
      <c r="E2223" s="697" t="s">
        <v>1368</v>
      </c>
    </row>
    <row r="2224" spans="1:7" ht="11.25" customHeight="1" x14ac:dyDescent="0.25">
      <c r="A2224" s="690" t="e">
        <f t="shared" si="275"/>
        <v>#N/A</v>
      </c>
      <c r="B2224" s="694" t="s">
        <v>1377</v>
      </c>
      <c r="C2224" s="698">
        <v>10</v>
      </c>
      <c r="D2224" s="700">
        <v>0</v>
      </c>
      <c r="E2224" s="697" t="s">
        <v>1368</v>
      </c>
    </row>
    <row r="2225" spans="1:7" ht="11.25" customHeight="1" x14ac:dyDescent="0.25">
      <c r="A2225" s="690" t="e">
        <f t="shared" si="275"/>
        <v>#N/A</v>
      </c>
      <c r="B2225" s="694" t="s">
        <v>1378</v>
      </c>
      <c r="C2225" s="698">
        <v>11</v>
      </c>
      <c r="D2225" s="697" t="s">
        <v>1368</v>
      </c>
      <c r="E2225" s="706">
        <v>0</v>
      </c>
    </row>
    <row r="2226" spans="1:7" ht="11.25" customHeight="1" x14ac:dyDescent="0.25">
      <c r="A2226" s="690" t="e">
        <f t="shared" si="275"/>
        <v>#N/A</v>
      </c>
      <c r="B2226" s="694" t="s">
        <v>1379</v>
      </c>
      <c r="C2226" s="698">
        <v>12</v>
      </c>
      <c r="D2226" s="697" t="s">
        <v>1368</v>
      </c>
      <c r="E2226" s="706">
        <v>0</v>
      </c>
    </row>
    <row r="2227" spans="1:7" ht="11.25" customHeight="1" x14ac:dyDescent="0.25">
      <c r="A2227" s="690" t="e">
        <f t="shared" si="275"/>
        <v>#N/A</v>
      </c>
      <c r="B2227" s="694" t="s">
        <v>1380</v>
      </c>
      <c r="C2227" s="698">
        <v>13</v>
      </c>
      <c r="D2227" s="697" t="s">
        <v>1368</v>
      </c>
      <c r="E2227" s="707">
        <v>0</v>
      </c>
    </row>
    <row r="2228" spans="1:7" ht="11.25" customHeight="1" x14ac:dyDescent="0.25">
      <c r="A2228" s="690" t="e">
        <f t="shared" si="275"/>
        <v>#N/A</v>
      </c>
      <c r="B2228" s="694" t="s">
        <v>1381</v>
      </c>
      <c r="C2228" s="698">
        <v>14</v>
      </c>
      <c r="D2228" s="697" t="s">
        <v>1368</v>
      </c>
      <c r="E2228" s="703"/>
    </row>
    <row r="2230" spans="1:7" ht="11.25" customHeight="1" x14ac:dyDescent="0.25">
      <c r="A2230" s="690" t="e">
        <f t="shared" ref="A2230" si="278">B2230</f>
        <v>#N/A</v>
      </c>
      <c r="B2230" s="697" t="e">
        <v>#N/A</v>
      </c>
      <c r="C2230" s="697" t="s">
        <v>1338</v>
      </c>
      <c r="D2230" s="698">
        <v>1</v>
      </c>
      <c r="E2230" s="698">
        <v>2</v>
      </c>
      <c r="G2230" s="690">
        <v>139</v>
      </c>
    </row>
    <row r="2231" spans="1:7" ht="11.25" customHeight="1" x14ac:dyDescent="0.25">
      <c r="A2231" s="690" t="e">
        <f t="shared" ref="A2231" si="279">A2230</f>
        <v>#N/A</v>
      </c>
      <c r="B2231" s="694" t="s">
        <v>1367</v>
      </c>
      <c r="C2231" s="698">
        <v>1</v>
      </c>
      <c r="D2231" s="699">
        <v>0</v>
      </c>
      <c r="E2231" s="697" t="s">
        <v>1368</v>
      </c>
      <c r="G2231" s="705" t="e">
        <v>#N/A</v>
      </c>
    </row>
    <row r="2232" spans="1:7" ht="11.25" customHeight="1" x14ac:dyDescent="0.25">
      <c r="A2232" s="690" t="e">
        <f t="shared" si="275"/>
        <v>#N/A</v>
      </c>
      <c r="B2232" s="694" t="s">
        <v>1369</v>
      </c>
      <c r="C2232" s="698">
        <v>2</v>
      </c>
      <c r="D2232" s="700"/>
      <c r="E2232" s="697" t="s">
        <v>1368</v>
      </c>
    </row>
    <row r="2233" spans="1:7" ht="11.25" customHeight="1" x14ac:dyDescent="0.25">
      <c r="A2233" s="690" t="e">
        <f t="shared" si="275"/>
        <v>#N/A</v>
      </c>
      <c r="B2233" s="694" t="s">
        <v>1370</v>
      </c>
      <c r="C2233" s="698">
        <v>3</v>
      </c>
      <c r="D2233" s="701">
        <v>0</v>
      </c>
      <c r="E2233" s="697" t="s">
        <v>1368</v>
      </c>
      <c r="G2233" s="690" t="s">
        <v>1384</v>
      </c>
    </row>
    <row r="2234" spans="1:7" ht="11.25" customHeight="1" x14ac:dyDescent="0.25">
      <c r="A2234" s="690" t="e">
        <f t="shared" si="275"/>
        <v>#N/A</v>
      </c>
      <c r="B2234" s="694" t="s">
        <v>1371</v>
      </c>
      <c r="C2234" s="698">
        <v>4</v>
      </c>
      <c r="D2234" s="700"/>
      <c r="E2234" s="697" t="s">
        <v>1368</v>
      </c>
    </row>
    <row r="2235" spans="1:7" ht="11.25" customHeight="1" x14ac:dyDescent="0.25">
      <c r="A2235" s="690" t="e">
        <f t="shared" si="275"/>
        <v>#N/A</v>
      </c>
      <c r="B2235" s="694" t="s">
        <v>1372</v>
      </c>
      <c r="C2235" s="698">
        <v>5</v>
      </c>
      <c r="D2235" s="700">
        <v>0</v>
      </c>
      <c r="E2235" s="697" t="s">
        <v>1368</v>
      </c>
    </row>
    <row r="2236" spans="1:7" ht="11.25" customHeight="1" x14ac:dyDescent="0.25">
      <c r="A2236" s="690" t="e">
        <f t="shared" si="275"/>
        <v>#N/A</v>
      </c>
      <c r="B2236" s="694" t="s">
        <v>1373</v>
      </c>
      <c r="C2236" s="698">
        <v>6</v>
      </c>
      <c r="D2236" s="700"/>
      <c r="E2236" s="697" t="s">
        <v>1368</v>
      </c>
    </row>
    <row r="2237" spans="1:7" ht="11.25" customHeight="1" x14ac:dyDescent="0.25">
      <c r="A2237" s="690" t="e">
        <f t="shared" si="275"/>
        <v>#N/A</v>
      </c>
      <c r="B2237" s="694" t="s">
        <v>1374</v>
      </c>
      <c r="C2237" s="698">
        <v>7</v>
      </c>
      <c r="D2237" s="702">
        <v>0</v>
      </c>
      <c r="E2237" s="697" t="s">
        <v>1368</v>
      </c>
    </row>
    <row r="2238" spans="1:7" ht="11.25" customHeight="1" x14ac:dyDescent="0.25">
      <c r="A2238" s="690" t="e">
        <f t="shared" si="275"/>
        <v>#N/A</v>
      </c>
      <c r="B2238" s="694" t="s">
        <v>1375</v>
      </c>
      <c r="C2238" s="698">
        <v>8</v>
      </c>
      <c r="D2238" s="703">
        <v>0</v>
      </c>
      <c r="E2238" s="697" t="s">
        <v>1368</v>
      </c>
    </row>
    <row r="2239" spans="1:7" ht="11.25" customHeight="1" x14ac:dyDescent="0.25">
      <c r="A2239" s="690" t="e">
        <f t="shared" si="275"/>
        <v>#N/A</v>
      </c>
      <c r="B2239" s="694" t="s">
        <v>1376</v>
      </c>
      <c r="C2239" s="698">
        <v>9</v>
      </c>
      <c r="D2239" s="700">
        <v>0</v>
      </c>
      <c r="E2239" s="697" t="s">
        <v>1368</v>
      </c>
    </row>
    <row r="2240" spans="1:7" ht="11.25" customHeight="1" x14ac:dyDescent="0.25">
      <c r="A2240" s="690" t="e">
        <f t="shared" si="275"/>
        <v>#N/A</v>
      </c>
      <c r="B2240" s="694" t="s">
        <v>1377</v>
      </c>
      <c r="C2240" s="698">
        <v>10</v>
      </c>
      <c r="D2240" s="700">
        <v>0</v>
      </c>
      <c r="E2240" s="697" t="s">
        <v>1368</v>
      </c>
    </row>
    <row r="2241" spans="1:7" ht="11.25" customHeight="1" x14ac:dyDescent="0.25">
      <c r="A2241" s="690" t="e">
        <f t="shared" si="275"/>
        <v>#N/A</v>
      </c>
      <c r="B2241" s="694" t="s">
        <v>1378</v>
      </c>
      <c r="C2241" s="698">
        <v>11</v>
      </c>
      <c r="D2241" s="697" t="s">
        <v>1368</v>
      </c>
      <c r="E2241" s="706">
        <v>0</v>
      </c>
    </row>
    <row r="2242" spans="1:7" ht="11.25" customHeight="1" x14ac:dyDescent="0.25">
      <c r="A2242" s="690" t="e">
        <f t="shared" si="275"/>
        <v>#N/A</v>
      </c>
      <c r="B2242" s="694" t="s">
        <v>1379</v>
      </c>
      <c r="C2242" s="698">
        <v>12</v>
      </c>
      <c r="D2242" s="697" t="s">
        <v>1368</v>
      </c>
      <c r="E2242" s="706">
        <v>0</v>
      </c>
    </row>
    <row r="2243" spans="1:7" ht="11.25" customHeight="1" x14ac:dyDescent="0.25">
      <c r="A2243" s="690" t="e">
        <f t="shared" si="275"/>
        <v>#N/A</v>
      </c>
      <c r="B2243" s="694" t="s">
        <v>1380</v>
      </c>
      <c r="C2243" s="698">
        <v>13</v>
      </c>
      <c r="D2243" s="697" t="s">
        <v>1368</v>
      </c>
      <c r="E2243" s="707">
        <v>0</v>
      </c>
    </row>
    <row r="2244" spans="1:7" ht="11.25" customHeight="1" x14ac:dyDescent="0.25">
      <c r="A2244" s="690" t="e">
        <f t="shared" si="275"/>
        <v>#N/A</v>
      </c>
      <c r="B2244" s="694" t="s">
        <v>1381</v>
      </c>
      <c r="C2244" s="698">
        <v>14</v>
      </c>
      <c r="D2244" s="697" t="s">
        <v>1368</v>
      </c>
      <c r="E2244" s="703"/>
    </row>
    <row r="2246" spans="1:7" ht="11.25" customHeight="1" x14ac:dyDescent="0.25">
      <c r="A2246" s="690" t="e">
        <f t="shared" ref="A2246" si="280">B2246</f>
        <v>#N/A</v>
      </c>
      <c r="B2246" s="697" t="e">
        <v>#N/A</v>
      </c>
      <c r="C2246" s="697" t="s">
        <v>1338</v>
      </c>
      <c r="D2246" s="698">
        <v>1</v>
      </c>
      <c r="E2246" s="698">
        <v>2</v>
      </c>
      <c r="G2246" s="690">
        <v>140</v>
      </c>
    </row>
    <row r="2247" spans="1:7" ht="11.25" customHeight="1" x14ac:dyDescent="0.25">
      <c r="A2247" s="690" t="e">
        <f t="shared" ref="A2247" si="281">A2246</f>
        <v>#N/A</v>
      </c>
      <c r="B2247" s="694" t="s">
        <v>1367</v>
      </c>
      <c r="C2247" s="698">
        <v>1</v>
      </c>
      <c r="D2247" s="699">
        <v>0</v>
      </c>
      <c r="E2247" s="697" t="s">
        <v>1368</v>
      </c>
      <c r="G2247" s="705" t="e">
        <v>#N/A</v>
      </c>
    </row>
    <row r="2248" spans="1:7" ht="11.25" customHeight="1" x14ac:dyDescent="0.25">
      <c r="A2248" s="690" t="e">
        <f t="shared" si="275"/>
        <v>#N/A</v>
      </c>
      <c r="B2248" s="694" t="s">
        <v>1369</v>
      </c>
      <c r="C2248" s="698">
        <v>2</v>
      </c>
      <c r="D2248" s="700"/>
      <c r="E2248" s="697" t="s">
        <v>1368</v>
      </c>
    </row>
    <row r="2249" spans="1:7" ht="11.25" customHeight="1" x14ac:dyDescent="0.25">
      <c r="A2249" s="690" t="e">
        <f t="shared" si="275"/>
        <v>#N/A</v>
      </c>
      <c r="B2249" s="694" t="s">
        <v>1370</v>
      </c>
      <c r="C2249" s="698">
        <v>3</v>
      </c>
      <c r="D2249" s="701">
        <v>0</v>
      </c>
      <c r="E2249" s="697" t="s">
        <v>1368</v>
      </c>
      <c r="G2249" s="690" t="s">
        <v>1384</v>
      </c>
    </row>
    <row r="2250" spans="1:7" ht="11.25" customHeight="1" x14ac:dyDescent="0.25">
      <c r="A2250" s="690" t="e">
        <f t="shared" si="275"/>
        <v>#N/A</v>
      </c>
      <c r="B2250" s="694" t="s">
        <v>1371</v>
      </c>
      <c r="C2250" s="698">
        <v>4</v>
      </c>
      <c r="D2250" s="700"/>
      <c r="E2250" s="697" t="s">
        <v>1368</v>
      </c>
    </row>
    <row r="2251" spans="1:7" ht="11.25" customHeight="1" x14ac:dyDescent="0.25">
      <c r="A2251" s="690" t="e">
        <f t="shared" si="275"/>
        <v>#N/A</v>
      </c>
      <c r="B2251" s="694" t="s">
        <v>1372</v>
      </c>
      <c r="C2251" s="698">
        <v>5</v>
      </c>
      <c r="D2251" s="700">
        <v>0</v>
      </c>
      <c r="E2251" s="697" t="s">
        <v>1368</v>
      </c>
    </row>
    <row r="2252" spans="1:7" ht="11.25" customHeight="1" x14ac:dyDescent="0.25">
      <c r="A2252" s="690" t="e">
        <f t="shared" si="275"/>
        <v>#N/A</v>
      </c>
      <c r="B2252" s="694" t="s">
        <v>1373</v>
      </c>
      <c r="C2252" s="698">
        <v>6</v>
      </c>
      <c r="D2252" s="700"/>
      <c r="E2252" s="697" t="s">
        <v>1368</v>
      </c>
    </row>
    <row r="2253" spans="1:7" ht="11.25" customHeight="1" x14ac:dyDescent="0.25">
      <c r="A2253" s="690" t="e">
        <f t="shared" si="275"/>
        <v>#N/A</v>
      </c>
      <c r="B2253" s="694" t="s">
        <v>1374</v>
      </c>
      <c r="C2253" s="698">
        <v>7</v>
      </c>
      <c r="D2253" s="702">
        <v>0</v>
      </c>
      <c r="E2253" s="697" t="s">
        <v>1368</v>
      </c>
    </row>
    <row r="2254" spans="1:7" ht="11.25" customHeight="1" x14ac:dyDescent="0.25">
      <c r="A2254" s="690" t="e">
        <f t="shared" si="275"/>
        <v>#N/A</v>
      </c>
      <c r="B2254" s="694" t="s">
        <v>1375</v>
      </c>
      <c r="C2254" s="698">
        <v>8</v>
      </c>
      <c r="D2254" s="703">
        <v>0</v>
      </c>
      <c r="E2254" s="697" t="s">
        <v>1368</v>
      </c>
    </row>
    <row r="2255" spans="1:7" ht="11.25" customHeight="1" x14ac:dyDescent="0.25">
      <c r="A2255" s="690" t="e">
        <f t="shared" si="275"/>
        <v>#N/A</v>
      </c>
      <c r="B2255" s="694" t="s">
        <v>1376</v>
      </c>
      <c r="C2255" s="698">
        <v>9</v>
      </c>
      <c r="D2255" s="700">
        <v>0</v>
      </c>
      <c r="E2255" s="697" t="s">
        <v>1368</v>
      </c>
    </row>
    <row r="2256" spans="1:7" ht="11.25" customHeight="1" x14ac:dyDescent="0.25">
      <c r="A2256" s="690" t="e">
        <f t="shared" si="275"/>
        <v>#N/A</v>
      </c>
      <c r="B2256" s="694" t="s">
        <v>1377</v>
      </c>
      <c r="C2256" s="698">
        <v>10</v>
      </c>
      <c r="D2256" s="700">
        <v>0</v>
      </c>
      <c r="E2256" s="697" t="s">
        <v>1368</v>
      </c>
    </row>
    <row r="2257" spans="1:7" ht="11.25" customHeight="1" x14ac:dyDescent="0.25">
      <c r="A2257" s="690" t="e">
        <f t="shared" si="275"/>
        <v>#N/A</v>
      </c>
      <c r="B2257" s="694" t="s">
        <v>1378</v>
      </c>
      <c r="C2257" s="698">
        <v>11</v>
      </c>
      <c r="D2257" s="697" t="s">
        <v>1368</v>
      </c>
      <c r="E2257" s="706">
        <v>0</v>
      </c>
    </row>
    <row r="2258" spans="1:7" ht="11.25" customHeight="1" x14ac:dyDescent="0.25">
      <c r="A2258" s="690" t="e">
        <f t="shared" si="275"/>
        <v>#N/A</v>
      </c>
      <c r="B2258" s="694" t="s">
        <v>1379</v>
      </c>
      <c r="C2258" s="698">
        <v>12</v>
      </c>
      <c r="D2258" s="697" t="s">
        <v>1368</v>
      </c>
      <c r="E2258" s="706">
        <v>0</v>
      </c>
    </row>
    <row r="2259" spans="1:7" ht="11.25" customHeight="1" x14ac:dyDescent="0.25">
      <c r="A2259" s="690" t="e">
        <f t="shared" si="275"/>
        <v>#N/A</v>
      </c>
      <c r="B2259" s="694" t="s">
        <v>1380</v>
      </c>
      <c r="C2259" s="698">
        <v>13</v>
      </c>
      <c r="D2259" s="697" t="s">
        <v>1368</v>
      </c>
      <c r="E2259" s="707">
        <v>0</v>
      </c>
    </row>
    <row r="2260" spans="1:7" ht="11.25" customHeight="1" x14ac:dyDescent="0.25">
      <c r="A2260" s="690" t="e">
        <f t="shared" si="275"/>
        <v>#N/A</v>
      </c>
      <c r="B2260" s="694" t="s">
        <v>1381</v>
      </c>
      <c r="C2260" s="698">
        <v>14</v>
      </c>
      <c r="D2260" s="697" t="s">
        <v>1368</v>
      </c>
      <c r="E2260" s="703"/>
    </row>
    <row r="2262" spans="1:7" ht="11.25" customHeight="1" x14ac:dyDescent="0.25">
      <c r="A2262" s="690" t="e">
        <f t="shared" ref="A2262" si="282">B2262</f>
        <v>#N/A</v>
      </c>
      <c r="B2262" s="697" t="e">
        <v>#N/A</v>
      </c>
      <c r="C2262" s="697" t="s">
        <v>1338</v>
      </c>
      <c r="D2262" s="698">
        <v>1</v>
      </c>
      <c r="E2262" s="698">
        <v>2</v>
      </c>
      <c r="G2262" s="690">
        <v>141</v>
      </c>
    </row>
    <row r="2263" spans="1:7" ht="11.25" customHeight="1" x14ac:dyDescent="0.25">
      <c r="A2263" s="690" t="e">
        <f t="shared" ref="A2263:A2324" si="283">A2262</f>
        <v>#N/A</v>
      </c>
      <c r="B2263" s="694" t="s">
        <v>1367</v>
      </c>
      <c r="C2263" s="698">
        <v>1</v>
      </c>
      <c r="D2263" s="699">
        <v>0</v>
      </c>
      <c r="E2263" s="697" t="s">
        <v>1368</v>
      </c>
      <c r="G2263" s="705" t="e">
        <v>#N/A</v>
      </c>
    </row>
    <row r="2264" spans="1:7" ht="11.25" customHeight="1" x14ac:dyDescent="0.25">
      <c r="A2264" s="690" t="e">
        <f t="shared" si="283"/>
        <v>#N/A</v>
      </c>
      <c r="B2264" s="694" t="s">
        <v>1369</v>
      </c>
      <c r="C2264" s="698">
        <v>2</v>
      </c>
      <c r="D2264" s="700"/>
      <c r="E2264" s="697" t="s">
        <v>1368</v>
      </c>
    </row>
    <row r="2265" spans="1:7" ht="11.25" customHeight="1" x14ac:dyDescent="0.25">
      <c r="A2265" s="690" t="e">
        <f t="shared" si="283"/>
        <v>#N/A</v>
      </c>
      <c r="B2265" s="694" t="s">
        <v>1370</v>
      </c>
      <c r="C2265" s="698">
        <v>3</v>
      </c>
      <c r="D2265" s="701">
        <v>0</v>
      </c>
      <c r="E2265" s="697" t="s">
        <v>1368</v>
      </c>
      <c r="G2265" s="690" t="s">
        <v>1384</v>
      </c>
    </row>
    <row r="2266" spans="1:7" ht="11.25" customHeight="1" x14ac:dyDescent="0.25">
      <c r="A2266" s="690" t="e">
        <f t="shared" si="283"/>
        <v>#N/A</v>
      </c>
      <c r="B2266" s="694" t="s">
        <v>1371</v>
      </c>
      <c r="C2266" s="698">
        <v>4</v>
      </c>
      <c r="D2266" s="700"/>
      <c r="E2266" s="697" t="s">
        <v>1368</v>
      </c>
    </row>
    <row r="2267" spans="1:7" ht="11.25" customHeight="1" x14ac:dyDescent="0.25">
      <c r="A2267" s="690" t="e">
        <f t="shared" si="283"/>
        <v>#N/A</v>
      </c>
      <c r="B2267" s="694" t="s">
        <v>1372</v>
      </c>
      <c r="C2267" s="698">
        <v>5</v>
      </c>
      <c r="D2267" s="700">
        <v>0</v>
      </c>
      <c r="E2267" s="697" t="s">
        <v>1368</v>
      </c>
    </row>
    <row r="2268" spans="1:7" ht="11.25" customHeight="1" x14ac:dyDescent="0.25">
      <c r="A2268" s="690" t="e">
        <f t="shared" si="283"/>
        <v>#N/A</v>
      </c>
      <c r="B2268" s="694" t="s">
        <v>1373</v>
      </c>
      <c r="C2268" s="698">
        <v>6</v>
      </c>
      <c r="D2268" s="700"/>
      <c r="E2268" s="697" t="s">
        <v>1368</v>
      </c>
    </row>
    <row r="2269" spans="1:7" ht="11.25" customHeight="1" x14ac:dyDescent="0.25">
      <c r="A2269" s="690" t="e">
        <f t="shared" si="283"/>
        <v>#N/A</v>
      </c>
      <c r="B2269" s="694" t="s">
        <v>1374</v>
      </c>
      <c r="C2269" s="698">
        <v>7</v>
      </c>
      <c r="D2269" s="702">
        <v>0</v>
      </c>
      <c r="E2269" s="697" t="s">
        <v>1368</v>
      </c>
    </row>
    <row r="2270" spans="1:7" ht="11.25" customHeight="1" x14ac:dyDescent="0.25">
      <c r="A2270" s="690" t="e">
        <f t="shared" si="283"/>
        <v>#N/A</v>
      </c>
      <c r="B2270" s="694" t="s">
        <v>1375</v>
      </c>
      <c r="C2270" s="698">
        <v>8</v>
      </c>
      <c r="D2270" s="703">
        <v>0</v>
      </c>
      <c r="E2270" s="697" t="s">
        <v>1368</v>
      </c>
    </row>
    <row r="2271" spans="1:7" ht="11.25" customHeight="1" x14ac:dyDescent="0.25">
      <c r="A2271" s="690" t="e">
        <f t="shared" si="283"/>
        <v>#N/A</v>
      </c>
      <c r="B2271" s="694" t="s">
        <v>1376</v>
      </c>
      <c r="C2271" s="698">
        <v>9</v>
      </c>
      <c r="D2271" s="700">
        <v>0</v>
      </c>
      <c r="E2271" s="697" t="s">
        <v>1368</v>
      </c>
    </row>
    <row r="2272" spans="1:7" ht="11.25" customHeight="1" x14ac:dyDescent="0.25">
      <c r="A2272" s="690" t="e">
        <f t="shared" si="283"/>
        <v>#N/A</v>
      </c>
      <c r="B2272" s="694" t="s">
        <v>1377</v>
      </c>
      <c r="C2272" s="698">
        <v>10</v>
      </c>
      <c r="D2272" s="700">
        <v>0</v>
      </c>
      <c r="E2272" s="697" t="s">
        <v>1368</v>
      </c>
    </row>
    <row r="2273" spans="1:7" ht="11.25" customHeight="1" x14ac:dyDescent="0.25">
      <c r="A2273" s="690" t="e">
        <f t="shared" si="283"/>
        <v>#N/A</v>
      </c>
      <c r="B2273" s="694" t="s">
        <v>1378</v>
      </c>
      <c r="C2273" s="698">
        <v>11</v>
      </c>
      <c r="D2273" s="697" t="s">
        <v>1368</v>
      </c>
      <c r="E2273" s="706">
        <v>0</v>
      </c>
    </row>
    <row r="2274" spans="1:7" ht="11.25" customHeight="1" x14ac:dyDescent="0.25">
      <c r="A2274" s="690" t="e">
        <f t="shared" si="283"/>
        <v>#N/A</v>
      </c>
      <c r="B2274" s="694" t="s">
        <v>1379</v>
      </c>
      <c r="C2274" s="698">
        <v>12</v>
      </c>
      <c r="D2274" s="697" t="s">
        <v>1368</v>
      </c>
      <c r="E2274" s="706">
        <v>0</v>
      </c>
    </row>
    <row r="2275" spans="1:7" ht="11.25" customHeight="1" x14ac:dyDescent="0.25">
      <c r="A2275" s="690" t="e">
        <f t="shared" si="283"/>
        <v>#N/A</v>
      </c>
      <c r="B2275" s="694" t="s">
        <v>1380</v>
      </c>
      <c r="C2275" s="698">
        <v>13</v>
      </c>
      <c r="D2275" s="697" t="s">
        <v>1368</v>
      </c>
      <c r="E2275" s="707">
        <v>0</v>
      </c>
    </row>
    <row r="2276" spans="1:7" ht="11.25" customHeight="1" x14ac:dyDescent="0.25">
      <c r="A2276" s="690" t="e">
        <f t="shared" si="283"/>
        <v>#N/A</v>
      </c>
      <c r="B2276" s="694" t="s">
        <v>1381</v>
      </c>
      <c r="C2276" s="698">
        <v>14</v>
      </c>
      <c r="D2276" s="697" t="s">
        <v>1368</v>
      </c>
      <c r="E2276" s="703"/>
    </row>
    <row r="2278" spans="1:7" ht="11.25" customHeight="1" x14ac:dyDescent="0.25">
      <c r="A2278" s="690" t="e">
        <f t="shared" ref="A2278" si="284">B2278</f>
        <v>#N/A</v>
      </c>
      <c r="B2278" s="697" t="e">
        <v>#N/A</v>
      </c>
      <c r="C2278" s="697" t="s">
        <v>1338</v>
      </c>
      <c r="D2278" s="698">
        <v>1</v>
      </c>
      <c r="E2278" s="698">
        <v>2</v>
      </c>
      <c r="G2278" s="690">
        <v>142</v>
      </c>
    </row>
    <row r="2279" spans="1:7" ht="11.25" customHeight="1" x14ac:dyDescent="0.25">
      <c r="A2279" s="690" t="e">
        <f t="shared" ref="A2279" si="285">A2278</f>
        <v>#N/A</v>
      </c>
      <c r="B2279" s="694" t="s">
        <v>1367</v>
      </c>
      <c r="C2279" s="698">
        <v>1</v>
      </c>
      <c r="D2279" s="699">
        <v>0</v>
      </c>
      <c r="E2279" s="697" t="s">
        <v>1368</v>
      </c>
      <c r="G2279" s="705" t="e">
        <v>#N/A</v>
      </c>
    </row>
    <row r="2280" spans="1:7" ht="11.25" customHeight="1" x14ac:dyDescent="0.25">
      <c r="A2280" s="690" t="e">
        <f t="shared" si="283"/>
        <v>#N/A</v>
      </c>
      <c r="B2280" s="694" t="s">
        <v>1369</v>
      </c>
      <c r="C2280" s="698">
        <v>2</v>
      </c>
      <c r="D2280" s="700"/>
      <c r="E2280" s="697" t="s">
        <v>1368</v>
      </c>
    </row>
    <row r="2281" spans="1:7" ht="11.25" customHeight="1" x14ac:dyDescent="0.25">
      <c r="A2281" s="690" t="e">
        <f t="shared" si="283"/>
        <v>#N/A</v>
      </c>
      <c r="B2281" s="694" t="s">
        <v>1370</v>
      </c>
      <c r="C2281" s="698">
        <v>3</v>
      </c>
      <c r="D2281" s="701">
        <v>0</v>
      </c>
      <c r="E2281" s="697" t="s">
        <v>1368</v>
      </c>
      <c r="G2281" s="690" t="s">
        <v>1384</v>
      </c>
    </row>
    <row r="2282" spans="1:7" ht="11.25" customHeight="1" x14ac:dyDescent="0.25">
      <c r="A2282" s="690" t="e">
        <f t="shared" si="283"/>
        <v>#N/A</v>
      </c>
      <c r="B2282" s="694" t="s">
        <v>1371</v>
      </c>
      <c r="C2282" s="698">
        <v>4</v>
      </c>
      <c r="D2282" s="700"/>
      <c r="E2282" s="697" t="s">
        <v>1368</v>
      </c>
    </row>
    <row r="2283" spans="1:7" ht="11.25" customHeight="1" x14ac:dyDescent="0.25">
      <c r="A2283" s="690" t="e">
        <f t="shared" si="283"/>
        <v>#N/A</v>
      </c>
      <c r="B2283" s="694" t="s">
        <v>1372</v>
      </c>
      <c r="C2283" s="698">
        <v>5</v>
      </c>
      <c r="D2283" s="700">
        <v>0</v>
      </c>
      <c r="E2283" s="697" t="s">
        <v>1368</v>
      </c>
    </row>
    <row r="2284" spans="1:7" ht="11.25" customHeight="1" x14ac:dyDescent="0.25">
      <c r="A2284" s="690" t="e">
        <f t="shared" si="283"/>
        <v>#N/A</v>
      </c>
      <c r="B2284" s="694" t="s">
        <v>1373</v>
      </c>
      <c r="C2284" s="698">
        <v>6</v>
      </c>
      <c r="D2284" s="700"/>
      <c r="E2284" s="697" t="s">
        <v>1368</v>
      </c>
    </row>
    <row r="2285" spans="1:7" ht="11.25" customHeight="1" x14ac:dyDescent="0.25">
      <c r="A2285" s="690" t="e">
        <f t="shared" si="283"/>
        <v>#N/A</v>
      </c>
      <c r="B2285" s="694" t="s">
        <v>1374</v>
      </c>
      <c r="C2285" s="698">
        <v>7</v>
      </c>
      <c r="D2285" s="702">
        <v>0</v>
      </c>
      <c r="E2285" s="697" t="s">
        <v>1368</v>
      </c>
    </row>
    <row r="2286" spans="1:7" ht="11.25" customHeight="1" x14ac:dyDescent="0.25">
      <c r="A2286" s="690" t="e">
        <f t="shared" si="283"/>
        <v>#N/A</v>
      </c>
      <c r="B2286" s="694" t="s">
        <v>1375</v>
      </c>
      <c r="C2286" s="698">
        <v>8</v>
      </c>
      <c r="D2286" s="703">
        <v>0</v>
      </c>
      <c r="E2286" s="697" t="s">
        <v>1368</v>
      </c>
    </row>
    <row r="2287" spans="1:7" ht="11.25" customHeight="1" x14ac:dyDescent="0.25">
      <c r="A2287" s="690" t="e">
        <f t="shared" si="283"/>
        <v>#N/A</v>
      </c>
      <c r="B2287" s="694" t="s">
        <v>1376</v>
      </c>
      <c r="C2287" s="698">
        <v>9</v>
      </c>
      <c r="D2287" s="700">
        <v>0</v>
      </c>
      <c r="E2287" s="697" t="s">
        <v>1368</v>
      </c>
    </row>
    <row r="2288" spans="1:7" ht="11.25" customHeight="1" x14ac:dyDescent="0.25">
      <c r="A2288" s="690" t="e">
        <f t="shared" si="283"/>
        <v>#N/A</v>
      </c>
      <c r="B2288" s="694" t="s">
        <v>1377</v>
      </c>
      <c r="C2288" s="698">
        <v>10</v>
      </c>
      <c r="D2288" s="700">
        <v>0</v>
      </c>
      <c r="E2288" s="697" t="s">
        <v>1368</v>
      </c>
    </row>
    <row r="2289" spans="1:7" ht="11.25" customHeight="1" x14ac:dyDescent="0.25">
      <c r="A2289" s="690" t="e">
        <f t="shared" si="283"/>
        <v>#N/A</v>
      </c>
      <c r="B2289" s="694" t="s">
        <v>1378</v>
      </c>
      <c r="C2289" s="698">
        <v>11</v>
      </c>
      <c r="D2289" s="697" t="s">
        <v>1368</v>
      </c>
      <c r="E2289" s="706">
        <v>0</v>
      </c>
    </row>
    <row r="2290" spans="1:7" ht="11.25" customHeight="1" x14ac:dyDescent="0.25">
      <c r="A2290" s="690" t="e">
        <f t="shared" si="283"/>
        <v>#N/A</v>
      </c>
      <c r="B2290" s="694" t="s">
        <v>1379</v>
      </c>
      <c r="C2290" s="698">
        <v>12</v>
      </c>
      <c r="D2290" s="697" t="s">
        <v>1368</v>
      </c>
      <c r="E2290" s="706">
        <v>0</v>
      </c>
    </row>
    <row r="2291" spans="1:7" ht="11.25" customHeight="1" x14ac:dyDescent="0.25">
      <c r="A2291" s="690" t="e">
        <f t="shared" si="283"/>
        <v>#N/A</v>
      </c>
      <c r="B2291" s="694" t="s">
        <v>1380</v>
      </c>
      <c r="C2291" s="698">
        <v>13</v>
      </c>
      <c r="D2291" s="697" t="s">
        <v>1368</v>
      </c>
      <c r="E2291" s="707">
        <v>0</v>
      </c>
    </row>
    <row r="2292" spans="1:7" ht="11.25" customHeight="1" x14ac:dyDescent="0.25">
      <c r="A2292" s="690" t="e">
        <f t="shared" si="283"/>
        <v>#N/A</v>
      </c>
      <c r="B2292" s="694" t="s">
        <v>1381</v>
      </c>
      <c r="C2292" s="698">
        <v>14</v>
      </c>
      <c r="D2292" s="697" t="s">
        <v>1368</v>
      </c>
      <c r="E2292" s="703"/>
    </row>
    <row r="2294" spans="1:7" ht="11.25" customHeight="1" x14ac:dyDescent="0.25">
      <c r="A2294" s="690" t="e">
        <f t="shared" ref="A2294" si="286">B2294</f>
        <v>#N/A</v>
      </c>
      <c r="B2294" s="697" t="e">
        <v>#N/A</v>
      </c>
      <c r="C2294" s="697" t="s">
        <v>1338</v>
      </c>
      <c r="D2294" s="698">
        <v>1</v>
      </c>
      <c r="E2294" s="698">
        <v>2</v>
      </c>
      <c r="G2294" s="690">
        <v>143</v>
      </c>
    </row>
    <row r="2295" spans="1:7" ht="11.25" customHeight="1" x14ac:dyDescent="0.25">
      <c r="A2295" s="690" t="e">
        <f t="shared" ref="A2295" si="287">A2294</f>
        <v>#N/A</v>
      </c>
      <c r="B2295" s="694" t="s">
        <v>1367</v>
      </c>
      <c r="C2295" s="698">
        <v>1</v>
      </c>
      <c r="D2295" s="699">
        <v>0</v>
      </c>
      <c r="E2295" s="697" t="s">
        <v>1368</v>
      </c>
      <c r="G2295" s="705" t="e">
        <v>#N/A</v>
      </c>
    </row>
    <row r="2296" spans="1:7" ht="11.25" customHeight="1" x14ac:dyDescent="0.25">
      <c r="A2296" s="690" t="e">
        <f t="shared" si="283"/>
        <v>#N/A</v>
      </c>
      <c r="B2296" s="694" t="s">
        <v>1369</v>
      </c>
      <c r="C2296" s="698">
        <v>2</v>
      </c>
      <c r="D2296" s="700"/>
      <c r="E2296" s="697" t="s">
        <v>1368</v>
      </c>
    </row>
    <row r="2297" spans="1:7" ht="11.25" customHeight="1" x14ac:dyDescent="0.25">
      <c r="A2297" s="690" t="e">
        <f t="shared" si="283"/>
        <v>#N/A</v>
      </c>
      <c r="B2297" s="694" t="s">
        <v>1370</v>
      </c>
      <c r="C2297" s="698">
        <v>3</v>
      </c>
      <c r="D2297" s="701">
        <v>0</v>
      </c>
      <c r="E2297" s="697" t="s">
        <v>1368</v>
      </c>
      <c r="G2297" s="690" t="s">
        <v>1384</v>
      </c>
    </row>
    <row r="2298" spans="1:7" ht="11.25" customHeight="1" x14ac:dyDescent="0.25">
      <c r="A2298" s="690" t="e">
        <f t="shared" si="283"/>
        <v>#N/A</v>
      </c>
      <c r="B2298" s="694" t="s">
        <v>1371</v>
      </c>
      <c r="C2298" s="698">
        <v>4</v>
      </c>
      <c r="D2298" s="700"/>
      <c r="E2298" s="697" t="s">
        <v>1368</v>
      </c>
    </row>
    <row r="2299" spans="1:7" ht="11.25" customHeight="1" x14ac:dyDescent="0.25">
      <c r="A2299" s="690" t="e">
        <f t="shared" si="283"/>
        <v>#N/A</v>
      </c>
      <c r="B2299" s="694" t="s">
        <v>1372</v>
      </c>
      <c r="C2299" s="698">
        <v>5</v>
      </c>
      <c r="D2299" s="700">
        <v>0</v>
      </c>
      <c r="E2299" s="697" t="s">
        <v>1368</v>
      </c>
    </row>
    <row r="2300" spans="1:7" ht="11.25" customHeight="1" x14ac:dyDescent="0.25">
      <c r="A2300" s="690" t="e">
        <f t="shared" si="283"/>
        <v>#N/A</v>
      </c>
      <c r="B2300" s="694" t="s">
        <v>1373</v>
      </c>
      <c r="C2300" s="698">
        <v>6</v>
      </c>
      <c r="D2300" s="700"/>
      <c r="E2300" s="697" t="s">
        <v>1368</v>
      </c>
    </row>
    <row r="2301" spans="1:7" ht="11.25" customHeight="1" x14ac:dyDescent="0.25">
      <c r="A2301" s="690" t="e">
        <f t="shared" si="283"/>
        <v>#N/A</v>
      </c>
      <c r="B2301" s="694" t="s">
        <v>1374</v>
      </c>
      <c r="C2301" s="698">
        <v>7</v>
      </c>
      <c r="D2301" s="702">
        <v>0</v>
      </c>
      <c r="E2301" s="697" t="s">
        <v>1368</v>
      </c>
    </row>
    <row r="2302" spans="1:7" ht="11.25" customHeight="1" x14ac:dyDescent="0.25">
      <c r="A2302" s="690" t="e">
        <f t="shared" si="283"/>
        <v>#N/A</v>
      </c>
      <c r="B2302" s="694" t="s">
        <v>1375</v>
      </c>
      <c r="C2302" s="698">
        <v>8</v>
      </c>
      <c r="D2302" s="703">
        <v>0</v>
      </c>
      <c r="E2302" s="697" t="s">
        <v>1368</v>
      </c>
    </row>
    <row r="2303" spans="1:7" ht="11.25" customHeight="1" x14ac:dyDescent="0.25">
      <c r="A2303" s="690" t="e">
        <f t="shared" si="283"/>
        <v>#N/A</v>
      </c>
      <c r="B2303" s="694" t="s">
        <v>1376</v>
      </c>
      <c r="C2303" s="698">
        <v>9</v>
      </c>
      <c r="D2303" s="700">
        <v>0</v>
      </c>
      <c r="E2303" s="697" t="s">
        <v>1368</v>
      </c>
    </row>
    <row r="2304" spans="1:7" ht="11.25" customHeight="1" x14ac:dyDescent="0.25">
      <c r="A2304" s="690" t="e">
        <f t="shared" si="283"/>
        <v>#N/A</v>
      </c>
      <c r="B2304" s="694" t="s">
        <v>1377</v>
      </c>
      <c r="C2304" s="698">
        <v>10</v>
      </c>
      <c r="D2304" s="700">
        <v>0</v>
      </c>
      <c r="E2304" s="697" t="s">
        <v>1368</v>
      </c>
    </row>
    <row r="2305" spans="1:7" ht="11.25" customHeight="1" x14ac:dyDescent="0.25">
      <c r="A2305" s="690" t="e">
        <f t="shared" si="283"/>
        <v>#N/A</v>
      </c>
      <c r="B2305" s="694" t="s">
        <v>1378</v>
      </c>
      <c r="C2305" s="698">
        <v>11</v>
      </c>
      <c r="D2305" s="697" t="s">
        <v>1368</v>
      </c>
      <c r="E2305" s="706">
        <v>0</v>
      </c>
    </row>
    <row r="2306" spans="1:7" ht="11.25" customHeight="1" x14ac:dyDescent="0.25">
      <c r="A2306" s="690" t="e">
        <f t="shared" si="283"/>
        <v>#N/A</v>
      </c>
      <c r="B2306" s="694" t="s">
        <v>1379</v>
      </c>
      <c r="C2306" s="698">
        <v>12</v>
      </c>
      <c r="D2306" s="697" t="s">
        <v>1368</v>
      </c>
      <c r="E2306" s="706">
        <v>0</v>
      </c>
    </row>
    <row r="2307" spans="1:7" ht="11.25" customHeight="1" x14ac:dyDescent="0.25">
      <c r="A2307" s="690" t="e">
        <f t="shared" si="283"/>
        <v>#N/A</v>
      </c>
      <c r="B2307" s="694" t="s">
        <v>1380</v>
      </c>
      <c r="C2307" s="698">
        <v>13</v>
      </c>
      <c r="D2307" s="697" t="s">
        <v>1368</v>
      </c>
      <c r="E2307" s="707">
        <v>0</v>
      </c>
    </row>
    <row r="2308" spans="1:7" ht="11.25" customHeight="1" x14ac:dyDescent="0.25">
      <c r="A2308" s="690" t="e">
        <f t="shared" si="283"/>
        <v>#N/A</v>
      </c>
      <c r="B2308" s="694" t="s">
        <v>1381</v>
      </c>
      <c r="C2308" s="698">
        <v>14</v>
      </c>
      <c r="D2308" s="697" t="s">
        <v>1368</v>
      </c>
      <c r="E2308" s="703"/>
    </row>
    <row r="2310" spans="1:7" ht="11.25" customHeight="1" x14ac:dyDescent="0.25">
      <c r="A2310" s="690" t="e">
        <f t="shared" ref="A2310" si="288">B2310</f>
        <v>#N/A</v>
      </c>
      <c r="B2310" s="697" t="e">
        <v>#N/A</v>
      </c>
      <c r="C2310" s="697" t="s">
        <v>1338</v>
      </c>
      <c r="D2310" s="698">
        <v>1</v>
      </c>
      <c r="E2310" s="698">
        <v>2</v>
      </c>
      <c r="G2310" s="690">
        <v>144</v>
      </c>
    </row>
    <row r="2311" spans="1:7" ht="11.25" customHeight="1" x14ac:dyDescent="0.25">
      <c r="A2311" s="690" t="e">
        <f t="shared" ref="A2311" si="289">A2310</f>
        <v>#N/A</v>
      </c>
      <c r="B2311" s="694" t="s">
        <v>1367</v>
      </c>
      <c r="C2311" s="698">
        <v>1</v>
      </c>
      <c r="D2311" s="699">
        <v>0</v>
      </c>
      <c r="E2311" s="697" t="s">
        <v>1368</v>
      </c>
      <c r="G2311" s="705" t="e">
        <v>#N/A</v>
      </c>
    </row>
    <row r="2312" spans="1:7" ht="11.25" customHeight="1" x14ac:dyDescent="0.25">
      <c r="A2312" s="690" t="e">
        <f t="shared" si="283"/>
        <v>#N/A</v>
      </c>
      <c r="B2312" s="694" t="s">
        <v>1369</v>
      </c>
      <c r="C2312" s="698">
        <v>2</v>
      </c>
      <c r="D2312" s="700"/>
      <c r="E2312" s="697" t="s">
        <v>1368</v>
      </c>
    </row>
    <row r="2313" spans="1:7" ht="11.25" customHeight="1" x14ac:dyDescent="0.25">
      <c r="A2313" s="690" t="e">
        <f t="shared" si="283"/>
        <v>#N/A</v>
      </c>
      <c r="B2313" s="694" t="s">
        <v>1370</v>
      </c>
      <c r="C2313" s="698">
        <v>3</v>
      </c>
      <c r="D2313" s="701">
        <v>0</v>
      </c>
      <c r="E2313" s="697" t="s">
        <v>1368</v>
      </c>
      <c r="G2313" s="690" t="s">
        <v>1384</v>
      </c>
    </row>
    <row r="2314" spans="1:7" ht="11.25" customHeight="1" x14ac:dyDescent="0.25">
      <c r="A2314" s="690" t="e">
        <f t="shared" si="283"/>
        <v>#N/A</v>
      </c>
      <c r="B2314" s="694" t="s">
        <v>1371</v>
      </c>
      <c r="C2314" s="698">
        <v>4</v>
      </c>
      <c r="D2314" s="700"/>
      <c r="E2314" s="697" t="s">
        <v>1368</v>
      </c>
    </row>
    <row r="2315" spans="1:7" ht="11.25" customHeight="1" x14ac:dyDescent="0.25">
      <c r="A2315" s="690" t="e">
        <f t="shared" si="283"/>
        <v>#N/A</v>
      </c>
      <c r="B2315" s="694" t="s">
        <v>1372</v>
      </c>
      <c r="C2315" s="698">
        <v>5</v>
      </c>
      <c r="D2315" s="700">
        <v>0</v>
      </c>
      <c r="E2315" s="697" t="s">
        <v>1368</v>
      </c>
    </row>
    <row r="2316" spans="1:7" ht="11.25" customHeight="1" x14ac:dyDescent="0.25">
      <c r="A2316" s="690" t="e">
        <f t="shared" si="283"/>
        <v>#N/A</v>
      </c>
      <c r="B2316" s="694" t="s">
        <v>1373</v>
      </c>
      <c r="C2316" s="698">
        <v>6</v>
      </c>
      <c r="D2316" s="700"/>
      <c r="E2316" s="697" t="s">
        <v>1368</v>
      </c>
    </row>
    <row r="2317" spans="1:7" ht="11.25" customHeight="1" x14ac:dyDescent="0.25">
      <c r="A2317" s="690" t="e">
        <f t="shared" si="283"/>
        <v>#N/A</v>
      </c>
      <c r="B2317" s="694" t="s">
        <v>1374</v>
      </c>
      <c r="C2317" s="698">
        <v>7</v>
      </c>
      <c r="D2317" s="702">
        <v>0</v>
      </c>
      <c r="E2317" s="697" t="s">
        <v>1368</v>
      </c>
    </row>
    <row r="2318" spans="1:7" ht="11.25" customHeight="1" x14ac:dyDescent="0.25">
      <c r="A2318" s="690" t="e">
        <f t="shared" si="283"/>
        <v>#N/A</v>
      </c>
      <c r="B2318" s="694" t="s">
        <v>1375</v>
      </c>
      <c r="C2318" s="698">
        <v>8</v>
      </c>
      <c r="D2318" s="703">
        <v>0</v>
      </c>
      <c r="E2318" s="697" t="s">
        <v>1368</v>
      </c>
    </row>
    <row r="2319" spans="1:7" ht="11.25" customHeight="1" x14ac:dyDescent="0.25">
      <c r="A2319" s="690" t="e">
        <f t="shared" si="283"/>
        <v>#N/A</v>
      </c>
      <c r="B2319" s="694" t="s">
        <v>1376</v>
      </c>
      <c r="C2319" s="698">
        <v>9</v>
      </c>
      <c r="D2319" s="700">
        <v>0</v>
      </c>
      <c r="E2319" s="697" t="s">
        <v>1368</v>
      </c>
    </row>
    <row r="2320" spans="1:7" ht="11.25" customHeight="1" x14ac:dyDescent="0.25">
      <c r="A2320" s="690" t="e">
        <f t="shared" si="283"/>
        <v>#N/A</v>
      </c>
      <c r="B2320" s="694" t="s">
        <v>1377</v>
      </c>
      <c r="C2320" s="698">
        <v>10</v>
      </c>
      <c r="D2320" s="700">
        <v>0</v>
      </c>
      <c r="E2320" s="697" t="s">
        <v>1368</v>
      </c>
    </row>
    <row r="2321" spans="1:7" ht="11.25" customHeight="1" x14ac:dyDescent="0.25">
      <c r="A2321" s="690" t="e">
        <f t="shared" si="283"/>
        <v>#N/A</v>
      </c>
      <c r="B2321" s="694" t="s">
        <v>1378</v>
      </c>
      <c r="C2321" s="698">
        <v>11</v>
      </c>
      <c r="D2321" s="697" t="s">
        <v>1368</v>
      </c>
      <c r="E2321" s="706">
        <v>0</v>
      </c>
    </row>
    <row r="2322" spans="1:7" ht="11.25" customHeight="1" x14ac:dyDescent="0.25">
      <c r="A2322" s="690" t="e">
        <f t="shared" si="283"/>
        <v>#N/A</v>
      </c>
      <c r="B2322" s="694" t="s">
        <v>1379</v>
      </c>
      <c r="C2322" s="698">
        <v>12</v>
      </c>
      <c r="D2322" s="697" t="s">
        <v>1368</v>
      </c>
      <c r="E2322" s="706">
        <v>0</v>
      </c>
    </row>
    <row r="2323" spans="1:7" ht="11.25" customHeight="1" x14ac:dyDescent="0.25">
      <c r="A2323" s="690" t="e">
        <f t="shared" si="283"/>
        <v>#N/A</v>
      </c>
      <c r="B2323" s="694" t="s">
        <v>1380</v>
      </c>
      <c r="C2323" s="698">
        <v>13</v>
      </c>
      <c r="D2323" s="697" t="s">
        <v>1368</v>
      </c>
      <c r="E2323" s="707">
        <v>0</v>
      </c>
    </row>
    <row r="2324" spans="1:7" ht="11.25" customHeight="1" x14ac:dyDescent="0.25">
      <c r="A2324" s="690" t="e">
        <f t="shared" si="283"/>
        <v>#N/A</v>
      </c>
      <c r="B2324" s="694" t="s">
        <v>1381</v>
      </c>
      <c r="C2324" s="698">
        <v>14</v>
      </c>
      <c r="D2324" s="697" t="s">
        <v>1368</v>
      </c>
      <c r="E2324" s="703"/>
    </row>
    <row r="2326" spans="1:7" ht="11.25" customHeight="1" x14ac:dyDescent="0.25">
      <c r="A2326" s="690" t="e">
        <f t="shared" ref="A2326" si="290">B2326</f>
        <v>#N/A</v>
      </c>
      <c r="B2326" s="697" t="e">
        <v>#N/A</v>
      </c>
      <c r="C2326" s="697" t="s">
        <v>1338</v>
      </c>
      <c r="D2326" s="698">
        <v>1</v>
      </c>
      <c r="E2326" s="698">
        <v>2</v>
      </c>
      <c r="G2326" s="690">
        <v>145</v>
      </c>
    </row>
    <row r="2327" spans="1:7" ht="11.25" customHeight="1" x14ac:dyDescent="0.25">
      <c r="A2327" s="690" t="e">
        <f t="shared" ref="A2327:A2388" si="291">A2326</f>
        <v>#N/A</v>
      </c>
      <c r="B2327" s="694" t="s">
        <v>1367</v>
      </c>
      <c r="C2327" s="698">
        <v>1</v>
      </c>
      <c r="D2327" s="699">
        <v>0</v>
      </c>
      <c r="E2327" s="697" t="s">
        <v>1368</v>
      </c>
      <c r="G2327" s="705" t="e">
        <v>#N/A</v>
      </c>
    </row>
    <row r="2328" spans="1:7" ht="11.25" customHeight="1" x14ac:dyDescent="0.25">
      <c r="A2328" s="690" t="e">
        <f t="shared" si="291"/>
        <v>#N/A</v>
      </c>
      <c r="B2328" s="694" t="s">
        <v>1369</v>
      </c>
      <c r="C2328" s="698">
        <v>2</v>
      </c>
      <c r="D2328" s="700"/>
      <c r="E2328" s="697" t="s">
        <v>1368</v>
      </c>
    </row>
    <row r="2329" spans="1:7" ht="11.25" customHeight="1" x14ac:dyDescent="0.25">
      <c r="A2329" s="690" t="e">
        <f t="shared" si="291"/>
        <v>#N/A</v>
      </c>
      <c r="B2329" s="694" t="s">
        <v>1370</v>
      </c>
      <c r="C2329" s="698">
        <v>3</v>
      </c>
      <c r="D2329" s="701">
        <v>0</v>
      </c>
      <c r="E2329" s="697" t="s">
        <v>1368</v>
      </c>
      <c r="G2329" s="690" t="s">
        <v>1384</v>
      </c>
    </row>
    <row r="2330" spans="1:7" ht="11.25" customHeight="1" x14ac:dyDescent="0.25">
      <c r="A2330" s="690" t="e">
        <f t="shared" si="291"/>
        <v>#N/A</v>
      </c>
      <c r="B2330" s="694" t="s">
        <v>1371</v>
      </c>
      <c r="C2330" s="698">
        <v>4</v>
      </c>
      <c r="D2330" s="700"/>
      <c r="E2330" s="697" t="s">
        <v>1368</v>
      </c>
    </row>
    <row r="2331" spans="1:7" ht="11.25" customHeight="1" x14ac:dyDescent="0.25">
      <c r="A2331" s="690" t="e">
        <f t="shared" si="291"/>
        <v>#N/A</v>
      </c>
      <c r="B2331" s="694" t="s">
        <v>1372</v>
      </c>
      <c r="C2331" s="698">
        <v>5</v>
      </c>
      <c r="D2331" s="700">
        <v>0</v>
      </c>
      <c r="E2331" s="697" t="s">
        <v>1368</v>
      </c>
    </row>
    <row r="2332" spans="1:7" ht="11.25" customHeight="1" x14ac:dyDescent="0.25">
      <c r="A2332" s="690" t="e">
        <f t="shared" si="291"/>
        <v>#N/A</v>
      </c>
      <c r="B2332" s="694" t="s">
        <v>1373</v>
      </c>
      <c r="C2332" s="698">
        <v>6</v>
      </c>
      <c r="D2332" s="700"/>
      <c r="E2332" s="697" t="s">
        <v>1368</v>
      </c>
    </row>
    <row r="2333" spans="1:7" ht="11.25" customHeight="1" x14ac:dyDescent="0.25">
      <c r="A2333" s="690" t="e">
        <f t="shared" si="291"/>
        <v>#N/A</v>
      </c>
      <c r="B2333" s="694" t="s">
        <v>1374</v>
      </c>
      <c r="C2333" s="698">
        <v>7</v>
      </c>
      <c r="D2333" s="702">
        <v>0</v>
      </c>
      <c r="E2333" s="697" t="s">
        <v>1368</v>
      </c>
    </row>
    <row r="2334" spans="1:7" ht="11.25" customHeight="1" x14ac:dyDescent="0.25">
      <c r="A2334" s="690" t="e">
        <f t="shared" si="291"/>
        <v>#N/A</v>
      </c>
      <c r="B2334" s="694" t="s">
        <v>1375</v>
      </c>
      <c r="C2334" s="698">
        <v>8</v>
      </c>
      <c r="D2334" s="703">
        <v>0</v>
      </c>
      <c r="E2334" s="697" t="s">
        <v>1368</v>
      </c>
    </row>
    <row r="2335" spans="1:7" ht="11.25" customHeight="1" x14ac:dyDescent="0.25">
      <c r="A2335" s="690" t="e">
        <f t="shared" si="291"/>
        <v>#N/A</v>
      </c>
      <c r="B2335" s="694" t="s">
        <v>1376</v>
      </c>
      <c r="C2335" s="698">
        <v>9</v>
      </c>
      <c r="D2335" s="700">
        <v>0</v>
      </c>
      <c r="E2335" s="697" t="s">
        <v>1368</v>
      </c>
    </row>
    <row r="2336" spans="1:7" ht="11.25" customHeight="1" x14ac:dyDescent="0.25">
      <c r="A2336" s="690" t="e">
        <f t="shared" si="291"/>
        <v>#N/A</v>
      </c>
      <c r="B2336" s="694" t="s">
        <v>1377</v>
      </c>
      <c r="C2336" s="698">
        <v>10</v>
      </c>
      <c r="D2336" s="700">
        <v>0</v>
      </c>
      <c r="E2336" s="697" t="s">
        <v>1368</v>
      </c>
    </row>
    <row r="2337" spans="1:7" ht="11.25" customHeight="1" x14ac:dyDescent="0.25">
      <c r="A2337" s="690" t="e">
        <f t="shared" si="291"/>
        <v>#N/A</v>
      </c>
      <c r="B2337" s="694" t="s">
        <v>1378</v>
      </c>
      <c r="C2337" s="698">
        <v>11</v>
      </c>
      <c r="D2337" s="697" t="s">
        <v>1368</v>
      </c>
      <c r="E2337" s="706">
        <v>0</v>
      </c>
    </row>
    <row r="2338" spans="1:7" ht="11.25" customHeight="1" x14ac:dyDescent="0.25">
      <c r="A2338" s="690" t="e">
        <f t="shared" si="291"/>
        <v>#N/A</v>
      </c>
      <c r="B2338" s="694" t="s">
        <v>1379</v>
      </c>
      <c r="C2338" s="698">
        <v>12</v>
      </c>
      <c r="D2338" s="697" t="s">
        <v>1368</v>
      </c>
      <c r="E2338" s="706">
        <v>0</v>
      </c>
    </row>
    <row r="2339" spans="1:7" ht="11.25" customHeight="1" x14ac:dyDescent="0.25">
      <c r="A2339" s="690" t="e">
        <f t="shared" si="291"/>
        <v>#N/A</v>
      </c>
      <c r="B2339" s="694" t="s">
        <v>1380</v>
      </c>
      <c r="C2339" s="698">
        <v>13</v>
      </c>
      <c r="D2339" s="697" t="s">
        <v>1368</v>
      </c>
      <c r="E2339" s="707">
        <v>0</v>
      </c>
    </row>
    <row r="2340" spans="1:7" ht="11.25" customHeight="1" x14ac:dyDescent="0.25">
      <c r="A2340" s="690" t="e">
        <f t="shared" si="291"/>
        <v>#N/A</v>
      </c>
      <c r="B2340" s="694" t="s">
        <v>1381</v>
      </c>
      <c r="C2340" s="698">
        <v>14</v>
      </c>
      <c r="D2340" s="697" t="s">
        <v>1368</v>
      </c>
      <c r="E2340" s="703"/>
    </row>
    <row r="2342" spans="1:7" ht="11.25" customHeight="1" x14ac:dyDescent="0.25">
      <c r="A2342" s="690" t="e">
        <f t="shared" ref="A2342" si="292">B2342</f>
        <v>#N/A</v>
      </c>
      <c r="B2342" s="697" t="e">
        <v>#N/A</v>
      </c>
      <c r="C2342" s="697" t="s">
        <v>1338</v>
      </c>
      <c r="D2342" s="698">
        <v>1</v>
      </c>
      <c r="E2342" s="698">
        <v>2</v>
      </c>
      <c r="G2342" s="690">
        <v>146</v>
      </c>
    </row>
    <row r="2343" spans="1:7" ht="11.25" customHeight="1" x14ac:dyDescent="0.25">
      <c r="A2343" s="690" t="e">
        <f t="shared" ref="A2343" si="293">A2342</f>
        <v>#N/A</v>
      </c>
      <c r="B2343" s="694" t="s">
        <v>1367</v>
      </c>
      <c r="C2343" s="698">
        <v>1</v>
      </c>
      <c r="D2343" s="699">
        <v>0</v>
      </c>
      <c r="E2343" s="697" t="s">
        <v>1368</v>
      </c>
      <c r="G2343" s="705" t="e">
        <v>#N/A</v>
      </c>
    </row>
    <row r="2344" spans="1:7" ht="11.25" customHeight="1" x14ac:dyDescent="0.25">
      <c r="A2344" s="690" t="e">
        <f t="shared" si="291"/>
        <v>#N/A</v>
      </c>
      <c r="B2344" s="694" t="s">
        <v>1369</v>
      </c>
      <c r="C2344" s="698">
        <v>2</v>
      </c>
      <c r="D2344" s="700"/>
      <c r="E2344" s="697" t="s">
        <v>1368</v>
      </c>
    </row>
    <row r="2345" spans="1:7" ht="11.25" customHeight="1" x14ac:dyDescent="0.25">
      <c r="A2345" s="690" t="e">
        <f t="shared" si="291"/>
        <v>#N/A</v>
      </c>
      <c r="B2345" s="694" t="s">
        <v>1370</v>
      </c>
      <c r="C2345" s="698">
        <v>3</v>
      </c>
      <c r="D2345" s="701">
        <v>0</v>
      </c>
      <c r="E2345" s="697" t="s">
        <v>1368</v>
      </c>
      <c r="G2345" s="690" t="s">
        <v>1384</v>
      </c>
    </row>
    <row r="2346" spans="1:7" ht="11.25" customHeight="1" x14ac:dyDescent="0.25">
      <c r="A2346" s="690" t="e">
        <f t="shared" si="291"/>
        <v>#N/A</v>
      </c>
      <c r="B2346" s="694" t="s">
        <v>1371</v>
      </c>
      <c r="C2346" s="698">
        <v>4</v>
      </c>
      <c r="D2346" s="700"/>
      <c r="E2346" s="697" t="s">
        <v>1368</v>
      </c>
    </row>
    <row r="2347" spans="1:7" ht="11.25" customHeight="1" x14ac:dyDescent="0.25">
      <c r="A2347" s="690" t="e">
        <f t="shared" si="291"/>
        <v>#N/A</v>
      </c>
      <c r="B2347" s="694" t="s">
        <v>1372</v>
      </c>
      <c r="C2347" s="698">
        <v>5</v>
      </c>
      <c r="D2347" s="700">
        <v>0</v>
      </c>
      <c r="E2347" s="697" t="s">
        <v>1368</v>
      </c>
    </row>
    <row r="2348" spans="1:7" ht="11.25" customHeight="1" x14ac:dyDescent="0.25">
      <c r="A2348" s="690" t="e">
        <f t="shared" si="291"/>
        <v>#N/A</v>
      </c>
      <c r="B2348" s="694" t="s">
        <v>1373</v>
      </c>
      <c r="C2348" s="698">
        <v>6</v>
      </c>
      <c r="D2348" s="700"/>
      <c r="E2348" s="697" t="s">
        <v>1368</v>
      </c>
    </row>
    <row r="2349" spans="1:7" ht="11.25" customHeight="1" x14ac:dyDescent="0.25">
      <c r="A2349" s="690" t="e">
        <f t="shared" si="291"/>
        <v>#N/A</v>
      </c>
      <c r="B2349" s="694" t="s">
        <v>1374</v>
      </c>
      <c r="C2349" s="698">
        <v>7</v>
      </c>
      <c r="D2349" s="702">
        <v>0</v>
      </c>
      <c r="E2349" s="697" t="s">
        <v>1368</v>
      </c>
    </row>
    <row r="2350" spans="1:7" ht="11.25" customHeight="1" x14ac:dyDescent="0.25">
      <c r="A2350" s="690" t="e">
        <f t="shared" si="291"/>
        <v>#N/A</v>
      </c>
      <c r="B2350" s="694" t="s">
        <v>1375</v>
      </c>
      <c r="C2350" s="698">
        <v>8</v>
      </c>
      <c r="D2350" s="703">
        <v>0</v>
      </c>
      <c r="E2350" s="697" t="s">
        <v>1368</v>
      </c>
    </row>
    <row r="2351" spans="1:7" ht="11.25" customHeight="1" x14ac:dyDescent="0.25">
      <c r="A2351" s="690" t="e">
        <f t="shared" si="291"/>
        <v>#N/A</v>
      </c>
      <c r="B2351" s="694" t="s">
        <v>1376</v>
      </c>
      <c r="C2351" s="698">
        <v>9</v>
      </c>
      <c r="D2351" s="700">
        <v>0</v>
      </c>
      <c r="E2351" s="697" t="s">
        <v>1368</v>
      </c>
    </row>
    <row r="2352" spans="1:7" ht="11.25" customHeight="1" x14ac:dyDescent="0.25">
      <c r="A2352" s="690" t="e">
        <f t="shared" si="291"/>
        <v>#N/A</v>
      </c>
      <c r="B2352" s="694" t="s">
        <v>1377</v>
      </c>
      <c r="C2352" s="698">
        <v>10</v>
      </c>
      <c r="D2352" s="700">
        <v>0</v>
      </c>
      <c r="E2352" s="697" t="s">
        <v>1368</v>
      </c>
    </row>
    <row r="2353" spans="1:7" ht="11.25" customHeight="1" x14ac:dyDescent="0.25">
      <c r="A2353" s="690" t="e">
        <f t="shared" si="291"/>
        <v>#N/A</v>
      </c>
      <c r="B2353" s="694" t="s">
        <v>1378</v>
      </c>
      <c r="C2353" s="698">
        <v>11</v>
      </c>
      <c r="D2353" s="697" t="s">
        <v>1368</v>
      </c>
      <c r="E2353" s="706">
        <v>0</v>
      </c>
    </row>
    <row r="2354" spans="1:7" ht="11.25" customHeight="1" x14ac:dyDescent="0.25">
      <c r="A2354" s="690" t="e">
        <f t="shared" si="291"/>
        <v>#N/A</v>
      </c>
      <c r="B2354" s="694" t="s">
        <v>1379</v>
      </c>
      <c r="C2354" s="698">
        <v>12</v>
      </c>
      <c r="D2354" s="697" t="s">
        <v>1368</v>
      </c>
      <c r="E2354" s="706">
        <v>0</v>
      </c>
    </row>
    <row r="2355" spans="1:7" ht="11.25" customHeight="1" x14ac:dyDescent="0.25">
      <c r="A2355" s="690" t="e">
        <f t="shared" si="291"/>
        <v>#N/A</v>
      </c>
      <c r="B2355" s="694" t="s">
        <v>1380</v>
      </c>
      <c r="C2355" s="698">
        <v>13</v>
      </c>
      <c r="D2355" s="697" t="s">
        <v>1368</v>
      </c>
      <c r="E2355" s="707">
        <v>0</v>
      </c>
    </row>
    <row r="2356" spans="1:7" ht="11.25" customHeight="1" x14ac:dyDescent="0.25">
      <c r="A2356" s="690" t="e">
        <f t="shared" si="291"/>
        <v>#N/A</v>
      </c>
      <c r="B2356" s="694" t="s">
        <v>1381</v>
      </c>
      <c r="C2356" s="698">
        <v>14</v>
      </c>
      <c r="D2356" s="697" t="s">
        <v>1368</v>
      </c>
      <c r="E2356" s="703"/>
    </row>
    <row r="2358" spans="1:7" ht="11.25" customHeight="1" x14ac:dyDescent="0.25">
      <c r="A2358" s="690" t="e">
        <f t="shared" ref="A2358" si="294">B2358</f>
        <v>#N/A</v>
      </c>
      <c r="B2358" s="697" t="e">
        <v>#N/A</v>
      </c>
      <c r="C2358" s="697" t="s">
        <v>1338</v>
      </c>
      <c r="D2358" s="698">
        <v>1</v>
      </c>
      <c r="E2358" s="698">
        <v>2</v>
      </c>
      <c r="G2358" s="690">
        <v>147</v>
      </c>
    </row>
    <row r="2359" spans="1:7" ht="11.25" customHeight="1" x14ac:dyDescent="0.25">
      <c r="A2359" s="690" t="e">
        <f t="shared" ref="A2359" si="295">A2358</f>
        <v>#N/A</v>
      </c>
      <c r="B2359" s="694" t="s">
        <v>1367</v>
      </c>
      <c r="C2359" s="698">
        <v>1</v>
      </c>
      <c r="D2359" s="699">
        <v>0</v>
      </c>
      <c r="E2359" s="697" t="s">
        <v>1368</v>
      </c>
      <c r="G2359" s="705" t="e">
        <v>#N/A</v>
      </c>
    </row>
    <row r="2360" spans="1:7" ht="11.25" customHeight="1" x14ac:dyDescent="0.25">
      <c r="A2360" s="690" t="e">
        <f t="shared" si="291"/>
        <v>#N/A</v>
      </c>
      <c r="B2360" s="694" t="s">
        <v>1369</v>
      </c>
      <c r="C2360" s="698">
        <v>2</v>
      </c>
      <c r="D2360" s="700"/>
      <c r="E2360" s="697" t="s">
        <v>1368</v>
      </c>
    </row>
    <row r="2361" spans="1:7" ht="11.25" customHeight="1" x14ac:dyDescent="0.25">
      <c r="A2361" s="690" t="e">
        <f t="shared" si="291"/>
        <v>#N/A</v>
      </c>
      <c r="B2361" s="694" t="s">
        <v>1370</v>
      </c>
      <c r="C2361" s="698">
        <v>3</v>
      </c>
      <c r="D2361" s="701">
        <v>0</v>
      </c>
      <c r="E2361" s="697" t="s">
        <v>1368</v>
      </c>
      <c r="G2361" s="690" t="s">
        <v>1384</v>
      </c>
    </row>
    <row r="2362" spans="1:7" ht="11.25" customHeight="1" x14ac:dyDescent="0.25">
      <c r="A2362" s="690" t="e">
        <f t="shared" si="291"/>
        <v>#N/A</v>
      </c>
      <c r="B2362" s="694" t="s">
        <v>1371</v>
      </c>
      <c r="C2362" s="698">
        <v>4</v>
      </c>
      <c r="D2362" s="700"/>
      <c r="E2362" s="697" t="s">
        <v>1368</v>
      </c>
    </row>
    <row r="2363" spans="1:7" ht="11.25" customHeight="1" x14ac:dyDescent="0.25">
      <c r="A2363" s="690" t="e">
        <f t="shared" si="291"/>
        <v>#N/A</v>
      </c>
      <c r="B2363" s="694" t="s">
        <v>1372</v>
      </c>
      <c r="C2363" s="698">
        <v>5</v>
      </c>
      <c r="D2363" s="700">
        <v>0</v>
      </c>
      <c r="E2363" s="697" t="s">
        <v>1368</v>
      </c>
    </row>
    <row r="2364" spans="1:7" ht="11.25" customHeight="1" x14ac:dyDescent="0.25">
      <c r="A2364" s="690" t="e">
        <f t="shared" si="291"/>
        <v>#N/A</v>
      </c>
      <c r="B2364" s="694" t="s">
        <v>1373</v>
      </c>
      <c r="C2364" s="698">
        <v>6</v>
      </c>
      <c r="D2364" s="700"/>
      <c r="E2364" s="697" t="s">
        <v>1368</v>
      </c>
    </row>
    <row r="2365" spans="1:7" ht="11.25" customHeight="1" x14ac:dyDescent="0.25">
      <c r="A2365" s="690" t="e">
        <f t="shared" si="291"/>
        <v>#N/A</v>
      </c>
      <c r="B2365" s="694" t="s">
        <v>1374</v>
      </c>
      <c r="C2365" s="698">
        <v>7</v>
      </c>
      <c r="D2365" s="702">
        <v>0</v>
      </c>
      <c r="E2365" s="697" t="s">
        <v>1368</v>
      </c>
    </row>
    <row r="2366" spans="1:7" ht="11.25" customHeight="1" x14ac:dyDescent="0.25">
      <c r="A2366" s="690" t="e">
        <f t="shared" si="291"/>
        <v>#N/A</v>
      </c>
      <c r="B2366" s="694" t="s">
        <v>1375</v>
      </c>
      <c r="C2366" s="698">
        <v>8</v>
      </c>
      <c r="D2366" s="703">
        <v>0</v>
      </c>
      <c r="E2366" s="697" t="s">
        <v>1368</v>
      </c>
    </row>
    <row r="2367" spans="1:7" ht="11.25" customHeight="1" x14ac:dyDescent="0.25">
      <c r="A2367" s="690" t="e">
        <f t="shared" si="291"/>
        <v>#N/A</v>
      </c>
      <c r="B2367" s="694" t="s">
        <v>1376</v>
      </c>
      <c r="C2367" s="698">
        <v>9</v>
      </c>
      <c r="D2367" s="700">
        <v>0</v>
      </c>
      <c r="E2367" s="697" t="s">
        <v>1368</v>
      </c>
    </row>
    <row r="2368" spans="1:7" ht="11.25" customHeight="1" x14ac:dyDescent="0.25">
      <c r="A2368" s="690" t="e">
        <f t="shared" si="291"/>
        <v>#N/A</v>
      </c>
      <c r="B2368" s="694" t="s">
        <v>1377</v>
      </c>
      <c r="C2368" s="698">
        <v>10</v>
      </c>
      <c r="D2368" s="700">
        <v>0</v>
      </c>
      <c r="E2368" s="697" t="s">
        <v>1368</v>
      </c>
    </row>
    <row r="2369" spans="1:7" ht="11.25" customHeight="1" x14ac:dyDescent="0.25">
      <c r="A2369" s="690" t="e">
        <f t="shared" si="291"/>
        <v>#N/A</v>
      </c>
      <c r="B2369" s="694" t="s">
        <v>1378</v>
      </c>
      <c r="C2369" s="698">
        <v>11</v>
      </c>
      <c r="D2369" s="697" t="s">
        <v>1368</v>
      </c>
      <c r="E2369" s="706">
        <v>0</v>
      </c>
    </row>
    <row r="2370" spans="1:7" ht="11.25" customHeight="1" x14ac:dyDescent="0.25">
      <c r="A2370" s="690" t="e">
        <f t="shared" si="291"/>
        <v>#N/A</v>
      </c>
      <c r="B2370" s="694" t="s">
        <v>1379</v>
      </c>
      <c r="C2370" s="698">
        <v>12</v>
      </c>
      <c r="D2370" s="697" t="s">
        <v>1368</v>
      </c>
      <c r="E2370" s="706">
        <v>0</v>
      </c>
    </row>
    <row r="2371" spans="1:7" ht="11.25" customHeight="1" x14ac:dyDescent="0.25">
      <c r="A2371" s="690" t="e">
        <f t="shared" si="291"/>
        <v>#N/A</v>
      </c>
      <c r="B2371" s="694" t="s">
        <v>1380</v>
      </c>
      <c r="C2371" s="698">
        <v>13</v>
      </c>
      <c r="D2371" s="697" t="s">
        <v>1368</v>
      </c>
      <c r="E2371" s="707">
        <v>0</v>
      </c>
    </row>
    <row r="2372" spans="1:7" ht="11.25" customHeight="1" x14ac:dyDescent="0.25">
      <c r="A2372" s="690" t="e">
        <f t="shared" si="291"/>
        <v>#N/A</v>
      </c>
      <c r="B2372" s="694" t="s">
        <v>1381</v>
      </c>
      <c r="C2372" s="698">
        <v>14</v>
      </c>
      <c r="D2372" s="697" t="s">
        <v>1368</v>
      </c>
      <c r="E2372" s="703"/>
    </row>
    <row r="2374" spans="1:7" ht="11.25" customHeight="1" x14ac:dyDescent="0.25">
      <c r="A2374" s="690" t="e">
        <f t="shared" ref="A2374" si="296">B2374</f>
        <v>#N/A</v>
      </c>
      <c r="B2374" s="697" t="e">
        <v>#N/A</v>
      </c>
      <c r="C2374" s="697" t="s">
        <v>1338</v>
      </c>
      <c r="D2374" s="698">
        <v>1</v>
      </c>
      <c r="E2374" s="698">
        <v>2</v>
      </c>
      <c r="G2374" s="690">
        <v>148</v>
      </c>
    </row>
    <row r="2375" spans="1:7" ht="11.25" customHeight="1" x14ac:dyDescent="0.25">
      <c r="A2375" s="690" t="e">
        <f t="shared" ref="A2375" si="297">A2374</f>
        <v>#N/A</v>
      </c>
      <c r="B2375" s="694" t="s">
        <v>1367</v>
      </c>
      <c r="C2375" s="698">
        <v>1</v>
      </c>
      <c r="D2375" s="699">
        <v>0</v>
      </c>
      <c r="E2375" s="697" t="s">
        <v>1368</v>
      </c>
      <c r="G2375" s="705" t="e">
        <v>#N/A</v>
      </c>
    </row>
    <row r="2376" spans="1:7" ht="11.25" customHeight="1" x14ac:dyDescent="0.25">
      <c r="A2376" s="690" t="e">
        <f t="shared" si="291"/>
        <v>#N/A</v>
      </c>
      <c r="B2376" s="694" t="s">
        <v>1369</v>
      </c>
      <c r="C2376" s="698">
        <v>2</v>
      </c>
      <c r="D2376" s="700"/>
      <c r="E2376" s="697" t="s">
        <v>1368</v>
      </c>
    </row>
    <row r="2377" spans="1:7" ht="11.25" customHeight="1" x14ac:dyDescent="0.25">
      <c r="A2377" s="690" t="e">
        <f t="shared" si="291"/>
        <v>#N/A</v>
      </c>
      <c r="B2377" s="694" t="s">
        <v>1370</v>
      </c>
      <c r="C2377" s="698">
        <v>3</v>
      </c>
      <c r="D2377" s="701">
        <v>0</v>
      </c>
      <c r="E2377" s="697" t="s">
        <v>1368</v>
      </c>
      <c r="G2377" s="690" t="s">
        <v>1384</v>
      </c>
    </row>
    <row r="2378" spans="1:7" ht="11.25" customHeight="1" x14ac:dyDescent="0.25">
      <c r="A2378" s="690" t="e">
        <f t="shared" si="291"/>
        <v>#N/A</v>
      </c>
      <c r="B2378" s="694" t="s">
        <v>1371</v>
      </c>
      <c r="C2378" s="698">
        <v>4</v>
      </c>
      <c r="D2378" s="700"/>
      <c r="E2378" s="697" t="s">
        <v>1368</v>
      </c>
    </row>
    <row r="2379" spans="1:7" ht="11.25" customHeight="1" x14ac:dyDescent="0.25">
      <c r="A2379" s="690" t="e">
        <f t="shared" si="291"/>
        <v>#N/A</v>
      </c>
      <c r="B2379" s="694" t="s">
        <v>1372</v>
      </c>
      <c r="C2379" s="698">
        <v>5</v>
      </c>
      <c r="D2379" s="700">
        <v>0</v>
      </c>
      <c r="E2379" s="697" t="s">
        <v>1368</v>
      </c>
    </row>
    <row r="2380" spans="1:7" ht="11.25" customHeight="1" x14ac:dyDescent="0.25">
      <c r="A2380" s="690" t="e">
        <f t="shared" si="291"/>
        <v>#N/A</v>
      </c>
      <c r="B2380" s="694" t="s">
        <v>1373</v>
      </c>
      <c r="C2380" s="698">
        <v>6</v>
      </c>
      <c r="D2380" s="700"/>
      <c r="E2380" s="697" t="s">
        <v>1368</v>
      </c>
    </row>
    <row r="2381" spans="1:7" ht="11.25" customHeight="1" x14ac:dyDescent="0.25">
      <c r="A2381" s="690" t="e">
        <f t="shared" si="291"/>
        <v>#N/A</v>
      </c>
      <c r="B2381" s="694" t="s">
        <v>1374</v>
      </c>
      <c r="C2381" s="698">
        <v>7</v>
      </c>
      <c r="D2381" s="702">
        <v>0</v>
      </c>
      <c r="E2381" s="697" t="s">
        <v>1368</v>
      </c>
    </row>
    <row r="2382" spans="1:7" ht="11.25" customHeight="1" x14ac:dyDescent="0.25">
      <c r="A2382" s="690" t="e">
        <f t="shared" si="291"/>
        <v>#N/A</v>
      </c>
      <c r="B2382" s="694" t="s">
        <v>1375</v>
      </c>
      <c r="C2382" s="698">
        <v>8</v>
      </c>
      <c r="D2382" s="703">
        <v>0</v>
      </c>
      <c r="E2382" s="697" t="s">
        <v>1368</v>
      </c>
    </row>
    <row r="2383" spans="1:7" ht="11.25" customHeight="1" x14ac:dyDescent="0.25">
      <c r="A2383" s="690" t="e">
        <f t="shared" si="291"/>
        <v>#N/A</v>
      </c>
      <c r="B2383" s="694" t="s">
        <v>1376</v>
      </c>
      <c r="C2383" s="698">
        <v>9</v>
      </c>
      <c r="D2383" s="700">
        <v>0</v>
      </c>
      <c r="E2383" s="697" t="s">
        <v>1368</v>
      </c>
    </row>
    <row r="2384" spans="1:7" ht="11.25" customHeight="1" x14ac:dyDescent="0.25">
      <c r="A2384" s="690" t="e">
        <f t="shared" si="291"/>
        <v>#N/A</v>
      </c>
      <c r="B2384" s="694" t="s">
        <v>1377</v>
      </c>
      <c r="C2384" s="698">
        <v>10</v>
      </c>
      <c r="D2384" s="700">
        <v>0</v>
      </c>
      <c r="E2384" s="697" t="s">
        <v>1368</v>
      </c>
    </row>
    <row r="2385" spans="1:7" ht="11.25" customHeight="1" x14ac:dyDescent="0.25">
      <c r="A2385" s="690" t="e">
        <f t="shared" si="291"/>
        <v>#N/A</v>
      </c>
      <c r="B2385" s="694" t="s">
        <v>1378</v>
      </c>
      <c r="C2385" s="698">
        <v>11</v>
      </c>
      <c r="D2385" s="697" t="s">
        <v>1368</v>
      </c>
      <c r="E2385" s="706">
        <v>0</v>
      </c>
    </row>
    <row r="2386" spans="1:7" ht="11.25" customHeight="1" x14ac:dyDescent="0.25">
      <c r="A2386" s="690" t="e">
        <f t="shared" si="291"/>
        <v>#N/A</v>
      </c>
      <c r="B2386" s="694" t="s">
        <v>1379</v>
      </c>
      <c r="C2386" s="698">
        <v>12</v>
      </c>
      <c r="D2386" s="697" t="s">
        <v>1368</v>
      </c>
      <c r="E2386" s="706">
        <v>0</v>
      </c>
    </row>
    <row r="2387" spans="1:7" ht="11.25" customHeight="1" x14ac:dyDescent="0.25">
      <c r="A2387" s="690" t="e">
        <f t="shared" si="291"/>
        <v>#N/A</v>
      </c>
      <c r="B2387" s="694" t="s">
        <v>1380</v>
      </c>
      <c r="C2387" s="698">
        <v>13</v>
      </c>
      <c r="D2387" s="697" t="s">
        <v>1368</v>
      </c>
      <c r="E2387" s="707">
        <v>0</v>
      </c>
    </row>
    <row r="2388" spans="1:7" ht="11.25" customHeight="1" x14ac:dyDescent="0.25">
      <c r="A2388" s="690" t="e">
        <f t="shared" si="291"/>
        <v>#N/A</v>
      </c>
      <c r="B2388" s="694" t="s">
        <v>1381</v>
      </c>
      <c r="C2388" s="698">
        <v>14</v>
      </c>
      <c r="D2388" s="697" t="s">
        <v>1368</v>
      </c>
      <c r="E2388" s="703"/>
    </row>
    <row r="2390" spans="1:7" ht="11.25" customHeight="1" x14ac:dyDescent="0.25">
      <c r="A2390" s="690" t="e">
        <f t="shared" ref="A2390" si="298">B2390</f>
        <v>#N/A</v>
      </c>
      <c r="B2390" s="697" t="e">
        <v>#N/A</v>
      </c>
      <c r="C2390" s="697" t="s">
        <v>1338</v>
      </c>
      <c r="D2390" s="698">
        <v>1</v>
      </c>
      <c r="E2390" s="698">
        <v>2</v>
      </c>
      <c r="G2390" s="690">
        <v>149</v>
      </c>
    </row>
    <row r="2391" spans="1:7" ht="11.25" customHeight="1" x14ac:dyDescent="0.25">
      <c r="A2391" s="690" t="e">
        <f t="shared" ref="A2391:A2452" si="299">A2390</f>
        <v>#N/A</v>
      </c>
      <c r="B2391" s="694" t="s">
        <v>1367</v>
      </c>
      <c r="C2391" s="698">
        <v>1</v>
      </c>
      <c r="D2391" s="699">
        <v>0</v>
      </c>
      <c r="E2391" s="697" t="s">
        <v>1368</v>
      </c>
      <c r="G2391" s="705" t="e">
        <v>#N/A</v>
      </c>
    </row>
    <row r="2392" spans="1:7" ht="11.25" customHeight="1" x14ac:dyDescent="0.25">
      <c r="A2392" s="690" t="e">
        <f t="shared" si="299"/>
        <v>#N/A</v>
      </c>
      <c r="B2392" s="694" t="s">
        <v>1369</v>
      </c>
      <c r="C2392" s="698">
        <v>2</v>
      </c>
      <c r="D2392" s="700"/>
      <c r="E2392" s="697" t="s">
        <v>1368</v>
      </c>
    </row>
    <row r="2393" spans="1:7" ht="11.25" customHeight="1" x14ac:dyDescent="0.25">
      <c r="A2393" s="690" t="e">
        <f t="shared" si="299"/>
        <v>#N/A</v>
      </c>
      <c r="B2393" s="694" t="s">
        <v>1370</v>
      </c>
      <c r="C2393" s="698">
        <v>3</v>
      </c>
      <c r="D2393" s="701">
        <v>0</v>
      </c>
      <c r="E2393" s="697" t="s">
        <v>1368</v>
      </c>
      <c r="G2393" s="690" t="s">
        <v>1384</v>
      </c>
    </row>
    <row r="2394" spans="1:7" ht="11.25" customHeight="1" x14ac:dyDescent="0.25">
      <c r="A2394" s="690" t="e">
        <f t="shared" si="299"/>
        <v>#N/A</v>
      </c>
      <c r="B2394" s="694" t="s">
        <v>1371</v>
      </c>
      <c r="C2394" s="698">
        <v>4</v>
      </c>
      <c r="D2394" s="700"/>
      <c r="E2394" s="697" t="s">
        <v>1368</v>
      </c>
    </row>
    <row r="2395" spans="1:7" ht="11.25" customHeight="1" x14ac:dyDescent="0.25">
      <c r="A2395" s="690" t="e">
        <f t="shared" si="299"/>
        <v>#N/A</v>
      </c>
      <c r="B2395" s="694" t="s">
        <v>1372</v>
      </c>
      <c r="C2395" s="698">
        <v>5</v>
      </c>
      <c r="D2395" s="700">
        <v>0</v>
      </c>
      <c r="E2395" s="697" t="s">
        <v>1368</v>
      </c>
    </row>
    <row r="2396" spans="1:7" ht="11.25" customHeight="1" x14ac:dyDescent="0.25">
      <c r="A2396" s="690" t="e">
        <f t="shared" si="299"/>
        <v>#N/A</v>
      </c>
      <c r="B2396" s="694" t="s">
        <v>1373</v>
      </c>
      <c r="C2396" s="698">
        <v>6</v>
      </c>
      <c r="D2396" s="700"/>
      <c r="E2396" s="697" t="s">
        <v>1368</v>
      </c>
    </row>
    <row r="2397" spans="1:7" ht="11.25" customHeight="1" x14ac:dyDescent="0.25">
      <c r="A2397" s="690" t="e">
        <f t="shared" si="299"/>
        <v>#N/A</v>
      </c>
      <c r="B2397" s="694" t="s">
        <v>1374</v>
      </c>
      <c r="C2397" s="698">
        <v>7</v>
      </c>
      <c r="D2397" s="702">
        <v>0</v>
      </c>
      <c r="E2397" s="697" t="s">
        <v>1368</v>
      </c>
    </row>
    <row r="2398" spans="1:7" ht="11.25" customHeight="1" x14ac:dyDescent="0.25">
      <c r="A2398" s="690" t="e">
        <f t="shared" si="299"/>
        <v>#N/A</v>
      </c>
      <c r="B2398" s="694" t="s">
        <v>1375</v>
      </c>
      <c r="C2398" s="698">
        <v>8</v>
      </c>
      <c r="D2398" s="703">
        <v>0</v>
      </c>
      <c r="E2398" s="697" t="s">
        <v>1368</v>
      </c>
    </row>
    <row r="2399" spans="1:7" ht="11.25" customHeight="1" x14ac:dyDescent="0.25">
      <c r="A2399" s="690" t="e">
        <f t="shared" si="299"/>
        <v>#N/A</v>
      </c>
      <c r="B2399" s="694" t="s">
        <v>1376</v>
      </c>
      <c r="C2399" s="698">
        <v>9</v>
      </c>
      <c r="D2399" s="700">
        <v>0</v>
      </c>
      <c r="E2399" s="697" t="s">
        <v>1368</v>
      </c>
    </row>
    <row r="2400" spans="1:7" ht="11.25" customHeight="1" x14ac:dyDescent="0.25">
      <c r="A2400" s="690" t="e">
        <f t="shared" si="299"/>
        <v>#N/A</v>
      </c>
      <c r="B2400" s="694" t="s">
        <v>1377</v>
      </c>
      <c r="C2400" s="698">
        <v>10</v>
      </c>
      <c r="D2400" s="700">
        <v>0</v>
      </c>
      <c r="E2400" s="697" t="s">
        <v>1368</v>
      </c>
    </row>
    <row r="2401" spans="1:7" ht="11.25" customHeight="1" x14ac:dyDescent="0.25">
      <c r="A2401" s="690" t="e">
        <f t="shared" si="299"/>
        <v>#N/A</v>
      </c>
      <c r="B2401" s="694" t="s">
        <v>1378</v>
      </c>
      <c r="C2401" s="698">
        <v>11</v>
      </c>
      <c r="D2401" s="697" t="s">
        <v>1368</v>
      </c>
      <c r="E2401" s="706">
        <v>0</v>
      </c>
    </row>
    <row r="2402" spans="1:7" ht="11.25" customHeight="1" x14ac:dyDescent="0.25">
      <c r="A2402" s="690" t="e">
        <f t="shared" si="299"/>
        <v>#N/A</v>
      </c>
      <c r="B2402" s="694" t="s">
        <v>1379</v>
      </c>
      <c r="C2402" s="698">
        <v>12</v>
      </c>
      <c r="D2402" s="697" t="s">
        <v>1368</v>
      </c>
      <c r="E2402" s="706">
        <v>0</v>
      </c>
    </row>
    <row r="2403" spans="1:7" ht="11.25" customHeight="1" x14ac:dyDescent="0.25">
      <c r="A2403" s="690" t="e">
        <f t="shared" si="299"/>
        <v>#N/A</v>
      </c>
      <c r="B2403" s="694" t="s">
        <v>1380</v>
      </c>
      <c r="C2403" s="698">
        <v>13</v>
      </c>
      <c r="D2403" s="697" t="s">
        <v>1368</v>
      </c>
      <c r="E2403" s="707">
        <v>0</v>
      </c>
    </row>
    <row r="2404" spans="1:7" ht="11.25" customHeight="1" x14ac:dyDescent="0.25">
      <c r="A2404" s="690" t="e">
        <f t="shared" si="299"/>
        <v>#N/A</v>
      </c>
      <c r="B2404" s="694" t="s">
        <v>1381</v>
      </c>
      <c r="C2404" s="698">
        <v>14</v>
      </c>
      <c r="D2404" s="697" t="s">
        <v>1368</v>
      </c>
      <c r="E2404" s="703"/>
    </row>
    <row r="2406" spans="1:7" ht="11.25" customHeight="1" x14ac:dyDescent="0.25">
      <c r="A2406" s="690" t="e">
        <f t="shared" ref="A2406" si="300">B2406</f>
        <v>#N/A</v>
      </c>
      <c r="B2406" s="697" t="e">
        <v>#N/A</v>
      </c>
      <c r="C2406" s="697" t="s">
        <v>1338</v>
      </c>
      <c r="D2406" s="698">
        <v>1</v>
      </c>
      <c r="E2406" s="698">
        <v>2</v>
      </c>
      <c r="G2406" s="690">
        <v>150</v>
      </c>
    </row>
    <row r="2407" spans="1:7" ht="11.25" customHeight="1" x14ac:dyDescent="0.25">
      <c r="A2407" s="690" t="e">
        <f t="shared" ref="A2407" si="301">A2406</f>
        <v>#N/A</v>
      </c>
      <c r="B2407" s="694" t="s">
        <v>1367</v>
      </c>
      <c r="C2407" s="698">
        <v>1</v>
      </c>
      <c r="D2407" s="699">
        <v>0</v>
      </c>
      <c r="E2407" s="697" t="s">
        <v>1368</v>
      </c>
      <c r="G2407" s="705" t="e">
        <v>#N/A</v>
      </c>
    </row>
    <row r="2408" spans="1:7" ht="11.25" customHeight="1" x14ac:dyDescent="0.25">
      <c r="A2408" s="690" t="e">
        <f t="shared" si="299"/>
        <v>#N/A</v>
      </c>
      <c r="B2408" s="694" t="s">
        <v>1369</v>
      </c>
      <c r="C2408" s="698">
        <v>2</v>
      </c>
      <c r="D2408" s="700"/>
      <c r="E2408" s="697" t="s">
        <v>1368</v>
      </c>
    </row>
    <row r="2409" spans="1:7" ht="11.25" customHeight="1" x14ac:dyDescent="0.25">
      <c r="A2409" s="690" t="e">
        <f t="shared" si="299"/>
        <v>#N/A</v>
      </c>
      <c r="B2409" s="694" t="s">
        <v>1370</v>
      </c>
      <c r="C2409" s="698">
        <v>3</v>
      </c>
      <c r="D2409" s="701">
        <v>0</v>
      </c>
      <c r="E2409" s="697" t="s">
        <v>1368</v>
      </c>
      <c r="G2409" s="690" t="s">
        <v>1384</v>
      </c>
    </row>
    <row r="2410" spans="1:7" ht="11.25" customHeight="1" x14ac:dyDescent="0.25">
      <c r="A2410" s="690" t="e">
        <f t="shared" si="299"/>
        <v>#N/A</v>
      </c>
      <c r="B2410" s="694" t="s">
        <v>1371</v>
      </c>
      <c r="C2410" s="698">
        <v>4</v>
      </c>
      <c r="D2410" s="700"/>
      <c r="E2410" s="697" t="s">
        <v>1368</v>
      </c>
    </row>
    <row r="2411" spans="1:7" ht="11.25" customHeight="1" x14ac:dyDescent="0.25">
      <c r="A2411" s="690" t="e">
        <f t="shared" si="299"/>
        <v>#N/A</v>
      </c>
      <c r="B2411" s="694" t="s">
        <v>1372</v>
      </c>
      <c r="C2411" s="698">
        <v>5</v>
      </c>
      <c r="D2411" s="700">
        <v>0</v>
      </c>
      <c r="E2411" s="697" t="s">
        <v>1368</v>
      </c>
    </row>
    <row r="2412" spans="1:7" ht="11.25" customHeight="1" x14ac:dyDescent="0.25">
      <c r="A2412" s="690" t="e">
        <f t="shared" si="299"/>
        <v>#N/A</v>
      </c>
      <c r="B2412" s="694" t="s">
        <v>1373</v>
      </c>
      <c r="C2412" s="698">
        <v>6</v>
      </c>
      <c r="D2412" s="700"/>
      <c r="E2412" s="697" t="s">
        <v>1368</v>
      </c>
    </row>
    <row r="2413" spans="1:7" ht="11.25" customHeight="1" x14ac:dyDescent="0.25">
      <c r="A2413" s="690" t="e">
        <f t="shared" si="299"/>
        <v>#N/A</v>
      </c>
      <c r="B2413" s="694" t="s">
        <v>1374</v>
      </c>
      <c r="C2413" s="698">
        <v>7</v>
      </c>
      <c r="D2413" s="702">
        <v>0</v>
      </c>
      <c r="E2413" s="697" t="s">
        <v>1368</v>
      </c>
    </row>
    <row r="2414" spans="1:7" ht="11.25" customHeight="1" x14ac:dyDescent="0.25">
      <c r="A2414" s="690" t="e">
        <f t="shared" si="299"/>
        <v>#N/A</v>
      </c>
      <c r="B2414" s="694" t="s">
        <v>1375</v>
      </c>
      <c r="C2414" s="698">
        <v>8</v>
      </c>
      <c r="D2414" s="703">
        <v>0</v>
      </c>
      <c r="E2414" s="697" t="s">
        <v>1368</v>
      </c>
    </row>
    <row r="2415" spans="1:7" ht="11.25" customHeight="1" x14ac:dyDescent="0.25">
      <c r="A2415" s="690" t="e">
        <f t="shared" si="299"/>
        <v>#N/A</v>
      </c>
      <c r="B2415" s="694" t="s">
        <v>1376</v>
      </c>
      <c r="C2415" s="698">
        <v>9</v>
      </c>
      <c r="D2415" s="700">
        <v>0</v>
      </c>
      <c r="E2415" s="697" t="s">
        <v>1368</v>
      </c>
    </row>
    <row r="2416" spans="1:7" ht="11.25" customHeight="1" x14ac:dyDescent="0.25">
      <c r="A2416" s="690" t="e">
        <f t="shared" si="299"/>
        <v>#N/A</v>
      </c>
      <c r="B2416" s="694" t="s">
        <v>1377</v>
      </c>
      <c r="C2416" s="698">
        <v>10</v>
      </c>
      <c r="D2416" s="700">
        <v>0</v>
      </c>
      <c r="E2416" s="697" t="s">
        <v>1368</v>
      </c>
    </row>
    <row r="2417" spans="1:7" ht="11.25" customHeight="1" x14ac:dyDescent="0.25">
      <c r="A2417" s="690" t="e">
        <f t="shared" si="299"/>
        <v>#N/A</v>
      </c>
      <c r="B2417" s="694" t="s">
        <v>1378</v>
      </c>
      <c r="C2417" s="698">
        <v>11</v>
      </c>
      <c r="D2417" s="697" t="s">
        <v>1368</v>
      </c>
      <c r="E2417" s="706">
        <v>0</v>
      </c>
    </row>
    <row r="2418" spans="1:7" ht="11.25" customHeight="1" x14ac:dyDescent="0.25">
      <c r="A2418" s="690" t="e">
        <f t="shared" si="299"/>
        <v>#N/A</v>
      </c>
      <c r="B2418" s="694" t="s">
        <v>1379</v>
      </c>
      <c r="C2418" s="698">
        <v>12</v>
      </c>
      <c r="D2418" s="697" t="s">
        <v>1368</v>
      </c>
      <c r="E2418" s="706">
        <v>0</v>
      </c>
    </row>
    <row r="2419" spans="1:7" ht="11.25" customHeight="1" x14ac:dyDescent="0.25">
      <c r="A2419" s="690" t="e">
        <f t="shared" si="299"/>
        <v>#N/A</v>
      </c>
      <c r="B2419" s="694" t="s">
        <v>1380</v>
      </c>
      <c r="C2419" s="698">
        <v>13</v>
      </c>
      <c r="D2419" s="697" t="s">
        <v>1368</v>
      </c>
      <c r="E2419" s="707">
        <v>0</v>
      </c>
    </row>
    <row r="2420" spans="1:7" ht="11.25" customHeight="1" x14ac:dyDescent="0.25">
      <c r="A2420" s="690" t="e">
        <f t="shared" si="299"/>
        <v>#N/A</v>
      </c>
      <c r="B2420" s="694" t="s">
        <v>1381</v>
      </c>
      <c r="C2420" s="698">
        <v>14</v>
      </c>
      <c r="D2420" s="697" t="s">
        <v>1368</v>
      </c>
      <c r="E2420" s="703"/>
    </row>
    <row r="2422" spans="1:7" ht="11.25" customHeight="1" x14ac:dyDescent="0.25">
      <c r="A2422" s="690" t="e">
        <f t="shared" ref="A2422" si="302">B2422</f>
        <v>#N/A</v>
      </c>
      <c r="B2422" s="697" t="e">
        <v>#N/A</v>
      </c>
      <c r="C2422" s="697" t="s">
        <v>1338</v>
      </c>
      <c r="D2422" s="698">
        <v>1</v>
      </c>
      <c r="E2422" s="698">
        <v>2</v>
      </c>
      <c r="G2422" s="690">
        <v>151</v>
      </c>
    </row>
    <row r="2423" spans="1:7" ht="11.25" customHeight="1" x14ac:dyDescent="0.25">
      <c r="A2423" s="690" t="e">
        <f t="shared" ref="A2423" si="303">A2422</f>
        <v>#N/A</v>
      </c>
      <c r="B2423" s="694" t="s">
        <v>1367</v>
      </c>
      <c r="C2423" s="698">
        <v>1</v>
      </c>
      <c r="D2423" s="699">
        <v>0</v>
      </c>
      <c r="E2423" s="697" t="s">
        <v>1368</v>
      </c>
      <c r="G2423" s="705" t="e">
        <v>#N/A</v>
      </c>
    </row>
    <row r="2424" spans="1:7" ht="11.25" customHeight="1" x14ac:dyDescent="0.25">
      <c r="A2424" s="690" t="e">
        <f t="shared" si="299"/>
        <v>#N/A</v>
      </c>
      <c r="B2424" s="694" t="s">
        <v>1369</v>
      </c>
      <c r="C2424" s="698">
        <v>2</v>
      </c>
      <c r="D2424" s="700"/>
      <c r="E2424" s="697" t="s">
        <v>1368</v>
      </c>
    </row>
    <row r="2425" spans="1:7" ht="11.25" customHeight="1" x14ac:dyDescent="0.25">
      <c r="A2425" s="690" t="e">
        <f t="shared" si="299"/>
        <v>#N/A</v>
      </c>
      <c r="B2425" s="694" t="s">
        <v>1370</v>
      </c>
      <c r="C2425" s="698">
        <v>3</v>
      </c>
      <c r="D2425" s="701">
        <v>0</v>
      </c>
      <c r="E2425" s="697" t="s">
        <v>1368</v>
      </c>
      <c r="G2425" s="690" t="s">
        <v>1384</v>
      </c>
    </row>
    <row r="2426" spans="1:7" ht="11.25" customHeight="1" x14ac:dyDescent="0.25">
      <c r="A2426" s="690" t="e">
        <f t="shared" si="299"/>
        <v>#N/A</v>
      </c>
      <c r="B2426" s="694" t="s">
        <v>1371</v>
      </c>
      <c r="C2426" s="698">
        <v>4</v>
      </c>
      <c r="D2426" s="700"/>
      <c r="E2426" s="697" t="s">
        <v>1368</v>
      </c>
    </row>
    <row r="2427" spans="1:7" ht="11.25" customHeight="1" x14ac:dyDescent="0.25">
      <c r="A2427" s="690" t="e">
        <f t="shared" si="299"/>
        <v>#N/A</v>
      </c>
      <c r="B2427" s="694" t="s">
        <v>1372</v>
      </c>
      <c r="C2427" s="698">
        <v>5</v>
      </c>
      <c r="D2427" s="700">
        <v>0</v>
      </c>
      <c r="E2427" s="697" t="s">
        <v>1368</v>
      </c>
    </row>
    <row r="2428" spans="1:7" ht="11.25" customHeight="1" x14ac:dyDescent="0.25">
      <c r="A2428" s="690" t="e">
        <f t="shared" si="299"/>
        <v>#N/A</v>
      </c>
      <c r="B2428" s="694" t="s">
        <v>1373</v>
      </c>
      <c r="C2428" s="698">
        <v>6</v>
      </c>
      <c r="D2428" s="700"/>
      <c r="E2428" s="697" t="s">
        <v>1368</v>
      </c>
    </row>
    <row r="2429" spans="1:7" ht="11.25" customHeight="1" x14ac:dyDescent="0.25">
      <c r="A2429" s="690" t="e">
        <f t="shared" si="299"/>
        <v>#N/A</v>
      </c>
      <c r="B2429" s="694" t="s">
        <v>1374</v>
      </c>
      <c r="C2429" s="698">
        <v>7</v>
      </c>
      <c r="D2429" s="702">
        <v>0</v>
      </c>
      <c r="E2429" s="697" t="s">
        <v>1368</v>
      </c>
    </row>
    <row r="2430" spans="1:7" ht="11.25" customHeight="1" x14ac:dyDescent="0.25">
      <c r="A2430" s="690" t="e">
        <f t="shared" si="299"/>
        <v>#N/A</v>
      </c>
      <c r="B2430" s="694" t="s">
        <v>1375</v>
      </c>
      <c r="C2430" s="698">
        <v>8</v>
      </c>
      <c r="D2430" s="703">
        <v>0</v>
      </c>
      <c r="E2430" s="697" t="s">
        <v>1368</v>
      </c>
    </row>
    <row r="2431" spans="1:7" ht="11.25" customHeight="1" x14ac:dyDescent="0.25">
      <c r="A2431" s="690" t="e">
        <f t="shared" si="299"/>
        <v>#N/A</v>
      </c>
      <c r="B2431" s="694" t="s">
        <v>1376</v>
      </c>
      <c r="C2431" s="698">
        <v>9</v>
      </c>
      <c r="D2431" s="700">
        <v>0</v>
      </c>
      <c r="E2431" s="697" t="s">
        <v>1368</v>
      </c>
    </row>
    <row r="2432" spans="1:7" ht="11.25" customHeight="1" x14ac:dyDescent="0.25">
      <c r="A2432" s="690" t="e">
        <f t="shared" si="299"/>
        <v>#N/A</v>
      </c>
      <c r="B2432" s="694" t="s">
        <v>1377</v>
      </c>
      <c r="C2432" s="698">
        <v>10</v>
      </c>
      <c r="D2432" s="700">
        <v>0</v>
      </c>
      <c r="E2432" s="697" t="s">
        <v>1368</v>
      </c>
    </row>
    <row r="2433" spans="1:7" ht="11.25" customHeight="1" x14ac:dyDescent="0.25">
      <c r="A2433" s="690" t="e">
        <f t="shared" si="299"/>
        <v>#N/A</v>
      </c>
      <c r="B2433" s="694" t="s">
        <v>1378</v>
      </c>
      <c r="C2433" s="698">
        <v>11</v>
      </c>
      <c r="D2433" s="697" t="s">
        <v>1368</v>
      </c>
      <c r="E2433" s="706">
        <v>0</v>
      </c>
    </row>
    <row r="2434" spans="1:7" ht="11.25" customHeight="1" x14ac:dyDescent="0.25">
      <c r="A2434" s="690" t="e">
        <f t="shared" si="299"/>
        <v>#N/A</v>
      </c>
      <c r="B2434" s="694" t="s">
        <v>1379</v>
      </c>
      <c r="C2434" s="698">
        <v>12</v>
      </c>
      <c r="D2434" s="697" t="s">
        <v>1368</v>
      </c>
      <c r="E2434" s="706">
        <v>0</v>
      </c>
    </row>
    <row r="2435" spans="1:7" ht="11.25" customHeight="1" x14ac:dyDescent="0.25">
      <c r="A2435" s="690" t="e">
        <f t="shared" si="299"/>
        <v>#N/A</v>
      </c>
      <c r="B2435" s="694" t="s">
        <v>1380</v>
      </c>
      <c r="C2435" s="698">
        <v>13</v>
      </c>
      <c r="D2435" s="697" t="s">
        <v>1368</v>
      </c>
      <c r="E2435" s="707">
        <v>0</v>
      </c>
    </row>
    <row r="2436" spans="1:7" ht="11.25" customHeight="1" x14ac:dyDescent="0.25">
      <c r="A2436" s="690" t="e">
        <f t="shared" si="299"/>
        <v>#N/A</v>
      </c>
      <c r="B2436" s="694" t="s">
        <v>1381</v>
      </c>
      <c r="C2436" s="698">
        <v>14</v>
      </c>
      <c r="D2436" s="697" t="s">
        <v>1368</v>
      </c>
      <c r="E2436" s="703"/>
    </row>
    <row r="2438" spans="1:7" ht="11.25" customHeight="1" x14ac:dyDescent="0.25">
      <c r="A2438" s="690" t="e">
        <f t="shared" ref="A2438" si="304">B2438</f>
        <v>#N/A</v>
      </c>
      <c r="B2438" s="697" t="e">
        <v>#N/A</v>
      </c>
      <c r="C2438" s="697" t="s">
        <v>1338</v>
      </c>
      <c r="D2438" s="698">
        <v>1</v>
      </c>
      <c r="E2438" s="698">
        <v>2</v>
      </c>
      <c r="G2438" s="690">
        <v>152</v>
      </c>
    </row>
    <row r="2439" spans="1:7" ht="11.25" customHeight="1" x14ac:dyDescent="0.25">
      <c r="A2439" s="690" t="e">
        <f t="shared" ref="A2439" si="305">A2438</f>
        <v>#N/A</v>
      </c>
      <c r="B2439" s="694" t="s">
        <v>1367</v>
      </c>
      <c r="C2439" s="698">
        <v>1</v>
      </c>
      <c r="D2439" s="699">
        <v>0</v>
      </c>
      <c r="E2439" s="697" t="s">
        <v>1368</v>
      </c>
      <c r="G2439" s="705" t="e">
        <v>#N/A</v>
      </c>
    </row>
    <row r="2440" spans="1:7" ht="11.25" customHeight="1" x14ac:dyDescent="0.25">
      <c r="A2440" s="690" t="e">
        <f t="shared" si="299"/>
        <v>#N/A</v>
      </c>
      <c r="B2440" s="694" t="s">
        <v>1369</v>
      </c>
      <c r="C2440" s="698">
        <v>2</v>
      </c>
      <c r="D2440" s="700"/>
      <c r="E2440" s="697" t="s">
        <v>1368</v>
      </c>
    </row>
    <row r="2441" spans="1:7" ht="11.25" customHeight="1" x14ac:dyDescent="0.25">
      <c r="A2441" s="690" t="e">
        <f t="shared" si="299"/>
        <v>#N/A</v>
      </c>
      <c r="B2441" s="694" t="s">
        <v>1370</v>
      </c>
      <c r="C2441" s="698">
        <v>3</v>
      </c>
      <c r="D2441" s="701">
        <v>0</v>
      </c>
      <c r="E2441" s="697" t="s">
        <v>1368</v>
      </c>
      <c r="G2441" s="690" t="s">
        <v>1384</v>
      </c>
    </row>
    <row r="2442" spans="1:7" ht="11.25" customHeight="1" x14ac:dyDescent="0.25">
      <c r="A2442" s="690" t="e">
        <f t="shared" si="299"/>
        <v>#N/A</v>
      </c>
      <c r="B2442" s="694" t="s">
        <v>1371</v>
      </c>
      <c r="C2442" s="698">
        <v>4</v>
      </c>
      <c r="D2442" s="700"/>
      <c r="E2442" s="697" t="s">
        <v>1368</v>
      </c>
    </row>
    <row r="2443" spans="1:7" ht="11.25" customHeight="1" x14ac:dyDescent="0.25">
      <c r="A2443" s="690" t="e">
        <f t="shared" si="299"/>
        <v>#N/A</v>
      </c>
      <c r="B2443" s="694" t="s">
        <v>1372</v>
      </c>
      <c r="C2443" s="698">
        <v>5</v>
      </c>
      <c r="D2443" s="700">
        <v>0</v>
      </c>
      <c r="E2443" s="697" t="s">
        <v>1368</v>
      </c>
    </row>
    <row r="2444" spans="1:7" ht="11.25" customHeight="1" x14ac:dyDescent="0.25">
      <c r="A2444" s="690" t="e">
        <f t="shared" si="299"/>
        <v>#N/A</v>
      </c>
      <c r="B2444" s="694" t="s">
        <v>1373</v>
      </c>
      <c r="C2444" s="698">
        <v>6</v>
      </c>
      <c r="D2444" s="700"/>
      <c r="E2444" s="697" t="s">
        <v>1368</v>
      </c>
    </row>
    <row r="2445" spans="1:7" ht="11.25" customHeight="1" x14ac:dyDescent="0.25">
      <c r="A2445" s="690" t="e">
        <f t="shared" si="299"/>
        <v>#N/A</v>
      </c>
      <c r="B2445" s="694" t="s">
        <v>1374</v>
      </c>
      <c r="C2445" s="698">
        <v>7</v>
      </c>
      <c r="D2445" s="702">
        <v>0</v>
      </c>
      <c r="E2445" s="697" t="s">
        <v>1368</v>
      </c>
    </row>
    <row r="2446" spans="1:7" ht="11.25" customHeight="1" x14ac:dyDescent="0.25">
      <c r="A2446" s="690" t="e">
        <f t="shared" si="299"/>
        <v>#N/A</v>
      </c>
      <c r="B2446" s="694" t="s">
        <v>1375</v>
      </c>
      <c r="C2446" s="698">
        <v>8</v>
      </c>
      <c r="D2446" s="703">
        <v>0</v>
      </c>
      <c r="E2446" s="697" t="s">
        <v>1368</v>
      </c>
    </row>
    <row r="2447" spans="1:7" ht="11.25" customHeight="1" x14ac:dyDescent="0.25">
      <c r="A2447" s="690" t="e">
        <f t="shared" si="299"/>
        <v>#N/A</v>
      </c>
      <c r="B2447" s="694" t="s">
        <v>1376</v>
      </c>
      <c r="C2447" s="698">
        <v>9</v>
      </c>
      <c r="D2447" s="700">
        <v>0</v>
      </c>
      <c r="E2447" s="697" t="s">
        <v>1368</v>
      </c>
    </row>
    <row r="2448" spans="1:7" ht="11.25" customHeight="1" x14ac:dyDescent="0.25">
      <c r="A2448" s="690" t="e">
        <f t="shared" si="299"/>
        <v>#N/A</v>
      </c>
      <c r="B2448" s="694" t="s">
        <v>1377</v>
      </c>
      <c r="C2448" s="698">
        <v>10</v>
      </c>
      <c r="D2448" s="700">
        <v>0</v>
      </c>
      <c r="E2448" s="697" t="s">
        <v>1368</v>
      </c>
    </row>
    <row r="2449" spans="1:7" ht="11.25" customHeight="1" x14ac:dyDescent="0.25">
      <c r="A2449" s="690" t="e">
        <f t="shared" si="299"/>
        <v>#N/A</v>
      </c>
      <c r="B2449" s="694" t="s">
        <v>1378</v>
      </c>
      <c r="C2449" s="698">
        <v>11</v>
      </c>
      <c r="D2449" s="697" t="s">
        <v>1368</v>
      </c>
      <c r="E2449" s="706">
        <v>0</v>
      </c>
    </row>
    <row r="2450" spans="1:7" ht="11.25" customHeight="1" x14ac:dyDescent="0.25">
      <c r="A2450" s="690" t="e">
        <f t="shared" si="299"/>
        <v>#N/A</v>
      </c>
      <c r="B2450" s="694" t="s">
        <v>1379</v>
      </c>
      <c r="C2450" s="698">
        <v>12</v>
      </c>
      <c r="D2450" s="697" t="s">
        <v>1368</v>
      </c>
      <c r="E2450" s="706">
        <v>0</v>
      </c>
    </row>
    <row r="2451" spans="1:7" ht="11.25" customHeight="1" x14ac:dyDescent="0.25">
      <c r="A2451" s="690" t="e">
        <f t="shared" si="299"/>
        <v>#N/A</v>
      </c>
      <c r="B2451" s="694" t="s">
        <v>1380</v>
      </c>
      <c r="C2451" s="698">
        <v>13</v>
      </c>
      <c r="D2451" s="697" t="s">
        <v>1368</v>
      </c>
      <c r="E2451" s="707">
        <v>0</v>
      </c>
    </row>
    <row r="2452" spans="1:7" ht="11.25" customHeight="1" x14ac:dyDescent="0.25">
      <c r="A2452" s="690" t="e">
        <f t="shared" si="299"/>
        <v>#N/A</v>
      </c>
      <c r="B2452" s="694" t="s">
        <v>1381</v>
      </c>
      <c r="C2452" s="698">
        <v>14</v>
      </c>
      <c r="D2452" s="697" t="s">
        <v>1368</v>
      </c>
      <c r="E2452" s="703"/>
    </row>
    <row r="2454" spans="1:7" ht="11.25" customHeight="1" x14ac:dyDescent="0.25">
      <c r="A2454" s="690" t="e">
        <f t="shared" ref="A2454" si="306">B2454</f>
        <v>#N/A</v>
      </c>
      <c r="B2454" s="697" t="e">
        <v>#N/A</v>
      </c>
      <c r="C2454" s="697" t="s">
        <v>1338</v>
      </c>
      <c r="D2454" s="698">
        <v>1</v>
      </c>
      <c r="E2454" s="698">
        <v>2</v>
      </c>
      <c r="G2454" s="690">
        <v>153</v>
      </c>
    </row>
    <row r="2455" spans="1:7" ht="11.25" customHeight="1" x14ac:dyDescent="0.25">
      <c r="A2455" s="690" t="e">
        <f t="shared" ref="A2455:A2516" si="307">A2454</f>
        <v>#N/A</v>
      </c>
      <c r="B2455" s="694" t="s">
        <v>1367</v>
      </c>
      <c r="C2455" s="698">
        <v>1</v>
      </c>
      <c r="D2455" s="699">
        <v>0</v>
      </c>
      <c r="E2455" s="697" t="s">
        <v>1368</v>
      </c>
      <c r="G2455" s="705" t="e">
        <v>#N/A</v>
      </c>
    </row>
    <row r="2456" spans="1:7" ht="11.25" customHeight="1" x14ac:dyDescent="0.25">
      <c r="A2456" s="690" t="e">
        <f t="shared" si="307"/>
        <v>#N/A</v>
      </c>
      <c r="B2456" s="694" t="s">
        <v>1369</v>
      </c>
      <c r="C2456" s="698">
        <v>2</v>
      </c>
      <c r="D2456" s="700"/>
      <c r="E2456" s="697" t="s">
        <v>1368</v>
      </c>
    </row>
    <row r="2457" spans="1:7" ht="11.25" customHeight="1" x14ac:dyDescent="0.25">
      <c r="A2457" s="690" t="e">
        <f t="shared" si="307"/>
        <v>#N/A</v>
      </c>
      <c r="B2457" s="694" t="s">
        <v>1370</v>
      </c>
      <c r="C2457" s="698">
        <v>3</v>
      </c>
      <c r="D2457" s="701">
        <v>0</v>
      </c>
      <c r="E2457" s="697" t="s">
        <v>1368</v>
      </c>
      <c r="G2457" s="690" t="s">
        <v>1384</v>
      </c>
    </row>
    <row r="2458" spans="1:7" ht="11.25" customHeight="1" x14ac:dyDescent="0.25">
      <c r="A2458" s="690" t="e">
        <f t="shared" si="307"/>
        <v>#N/A</v>
      </c>
      <c r="B2458" s="694" t="s">
        <v>1371</v>
      </c>
      <c r="C2458" s="698">
        <v>4</v>
      </c>
      <c r="D2458" s="700"/>
      <c r="E2458" s="697" t="s">
        <v>1368</v>
      </c>
    </row>
    <row r="2459" spans="1:7" ht="11.25" customHeight="1" x14ac:dyDescent="0.25">
      <c r="A2459" s="690" t="e">
        <f t="shared" si="307"/>
        <v>#N/A</v>
      </c>
      <c r="B2459" s="694" t="s">
        <v>1372</v>
      </c>
      <c r="C2459" s="698">
        <v>5</v>
      </c>
      <c r="D2459" s="700">
        <v>0</v>
      </c>
      <c r="E2459" s="697" t="s">
        <v>1368</v>
      </c>
    </row>
    <row r="2460" spans="1:7" ht="11.25" customHeight="1" x14ac:dyDescent="0.25">
      <c r="A2460" s="690" t="e">
        <f t="shared" si="307"/>
        <v>#N/A</v>
      </c>
      <c r="B2460" s="694" t="s">
        <v>1373</v>
      </c>
      <c r="C2460" s="698">
        <v>6</v>
      </c>
      <c r="D2460" s="700"/>
      <c r="E2460" s="697" t="s">
        <v>1368</v>
      </c>
    </row>
    <row r="2461" spans="1:7" ht="11.25" customHeight="1" x14ac:dyDescent="0.25">
      <c r="A2461" s="690" t="e">
        <f t="shared" si="307"/>
        <v>#N/A</v>
      </c>
      <c r="B2461" s="694" t="s">
        <v>1374</v>
      </c>
      <c r="C2461" s="698">
        <v>7</v>
      </c>
      <c r="D2461" s="702">
        <v>0</v>
      </c>
      <c r="E2461" s="697" t="s">
        <v>1368</v>
      </c>
    </row>
    <row r="2462" spans="1:7" ht="11.25" customHeight="1" x14ac:dyDescent="0.25">
      <c r="A2462" s="690" t="e">
        <f t="shared" si="307"/>
        <v>#N/A</v>
      </c>
      <c r="B2462" s="694" t="s">
        <v>1375</v>
      </c>
      <c r="C2462" s="698">
        <v>8</v>
      </c>
      <c r="D2462" s="703">
        <v>0</v>
      </c>
      <c r="E2462" s="697" t="s">
        <v>1368</v>
      </c>
    </row>
    <row r="2463" spans="1:7" ht="11.25" customHeight="1" x14ac:dyDescent="0.25">
      <c r="A2463" s="690" t="e">
        <f t="shared" si="307"/>
        <v>#N/A</v>
      </c>
      <c r="B2463" s="694" t="s">
        <v>1376</v>
      </c>
      <c r="C2463" s="698">
        <v>9</v>
      </c>
      <c r="D2463" s="700">
        <v>0</v>
      </c>
      <c r="E2463" s="697" t="s">
        <v>1368</v>
      </c>
    </row>
    <row r="2464" spans="1:7" ht="11.25" customHeight="1" x14ac:dyDescent="0.25">
      <c r="A2464" s="690" t="e">
        <f t="shared" si="307"/>
        <v>#N/A</v>
      </c>
      <c r="B2464" s="694" t="s">
        <v>1377</v>
      </c>
      <c r="C2464" s="698">
        <v>10</v>
      </c>
      <c r="D2464" s="700">
        <v>0</v>
      </c>
      <c r="E2464" s="697" t="s">
        <v>1368</v>
      </c>
    </row>
    <row r="2465" spans="1:7" ht="11.25" customHeight="1" x14ac:dyDescent="0.25">
      <c r="A2465" s="690" t="e">
        <f t="shared" si="307"/>
        <v>#N/A</v>
      </c>
      <c r="B2465" s="694" t="s">
        <v>1378</v>
      </c>
      <c r="C2465" s="698">
        <v>11</v>
      </c>
      <c r="D2465" s="697" t="s">
        <v>1368</v>
      </c>
      <c r="E2465" s="706">
        <v>0</v>
      </c>
    </row>
    <row r="2466" spans="1:7" ht="11.25" customHeight="1" x14ac:dyDescent="0.25">
      <c r="A2466" s="690" t="e">
        <f t="shared" si="307"/>
        <v>#N/A</v>
      </c>
      <c r="B2466" s="694" t="s">
        <v>1379</v>
      </c>
      <c r="C2466" s="698">
        <v>12</v>
      </c>
      <c r="D2466" s="697" t="s">
        <v>1368</v>
      </c>
      <c r="E2466" s="706">
        <v>0</v>
      </c>
    </row>
    <row r="2467" spans="1:7" ht="11.25" customHeight="1" x14ac:dyDescent="0.25">
      <c r="A2467" s="690" t="e">
        <f t="shared" si="307"/>
        <v>#N/A</v>
      </c>
      <c r="B2467" s="694" t="s">
        <v>1380</v>
      </c>
      <c r="C2467" s="698">
        <v>13</v>
      </c>
      <c r="D2467" s="697" t="s">
        <v>1368</v>
      </c>
      <c r="E2467" s="707">
        <v>0</v>
      </c>
    </row>
    <row r="2468" spans="1:7" ht="11.25" customHeight="1" x14ac:dyDescent="0.25">
      <c r="A2468" s="690" t="e">
        <f t="shared" si="307"/>
        <v>#N/A</v>
      </c>
      <c r="B2468" s="694" t="s">
        <v>1381</v>
      </c>
      <c r="C2468" s="698">
        <v>14</v>
      </c>
      <c r="D2468" s="697" t="s">
        <v>1368</v>
      </c>
      <c r="E2468" s="703"/>
    </row>
    <row r="2470" spans="1:7" ht="11.25" customHeight="1" x14ac:dyDescent="0.25">
      <c r="A2470" s="690" t="e">
        <f t="shared" ref="A2470" si="308">B2470</f>
        <v>#N/A</v>
      </c>
      <c r="B2470" s="697" t="e">
        <v>#N/A</v>
      </c>
      <c r="C2470" s="697" t="s">
        <v>1338</v>
      </c>
      <c r="D2470" s="698">
        <v>1</v>
      </c>
      <c r="E2470" s="698">
        <v>2</v>
      </c>
      <c r="G2470" s="690">
        <v>154</v>
      </c>
    </row>
    <row r="2471" spans="1:7" ht="11.25" customHeight="1" x14ac:dyDescent="0.25">
      <c r="A2471" s="690" t="e">
        <f t="shared" ref="A2471" si="309">A2470</f>
        <v>#N/A</v>
      </c>
      <c r="B2471" s="694" t="s">
        <v>1367</v>
      </c>
      <c r="C2471" s="698">
        <v>1</v>
      </c>
      <c r="D2471" s="699">
        <v>0</v>
      </c>
      <c r="E2471" s="697" t="s">
        <v>1368</v>
      </c>
      <c r="G2471" s="705" t="e">
        <v>#N/A</v>
      </c>
    </row>
    <row r="2472" spans="1:7" ht="11.25" customHeight="1" x14ac:dyDescent="0.25">
      <c r="A2472" s="690" t="e">
        <f t="shared" si="307"/>
        <v>#N/A</v>
      </c>
      <c r="B2472" s="694" t="s">
        <v>1369</v>
      </c>
      <c r="C2472" s="698">
        <v>2</v>
      </c>
      <c r="D2472" s="700"/>
      <c r="E2472" s="697" t="s">
        <v>1368</v>
      </c>
    </row>
    <row r="2473" spans="1:7" ht="11.25" customHeight="1" x14ac:dyDescent="0.25">
      <c r="A2473" s="690" t="e">
        <f t="shared" si="307"/>
        <v>#N/A</v>
      </c>
      <c r="B2473" s="694" t="s">
        <v>1370</v>
      </c>
      <c r="C2473" s="698">
        <v>3</v>
      </c>
      <c r="D2473" s="701">
        <v>0</v>
      </c>
      <c r="E2473" s="697" t="s">
        <v>1368</v>
      </c>
      <c r="G2473" s="690" t="s">
        <v>1384</v>
      </c>
    </row>
    <row r="2474" spans="1:7" ht="11.25" customHeight="1" x14ac:dyDescent="0.25">
      <c r="A2474" s="690" t="e">
        <f t="shared" si="307"/>
        <v>#N/A</v>
      </c>
      <c r="B2474" s="694" t="s">
        <v>1371</v>
      </c>
      <c r="C2474" s="698">
        <v>4</v>
      </c>
      <c r="D2474" s="700"/>
      <c r="E2474" s="697" t="s">
        <v>1368</v>
      </c>
    </row>
    <row r="2475" spans="1:7" ht="11.25" customHeight="1" x14ac:dyDescent="0.25">
      <c r="A2475" s="690" t="e">
        <f t="shared" si="307"/>
        <v>#N/A</v>
      </c>
      <c r="B2475" s="694" t="s">
        <v>1372</v>
      </c>
      <c r="C2475" s="698">
        <v>5</v>
      </c>
      <c r="D2475" s="700">
        <v>0</v>
      </c>
      <c r="E2475" s="697" t="s">
        <v>1368</v>
      </c>
    </row>
    <row r="2476" spans="1:7" ht="11.25" customHeight="1" x14ac:dyDescent="0.25">
      <c r="A2476" s="690" t="e">
        <f t="shared" si="307"/>
        <v>#N/A</v>
      </c>
      <c r="B2476" s="694" t="s">
        <v>1373</v>
      </c>
      <c r="C2476" s="698">
        <v>6</v>
      </c>
      <c r="D2476" s="700"/>
      <c r="E2476" s="697" t="s">
        <v>1368</v>
      </c>
    </row>
    <row r="2477" spans="1:7" ht="11.25" customHeight="1" x14ac:dyDescent="0.25">
      <c r="A2477" s="690" t="e">
        <f t="shared" si="307"/>
        <v>#N/A</v>
      </c>
      <c r="B2477" s="694" t="s">
        <v>1374</v>
      </c>
      <c r="C2477" s="698">
        <v>7</v>
      </c>
      <c r="D2477" s="702">
        <v>0</v>
      </c>
      <c r="E2477" s="697" t="s">
        <v>1368</v>
      </c>
    </row>
    <row r="2478" spans="1:7" ht="11.25" customHeight="1" x14ac:dyDescent="0.25">
      <c r="A2478" s="690" t="e">
        <f t="shared" si="307"/>
        <v>#N/A</v>
      </c>
      <c r="B2478" s="694" t="s">
        <v>1375</v>
      </c>
      <c r="C2478" s="698">
        <v>8</v>
      </c>
      <c r="D2478" s="703">
        <v>0</v>
      </c>
      <c r="E2478" s="697" t="s">
        <v>1368</v>
      </c>
    </row>
    <row r="2479" spans="1:7" ht="11.25" customHeight="1" x14ac:dyDescent="0.25">
      <c r="A2479" s="690" t="e">
        <f t="shared" si="307"/>
        <v>#N/A</v>
      </c>
      <c r="B2479" s="694" t="s">
        <v>1376</v>
      </c>
      <c r="C2479" s="698">
        <v>9</v>
      </c>
      <c r="D2479" s="700">
        <v>0</v>
      </c>
      <c r="E2479" s="697" t="s">
        <v>1368</v>
      </c>
    </row>
    <row r="2480" spans="1:7" ht="11.25" customHeight="1" x14ac:dyDescent="0.25">
      <c r="A2480" s="690" t="e">
        <f t="shared" si="307"/>
        <v>#N/A</v>
      </c>
      <c r="B2480" s="694" t="s">
        <v>1377</v>
      </c>
      <c r="C2480" s="698">
        <v>10</v>
      </c>
      <c r="D2480" s="700">
        <v>0</v>
      </c>
      <c r="E2480" s="697" t="s">
        <v>1368</v>
      </c>
    </row>
    <row r="2481" spans="1:7" ht="11.25" customHeight="1" x14ac:dyDescent="0.25">
      <c r="A2481" s="690" t="e">
        <f t="shared" si="307"/>
        <v>#N/A</v>
      </c>
      <c r="B2481" s="694" t="s">
        <v>1378</v>
      </c>
      <c r="C2481" s="698">
        <v>11</v>
      </c>
      <c r="D2481" s="697" t="s">
        <v>1368</v>
      </c>
      <c r="E2481" s="706">
        <v>0</v>
      </c>
    </row>
    <row r="2482" spans="1:7" ht="11.25" customHeight="1" x14ac:dyDescent="0.25">
      <c r="A2482" s="690" t="e">
        <f t="shared" si="307"/>
        <v>#N/A</v>
      </c>
      <c r="B2482" s="694" t="s">
        <v>1379</v>
      </c>
      <c r="C2482" s="698">
        <v>12</v>
      </c>
      <c r="D2482" s="697" t="s">
        <v>1368</v>
      </c>
      <c r="E2482" s="706">
        <v>0</v>
      </c>
    </row>
    <row r="2483" spans="1:7" ht="11.25" customHeight="1" x14ac:dyDescent="0.25">
      <c r="A2483" s="690" t="e">
        <f t="shared" si="307"/>
        <v>#N/A</v>
      </c>
      <c r="B2483" s="694" t="s">
        <v>1380</v>
      </c>
      <c r="C2483" s="698">
        <v>13</v>
      </c>
      <c r="D2483" s="697" t="s">
        <v>1368</v>
      </c>
      <c r="E2483" s="707">
        <v>0</v>
      </c>
    </row>
    <row r="2484" spans="1:7" ht="11.25" customHeight="1" x14ac:dyDescent="0.25">
      <c r="A2484" s="690" t="e">
        <f t="shared" si="307"/>
        <v>#N/A</v>
      </c>
      <c r="B2484" s="694" t="s">
        <v>1381</v>
      </c>
      <c r="C2484" s="698">
        <v>14</v>
      </c>
      <c r="D2484" s="697" t="s">
        <v>1368</v>
      </c>
      <c r="E2484" s="703"/>
    </row>
    <row r="2486" spans="1:7" ht="11.25" customHeight="1" x14ac:dyDescent="0.25">
      <c r="A2486" s="690" t="e">
        <f t="shared" ref="A2486" si="310">B2486</f>
        <v>#N/A</v>
      </c>
      <c r="B2486" s="697" t="e">
        <v>#N/A</v>
      </c>
      <c r="C2486" s="697" t="s">
        <v>1338</v>
      </c>
      <c r="D2486" s="698">
        <v>1</v>
      </c>
      <c r="E2486" s="698">
        <v>2</v>
      </c>
      <c r="G2486" s="690">
        <v>155</v>
      </c>
    </row>
    <row r="2487" spans="1:7" ht="11.25" customHeight="1" x14ac:dyDescent="0.25">
      <c r="A2487" s="690" t="e">
        <f t="shared" ref="A2487" si="311">A2486</f>
        <v>#N/A</v>
      </c>
      <c r="B2487" s="694" t="s">
        <v>1367</v>
      </c>
      <c r="C2487" s="698">
        <v>1</v>
      </c>
      <c r="D2487" s="699">
        <v>0</v>
      </c>
      <c r="E2487" s="697" t="s">
        <v>1368</v>
      </c>
      <c r="G2487" s="705" t="e">
        <v>#N/A</v>
      </c>
    </row>
    <row r="2488" spans="1:7" ht="11.25" customHeight="1" x14ac:dyDescent="0.25">
      <c r="A2488" s="690" t="e">
        <f t="shared" si="307"/>
        <v>#N/A</v>
      </c>
      <c r="B2488" s="694" t="s">
        <v>1369</v>
      </c>
      <c r="C2488" s="698">
        <v>2</v>
      </c>
      <c r="D2488" s="700"/>
      <c r="E2488" s="697" t="s">
        <v>1368</v>
      </c>
    </row>
    <row r="2489" spans="1:7" ht="11.25" customHeight="1" x14ac:dyDescent="0.25">
      <c r="A2489" s="690" t="e">
        <f t="shared" si="307"/>
        <v>#N/A</v>
      </c>
      <c r="B2489" s="694" t="s">
        <v>1370</v>
      </c>
      <c r="C2489" s="698">
        <v>3</v>
      </c>
      <c r="D2489" s="701">
        <v>0</v>
      </c>
      <c r="E2489" s="697" t="s">
        <v>1368</v>
      </c>
      <c r="G2489" s="690" t="s">
        <v>1384</v>
      </c>
    </row>
    <row r="2490" spans="1:7" ht="11.25" customHeight="1" x14ac:dyDescent="0.25">
      <c r="A2490" s="690" t="e">
        <f t="shared" si="307"/>
        <v>#N/A</v>
      </c>
      <c r="B2490" s="694" t="s">
        <v>1371</v>
      </c>
      <c r="C2490" s="698">
        <v>4</v>
      </c>
      <c r="D2490" s="700"/>
      <c r="E2490" s="697" t="s">
        <v>1368</v>
      </c>
    </row>
    <row r="2491" spans="1:7" ht="11.25" customHeight="1" x14ac:dyDescent="0.25">
      <c r="A2491" s="690" t="e">
        <f t="shared" si="307"/>
        <v>#N/A</v>
      </c>
      <c r="B2491" s="694" t="s">
        <v>1372</v>
      </c>
      <c r="C2491" s="698">
        <v>5</v>
      </c>
      <c r="D2491" s="700">
        <v>0</v>
      </c>
      <c r="E2491" s="697" t="s">
        <v>1368</v>
      </c>
    </row>
    <row r="2492" spans="1:7" ht="11.25" customHeight="1" x14ac:dyDescent="0.25">
      <c r="A2492" s="690" t="e">
        <f t="shared" si="307"/>
        <v>#N/A</v>
      </c>
      <c r="B2492" s="694" t="s">
        <v>1373</v>
      </c>
      <c r="C2492" s="698">
        <v>6</v>
      </c>
      <c r="D2492" s="700"/>
      <c r="E2492" s="697" t="s">
        <v>1368</v>
      </c>
    </row>
    <row r="2493" spans="1:7" ht="11.25" customHeight="1" x14ac:dyDescent="0.25">
      <c r="A2493" s="690" t="e">
        <f t="shared" si="307"/>
        <v>#N/A</v>
      </c>
      <c r="B2493" s="694" t="s">
        <v>1374</v>
      </c>
      <c r="C2493" s="698">
        <v>7</v>
      </c>
      <c r="D2493" s="702">
        <v>0</v>
      </c>
      <c r="E2493" s="697" t="s">
        <v>1368</v>
      </c>
    </row>
    <row r="2494" spans="1:7" ht="11.25" customHeight="1" x14ac:dyDescent="0.25">
      <c r="A2494" s="690" t="e">
        <f t="shared" si="307"/>
        <v>#N/A</v>
      </c>
      <c r="B2494" s="694" t="s">
        <v>1375</v>
      </c>
      <c r="C2494" s="698">
        <v>8</v>
      </c>
      <c r="D2494" s="703">
        <v>0</v>
      </c>
      <c r="E2494" s="697" t="s">
        <v>1368</v>
      </c>
    </row>
    <row r="2495" spans="1:7" ht="11.25" customHeight="1" x14ac:dyDescent="0.25">
      <c r="A2495" s="690" t="e">
        <f t="shared" si="307"/>
        <v>#N/A</v>
      </c>
      <c r="B2495" s="694" t="s">
        <v>1376</v>
      </c>
      <c r="C2495" s="698">
        <v>9</v>
      </c>
      <c r="D2495" s="700">
        <v>0</v>
      </c>
      <c r="E2495" s="697" t="s">
        <v>1368</v>
      </c>
    </row>
    <row r="2496" spans="1:7" ht="11.25" customHeight="1" x14ac:dyDescent="0.25">
      <c r="A2496" s="690" t="e">
        <f t="shared" si="307"/>
        <v>#N/A</v>
      </c>
      <c r="B2496" s="694" t="s">
        <v>1377</v>
      </c>
      <c r="C2496" s="698">
        <v>10</v>
      </c>
      <c r="D2496" s="700">
        <v>0</v>
      </c>
      <c r="E2496" s="697" t="s">
        <v>1368</v>
      </c>
    </row>
    <row r="2497" spans="1:7" ht="11.25" customHeight="1" x14ac:dyDescent="0.25">
      <c r="A2497" s="690" t="e">
        <f t="shared" si="307"/>
        <v>#N/A</v>
      </c>
      <c r="B2497" s="694" t="s">
        <v>1378</v>
      </c>
      <c r="C2497" s="698">
        <v>11</v>
      </c>
      <c r="D2497" s="697" t="s">
        <v>1368</v>
      </c>
      <c r="E2497" s="706">
        <v>0</v>
      </c>
    </row>
    <row r="2498" spans="1:7" ht="11.25" customHeight="1" x14ac:dyDescent="0.25">
      <c r="A2498" s="690" t="e">
        <f t="shared" si="307"/>
        <v>#N/A</v>
      </c>
      <c r="B2498" s="694" t="s">
        <v>1379</v>
      </c>
      <c r="C2498" s="698">
        <v>12</v>
      </c>
      <c r="D2498" s="697" t="s">
        <v>1368</v>
      </c>
      <c r="E2498" s="706">
        <v>0</v>
      </c>
    </row>
    <row r="2499" spans="1:7" ht="11.25" customHeight="1" x14ac:dyDescent="0.25">
      <c r="A2499" s="690" t="e">
        <f t="shared" si="307"/>
        <v>#N/A</v>
      </c>
      <c r="B2499" s="694" t="s">
        <v>1380</v>
      </c>
      <c r="C2499" s="698">
        <v>13</v>
      </c>
      <c r="D2499" s="697" t="s">
        <v>1368</v>
      </c>
      <c r="E2499" s="707">
        <v>0</v>
      </c>
    </row>
    <row r="2500" spans="1:7" ht="11.25" customHeight="1" x14ac:dyDescent="0.25">
      <c r="A2500" s="690" t="e">
        <f t="shared" si="307"/>
        <v>#N/A</v>
      </c>
      <c r="B2500" s="694" t="s">
        <v>1381</v>
      </c>
      <c r="C2500" s="698">
        <v>14</v>
      </c>
      <c r="D2500" s="697" t="s">
        <v>1368</v>
      </c>
      <c r="E2500" s="703"/>
    </row>
    <row r="2502" spans="1:7" ht="11.25" customHeight="1" x14ac:dyDescent="0.25">
      <c r="A2502" s="690" t="e">
        <f t="shared" ref="A2502" si="312">B2502</f>
        <v>#N/A</v>
      </c>
      <c r="B2502" s="697" t="e">
        <v>#N/A</v>
      </c>
      <c r="C2502" s="697" t="s">
        <v>1338</v>
      </c>
      <c r="D2502" s="698">
        <v>1</v>
      </c>
      <c r="E2502" s="698">
        <v>2</v>
      </c>
      <c r="G2502" s="690">
        <v>156</v>
      </c>
    </row>
    <row r="2503" spans="1:7" ht="11.25" customHeight="1" x14ac:dyDescent="0.25">
      <c r="A2503" s="690" t="e">
        <f t="shared" ref="A2503" si="313">A2502</f>
        <v>#N/A</v>
      </c>
      <c r="B2503" s="694" t="s">
        <v>1367</v>
      </c>
      <c r="C2503" s="698">
        <v>1</v>
      </c>
      <c r="D2503" s="699">
        <v>0</v>
      </c>
      <c r="E2503" s="697" t="s">
        <v>1368</v>
      </c>
      <c r="G2503" s="705" t="e">
        <v>#N/A</v>
      </c>
    </row>
    <row r="2504" spans="1:7" ht="11.25" customHeight="1" x14ac:dyDescent="0.25">
      <c r="A2504" s="690" t="e">
        <f t="shared" si="307"/>
        <v>#N/A</v>
      </c>
      <c r="B2504" s="694" t="s">
        <v>1369</v>
      </c>
      <c r="C2504" s="698">
        <v>2</v>
      </c>
      <c r="D2504" s="700"/>
      <c r="E2504" s="697" t="s">
        <v>1368</v>
      </c>
    </row>
    <row r="2505" spans="1:7" ht="11.25" customHeight="1" x14ac:dyDescent="0.25">
      <c r="A2505" s="690" t="e">
        <f t="shared" si="307"/>
        <v>#N/A</v>
      </c>
      <c r="B2505" s="694" t="s">
        <v>1370</v>
      </c>
      <c r="C2505" s="698">
        <v>3</v>
      </c>
      <c r="D2505" s="701">
        <v>0</v>
      </c>
      <c r="E2505" s="697" t="s">
        <v>1368</v>
      </c>
      <c r="G2505" s="690" t="s">
        <v>1384</v>
      </c>
    </row>
    <row r="2506" spans="1:7" ht="11.25" customHeight="1" x14ac:dyDescent="0.25">
      <c r="A2506" s="690" t="e">
        <f t="shared" si="307"/>
        <v>#N/A</v>
      </c>
      <c r="B2506" s="694" t="s">
        <v>1371</v>
      </c>
      <c r="C2506" s="698">
        <v>4</v>
      </c>
      <c r="D2506" s="700"/>
      <c r="E2506" s="697" t="s">
        <v>1368</v>
      </c>
    </row>
    <row r="2507" spans="1:7" ht="11.25" customHeight="1" x14ac:dyDescent="0.25">
      <c r="A2507" s="690" t="e">
        <f t="shared" si="307"/>
        <v>#N/A</v>
      </c>
      <c r="B2507" s="694" t="s">
        <v>1372</v>
      </c>
      <c r="C2507" s="698">
        <v>5</v>
      </c>
      <c r="D2507" s="700">
        <v>0</v>
      </c>
      <c r="E2507" s="697" t="s">
        <v>1368</v>
      </c>
    </row>
    <row r="2508" spans="1:7" ht="11.25" customHeight="1" x14ac:dyDescent="0.25">
      <c r="A2508" s="690" t="e">
        <f t="shared" si="307"/>
        <v>#N/A</v>
      </c>
      <c r="B2508" s="694" t="s">
        <v>1373</v>
      </c>
      <c r="C2508" s="698">
        <v>6</v>
      </c>
      <c r="D2508" s="700"/>
      <c r="E2508" s="697" t="s">
        <v>1368</v>
      </c>
    </row>
    <row r="2509" spans="1:7" ht="11.25" customHeight="1" x14ac:dyDescent="0.25">
      <c r="A2509" s="690" t="e">
        <f t="shared" si="307"/>
        <v>#N/A</v>
      </c>
      <c r="B2509" s="694" t="s">
        <v>1374</v>
      </c>
      <c r="C2509" s="698">
        <v>7</v>
      </c>
      <c r="D2509" s="702">
        <v>0</v>
      </c>
      <c r="E2509" s="697" t="s">
        <v>1368</v>
      </c>
    </row>
    <row r="2510" spans="1:7" ht="11.25" customHeight="1" x14ac:dyDescent="0.25">
      <c r="A2510" s="690" t="e">
        <f t="shared" si="307"/>
        <v>#N/A</v>
      </c>
      <c r="B2510" s="694" t="s">
        <v>1375</v>
      </c>
      <c r="C2510" s="698">
        <v>8</v>
      </c>
      <c r="D2510" s="703">
        <v>0</v>
      </c>
      <c r="E2510" s="697" t="s">
        <v>1368</v>
      </c>
    </row>
    <row r="2511" spans="1:7" ht="11.25" customHeight="1" x14ac:dyDescent="0.25">
      <c r="A2511" s="690" t="e">
        <f t="shared" si="307"/>
        <v>#N/A</v>
      </c>
      <c r="B2511" s="694" t="s">
        <v>1376</v>
      </c>
      <c r="C2511" s="698">
        <v>9</v>
      </c>
      <c r="D2511" s="700">
        <v>0</v>
      </c>
      <c r="E2511" s="697" t="s">
        <v>1368</v>
      </c>
    </row>
    <row r="2512" spans="1:7" ht="11.25" customHeight="1" x14ac:dyDescent="0.25">
      <c r="A2512" s="690" t="e">
        <f t="shared" si="307"/>
        <v>#N/A</v>
      </c>
      <c r="B2512" s="694" t="s">
        <v>1377</v>
      </c>
      <c r="C2512" s="698">
        <v>10</v>
      </c>
      <c r="D2512" s="700">
        <v>0</v>
      </c>
      <c r="E2512" s="697" t="s">
        <v>1368</v>
      </c>
    </row>
    <row r="2513" spans="1:7" ht="11.25" customHeight="1" x14ac:dyDescent="0.25">
      <c r="A2513" s="690" t="e">
        <f t="shared" si="307"/>
        <v>#N/A</v>
      </c>
      <c r="B2513" s="694" t="s">
        <v>1378</v>
      </c>
      <c r="C2513" s="698">
        <v>11</v>
      </c>
      <c r="D2513" s="697" t="s">
        <v>1368</v>
      </c>
      <c r="E2513" s="706">
        <v>0</v>
      </c>
    </row>
    <row r="2514" spans="1:7" ht="11.25" customHeight="1" x14ac:dyDescent="0.25">
      <c r="A2514" s="690" t="e">
        <f t="shared" si="307"/>
        <v>#N/A</v>
      </c>
      <c r="B2514" s="694" t="s">
        <v>1379</v>
      </c>
      <c r="C2514" s="698">
        <v>12</v>
      </c>
      <c r="D2514" s="697" t="s">
        <v>1368</v>
      </c>
      <c r="E2514" s="706">
        <v>0</v>
      </c>
    </row>
    <row r="2515" spans="1:7" ht="11.25" customHeight="1" x14ac:dyDescent="0.25">
      <c r="A2515" s="690" t="e">
        <f t="shared" si="307"/>
        <v>#N/A</v>
      </c>
      <c r="B2515" s="694" t="s">
        <v>1380</v>
      </c>
      <c r="C2515" s="698">
        <v>13</v>
      </c>
      <c r="D2515" s="697" t="s">
        <v>1368</v>
      </c>
      <c r="E2515" s="707">
        <v>0</v>
      </c>
    </row>
    <row r="2516" spans="1:7" ht="11.25" customHeight="1" x14ac:dyDescent="0.25">
      <c r="A2516" s="690" t="e">
        <f t="shared" si="307"/>
        <v>#N/A</v>
      </c>
      <c r="B2516" s="694" t="s">
        <v>1381</v>
      </c>
      <c r="C2516" s="698">
        <v>14</v>
      </c>
      <c r="D2516" s="697" t="s">
        <v>1368</v>
      </c>
      <c r="E2516" s="703"/>
    </row>
    <row r="2518" spans="1:7" ht="11.25" customHeight="1" x14ac:dyDescent="0.25">
      <c r="A2518" s="690" t="e">
        <f t="shared" ref="A2518" si="314">B2518</f>
        <v>#N/A</v>
      </c>
      <c r="B2518" s="697" t="e">
        <v>#N/A</v>
      </c>
      <c r="C2518" s="697" t="s">
        <v>1338</v>
      </c>
      <c r="D2518" s="698">
        <v>1</v>
      </c>
      <c r="E2518" s="698">
        <v>2</v>
      </c>
      <c r="G2518" s="690">
        <v>157</v>
      </c>
    </row>
    <row r="2519" spans="1:7" ht="11.25" customHeight="1" x14ac:dyDescent="0.25">
      <c r="A2519" s="690" t="e">
        <f t="shared" ref="A2519:A2580" si="315">A2518</f>
        <v>#N/A</v>
      </c>
      <c r="B2519" s="694" t="s">
        <v>1367</v>
      </c>
      <c r="C2519" s="698">
        <v>1</v>
      </c>
      <c r="D2519" s="699">
        <v>0</v>
      </c>
      <c r="E2519" s="697" t="s">
        <v>1368</v>
      </c>
      <c r="G2519" s="705" t="e">
        <v>#N/A</v>
      </c>
    </row>
    <row r="2520" spans="1:7" ht="11.25" customHeight="1" x14ac:dyDescent="0.25">
      <c r="A2520" s="690" t="e">
        <f t="shared" si="315"/>
        <v>#N/A</v>
      </c>
      <c r="B2520" s="694" t="s">
        <v>1369</v>
      </c>
      <c r="C2520" s="698">
        <v>2</v>
      </c>
      <c r="D2520" s="700"/>
      <c r="E2520" s="697" t="s">
        <v>1368</v>
      </c>
    </row>
    <row r="2521" spans="1:7" ht="11.25" customHeight="1" x14ac:dyDescent="0.25">
      <c r="A2521" s="690" t="e">
        <f t="shared" si="315"/>
        <v>#N/A</v>
      </c>
      <c r="B2521" s="694" t="s">
        <v>1370</v>
      </c>
      <c r="C2521" s="698">
        <v>3</v>
      </c>
      <c r="D2521" s="701">
        <v>0</v>
      </c>
      <c r="E2521" s="697" t="s">
        <v>1368</v>
      </c>
      <c r="G2521" s="690" t="s">
        <v>1384</v>
      </c>
    </row>
    <row r="2522" spans="1:7" ht="11.25" customHeight="1" x14ac:dyDescent="0.25">
      <c r="A2522" s="690" t="e">
        <f t="shared" si="315"/>
        <v>#N/A</v>
      </c>
      <c r="B2522" s="694" t="s">
        <v>1371</v>
      </c>
      <c r="C2522" s="698">
        <v>4</v>
      </c>
      <c r="D2522" s="700"/>
      <c r="E2522" s="697" t="s">
        <v>1368</v>
      </c>
    </row>
    <row r="2523" spans="1:7" ht="11.25" customHeight="1" x14ac:dyDescent="0.25">
      <c r="A2523" s="690" t="e">
        <f t="shared" si="315"/>
        <v>#N/A</v>
      </c>
      <c r="B2523" s="694" t="s">
        <v>1372</v>
      </c>
      <c r="C2523" s="698">
        <v>5</v>
      </c>
      <c r="D2523" s="700">
        <v>0</v>
      </c>
      <c r="E2523" s="697" t="s">
        <v>1368</v>
      </c>
    </row>
    <row r="2524" spans="1:7" ht="11.25" customHeight="1" x14ac:dyDescent="0.25">
      <c r="A2524" s="690" t="e">
        <f t="shared" si="315"/>
        <v>#N/A</v>
      </c>
      <c r="B2524" s="694" t="s">
        <v>1373</v>
      </c>
      <c r="C2524" s="698">
        <v>6</v>
      </c>
      <c r="D2524" s="700"/>
      <c r="E2524" s="697" t="s">
        <v>1368</v>
      </c>
    </row>
    <row r="2525" spans="1:7" ht="11.25" customHeight="1" x14ac:dyDescent="0.25">
      <c r="A2525" s="690" t="e">
        <f t="shared" si="315"/>
        <v>#N/A</v>
      </c>
      <c r="B2525" s="694" t="s">
        <v>1374</v>
      </c>
      <c r="C2525" s="698">
        <v>7</v>
      </c>
      <c r="D2525" s="702">
        <v>0</v>
      </c>
      <c r="E2525" s="697" t="s">
        <v>1368</v>
      </c>
    </row>
    <row r="2526" spans="1:7" ht="11.25" customHeight="1" x14ac:dyDescent="0.25">
      <c r="A2526" s="690" t="e">
        <f t="shared" si="315"/>
        <v>#N/A</v>
      </c>
      <c r="B2526" s="694" t="s">
        <v>1375</v>
      </c>
      <c r="C2526" s="698">
        <v>8</v>
      </c>
      <c r="D2526" s="703">
        <v>0</v>
      </c>
      <c r="E2526" s="697" t="s">
        <v>1368</v>
      </c>
    </row>
    <row r="2527" spans="1:7" ht="11.25" customHeight="1" x14ac:dyDescent="0.25">
      <c r="A2527" s="690" t="e">
        <f t="shared" si="315"/>
        <v>#N/A</v>
      </c>
      <c r="B2527" s="694" t="s">
        <v>1376</v>
      </c>
      <c r="C2527" s="698">
        <v>9</v>
      </c>
      <c r="D2527" s="700">
        <v>0</v>
      </c>
      <c r="E2527" s="697" t="s">
        <v>1368</v>
      </c>
    </row>
    <row r="2528" spans="1:7" ht="11.25" customHeight="1" x14ac:dyDescent="0.25">
      <c r="A2528" s="690" t="e">
        <f t="shared" si="315"/>
        <v>#N/A</v>
      </c>
      <c r="B2528" s="694" t="s">
        <v>1377</v>
      </c>
      <c r="C2528" s="698">
        <v>10</v>
      </c>
      <c r="D2528" s="700">
        <v>0</v>
      </c>
      <c r="E2528" s="697" t="s">
        <v>1368</v>
      </c>
    </row>
    <row r="2529" spans="1:7" ht="11.25" customHeight="1" x14ac:dyDescent="0.25">
      <c r="A2529" s="690" t="e">
        <f t="shared" si="315"/>
        <v>#N/A</v>
      </c>
      <c r="B2529" s="694" t="s">
        <v>1378</v>
      </c>
      <c r="C2529" s="698">
        <v>11</v>
      </c>
      <c r="D2529" s="697" t="s">
        <v>1368</v>
      </c>
      <c r="E2529" s="706">
        <v>0</v>
      </c>
    </row>
    <row r="2530" spans="1:7" ht="11.25" customHeight="1" x14ac:dyDescent="0.25">
      <c r="A2530" s="690" t="e">
        <f t="shared" si="315"/>
        <v>#N/A</v>
      </c>
      <c r="B2530" s="694" t="s">
        <v>1379</v>
      </c>
      <c r="C2530" s="698">
        <v>12</v>
      </c>
      <c r="D2530" s="697" t="s">
        <v>1368</v>
      </c>
      <c r="E2530" s="706">
        <v>0</v>
      </c>
    </row>
    <row r="2531" spans="1:7" ht="11.25" customHeight="1" x14ac:dyDescent="0.25">
      <c r="A2531" s="690" t="e">
        <f t="shared" si="315"/>
        <v>#N/A</v>
      </c>
      <c r="B2531" s="694" t="s">
        <v>1380</v>
      </c>
      <c r="C2531" s="698">
        <v>13</v>
      </c>
      <c r="D2531" s="697" t="s">
        <v>1368</v>
      </c>
      <c r="E2531" s="707">
        <v>0</v>
      </c>
    </row>
    <row r="2532" spans="1:7" ht="11.25" customHeight="1" x14ac:dyDescent="0.25">
      <c r="A2532" s="690" t="e">
        <f t="shared" si="315"/>
        <v>#N/A</v>
      </c>
      <c r="B2532" s="694" t="s">
        <v>1381</v>
      </c>
      <c r="C2532" s="698">
        <v>14</v>
      </c>
      <c r="D2532" s="697" t="s">
        <v>1368</v>
      </c>
      <c r="E2532" s="703"/>
    </row>
    <row r="2534" spans="1:7" ht="11.25" customHeight="1" x14ac:dyDescent="0.25">
      <c r="A2534" s="690" t="e">
        <f t="shared" ref="A2534" si="316">B2534</f>
        <v>#N/A</v>
      </c>
      <c r="B2534" s="697" t="e">
        <v>#N/A</v>
      </c>
      <c r="C2534" s="697" t="s">
        <v>1338</v>
      </c>
      <c r="D2534" s="698">
        <v>1</v>
      </c>
      <c r="E2534" s="698">
        <v>2</v>
      </c>
      <c r="G2534" s="690">
        <v>158</v>
      </c>
    </row>
    <row r="2535" spans="1:7" ht="11.25" customHeight="1" x14ac:dyDescent="0.25">
      <c r="A2535" s="690" t="e">
        <f t="shared" ref="A2535" si="317">A2534</f>
        <v>#N/A</v>
      </c>
      <c r="B2535" s="694" t="s">
        <v>1367</v>
      </c>
      <c r="C2535" s="698">
        <v>1</v>
      </c>
      <c r="D2535" s="699">
        <v>0</v>
      </c>
      <c r="E2535" s="697" t="s">
        <v>1368</v>
      </c>
      <c r="G2535" s="705" t="e">
        <v>#N/A</v>
      </c>
    </row>
    <row r="2536" spans="1:7" ht="11.25" customHeight="1" x14ac:dyDescent="0.25">
      <c r="A2536" s="690" t="e">
        <f t="shared" si="315"/>
        <v>#N/A</v>
      </c>
      <c r="B2536" s="694" t="s">
        <v>1369</v>
      </c>
      <c r="C2536" s="698">
        <v>2</v>
      </c>
      <c r="D2536" s="700"/>
      <c r="E2536" s="697" t="s">
        <v>1368</v>
      </c>
    </row>
    <row r="2537" spans="1:7" ht="11.25" customHeight="1" x14ac:dyDescent="0.25">
      <c r="A2537" s="690" t="e">
        <f t="shared" si="315"/>
        <v>#N/A</v>
      </c>
      <c r="B2537" s="694" t="s">
        <v>1370</v>
      </c>
      <c r="C2537" s="698">
        <v>3</v>
      </c>
      <c r="D2537" s="701">
        <v>0</v>
      </c>
      <c r="E2537" s="697" t="s">
        <v>1368</v>
      </c>
      <c r="G2537" s="690" t="s">
        <v>1384</v>
      </c>
    </row>
    <row r="2538" spans="1:7" ht="11.25" customHeight="1" x14ac:dyDescent="0.25">
      <c r="A2538" s="690" t="e">
        <f t="shared" si="315"/>
        <v>#N/A</v>
      </c>
      <c r="B2538" s="694" t="s">
        <v>1371</v>
      </c>
      <c r="C2538" s="698">
        <v>4</v>
      </c>
      <c r="D2538" s="700"/>
      <c r="E2538" s="697" t="s">
        <v>1368</v>
      </c>
    </row>
    <row r="2539" spans="1:7" ht="11.25" customHeight="1" x14ac:dyDescent="0.25">
      <c r="A2539" s="690" t="e">
        <f t="shared" si="315"/>
        <v>#N/A</v>
      </c>
      <c r="B2539" s="694" t="s">
        <v>1372</v>
      </c>
      <c r="C2539" s="698">
        <v>5</v>
      </c>
      <c r="D2539" s="700">
        <v>0</v>
      </c>
      <c r="E2539" s="697" t="s">
        <v>1368</v>
      </c>
    </row>
    <row r="2540" spans="1:7" ht="11.25" customHeight="1" x14ac:dyDescent="0.25">
      <c r="A2540" s="690" t="e">
        <f t="shared" si="315"/>
        <v>#N/A</v>
      </c>
      <c r="B2540" s="694" t="s">
        <v>1373</v>
      </c>
      <c r="C2540" s="698">
        <v>6</v>
      </c>
      <c r="D2540" s="700"/>
      <c r="E2540" s="697" t="s">
        <v>1368</v>
      </c>
    </row>
    <row r="2541" spans="1:7" ht="11.25" customHeight="1" x14ac:dyDescent="0.25">
      <c r="A2541" s="690" t="e">
        <f t="shared" si="315"/>
        <v>#N/A</v>
      </c>
      <c r="B2541" s="694" t="s">
        <v>1374</v>
      </c>
      <c r="C2541" s="698">
        <v>7</v>
      </c>
      <c r="D2541" s="702">
        <v>0</v>
      </c>
      <c r="E2541" s="697" t="s">
        <v>1368</v>
      </c>
    </row>
    <row r="2542" spans="1:7" ht="11.25" customHeight="1" x14ac:dyDescent="0.25">
      <c r="A2542" s="690" t="e">
        <f t="shared" si="315"/>
        <v>#N/A</v>
      </c>
      <c r="B2542" s="694" t="s">
        <v>1375</v>
      </c>
      <c r="C2542" s="698">
        <v>8</v>
      </c>
      <c r="D2542" s="703">
        <v>0</v>
      </c>
      <c r="E2542" s="697" t="s">
        <v>1368</v>
      </c>
    </row>
    <row r="2543" spans="1:7" ht="11.25" customHeight="1" x14ac:dyDescent="0.25">
      <c r="A2543" s="690" t="e">
        <f t="shared" si="315"/>
        <v>#N/A</v>
      </c>
      <c r="B2543" s="694" t="s">
        <v>1376</v>
      </c>
      <c r="C2543" s="698">
        <v>9</v>
      </c>
      <c r="D2543" s="700">
        <v>0</v>
      </c>
      <c r="E2543" s="697" t="s">
        <v>1368</v>
      </c>
    </row>
    <row r="2544" spans="1:7" ht="11.25" customHeight="1" x14ac:dyDescent="0.25">
      <c r="A2544" s="690" t="e">
        <f t="shared" si="315"/>
        <v>#N/A</v>
      </c>
      <c r="B2544" s="694" t="s">
        <v>1377</v>
      </c>
      <c r="C2544" s="698">
        <v>10</v>
      </c>
      <c r="D2544" s="700">
        <v>0</v>
      </c>
      <c r="E2544" s="697" t="s">
        <v>1368</v>
      </c>
    </row>
    <row r="2545" spans="1:7" ht="11.25" customHeight="1" x14ac:dyDescent="0.25">
      <c r="A2545" s="690" t="e">
        <f t="shared" si="315"/>
        <v>#N/A</v>
      </c>
      <c r="B2545" s="694" t="s">
        <v>1378</v>
      </c>
      <c r="C2545" s="698">
        <v>11</v>
      </c>
      <c r="D2545" s="697" t="s">
        <v>1368</v>
      </c>
      <c r="E2545" s="706">
        <v>0</v>
      </c>
    </row>
    <row r="2546" spans="1:7" ht="11.25" customHeight="1" x14ac:dyDescent="0.25">
      <c r="A2546" s="690" t="e">
        <f t="shared" si="315"/>
        <v>#N/A</v>
      </c>
      <c r="B2546" s="694" t="s">
        <v>1379</v>
      </c>
      <c r="C2546" s="698">
        <v>12</v>
      </c>
      <c r="D2546" s="697" t="s">
        <v>1368</v>
      </c>
      <c r="E2546" s="706">
        <v>0</v>
      </c>
    </row>
    <row r="2547" spans="1:7" ht="11.25" customHeight="1" x14ac:dyDescent="0.25">
      <c r="A2547" s="690" t="e">
        <f t="shared" si="315"/>
        <v>#N/A</v>
      </c>
      <c r="B2547" s="694" t="s">
        <v>1380</v>
      </c>
      <c r="C2547" s="698">
        <v>13</v>
      </c>
      <c r="D2547" s="697" t="s">
        <v>1368</v>
      </c>
      <c r="E2547" s="707">
        <v>0</v>
      </c>
    </row>
    <row r="2548" spans="1:7" ht="11.25" customHeight="1" x14ac:dyDescent="0.25">
      <c r="A2548" s="690" t="e">
        <f t="shared" si="315"/>
        <v>#N/A</v>
      </c>
      <c r="B2548" s="694" t="s">
        <v>1381</v>
      </c>
      <c r="C2548" s="698">
        <v>14</v>
      </c>
      <c r="D2548" s="697" t="s">
        <v>1368</v>
      </c>
      <c r="E2548" s="703"/>
    </row>
    <row r="2550" spans="1:7" ht="11.25" customHeight="1" x14ac:dyDescent="0.25">
      <c r="A2550" s="690" t="e">
        <f t="shared" ref="A2550" si="318">B2550</f>
        <v>#N/A</v>
      </c>
      <c r="B2550" s="697" t="e">
        <v>#N/A</v>
      </c>
      <c r="C2550" s="697" t="s">
        <v>1338</v>
      </c>
      <c r="D2550" s="698">
        <v>1</v>
      </c>
      <c r="E2550" s="698">
        <v>2</v>
      </c>
      <c r="G2550" s="690">
        <v>159</v>
      </c>
    </row>
    <row r="2551" spans="1:7" ht="11.25" customHeight="1" x14ac:dyDescent="0.25">
      <c r="A2551" s="690" t="e">
        <f t="shared" ref="A2551" si="319">A2550</f>
        <v>#N/A</v>
      </c>
      <c r="B2551" s="694" t="s">
        <v>1367</v>
      </c>
      <c r="C2551" s="698">
        <v>1</v>
      </c>
      <c r="D2551" s="699">
        <v>0</v>
      </c>
      <c r="E2551" s="697" t="s">
        <v>1368</v>
      </c>
      <c r="G2551" s="705" t="e">
        <v>#N/A</v>
      </c>
    </row>
    <row r="2552" spans="1:7" ht="11.25" customHeight="1" x14ac:dyDescent="0.25">
      <c r="A2552" s="690" t="e">
        <f t="shared" si="315"/>
        <v>#N/A</v>
      </c>
      <c r="B2552" s="694" t="s">
        <v>1369</v>
      </c>
      <c r="C2552" s="698">
        <v>2</v>
      </c>
      <c r="D2552" s="700"/>
      <c r="E2552" s="697" t="s">
        <v>1368</v>
      </c>
    </row>
    <row r="2553" spans="1:7" ht="11.25" customHeight="1" x14ac:dyDescent="0.25">
      <c r="A2553" s="690" t="e">
        <f t="shared" si="315"/>
        <v>#N/A</v>
      </c>
      <c r="B2553" s="694" t="s">
        <v>1370</v>
      </c>
      <c r="C2553" s="698">
        <v>3</v>
      </c>
      <c r="D2553" s="701">
        <v>0</v>
      </c>
      <c r="E2553" s="697" t="s">
        <v>1368</v>
      </c>
      <c r="G2553" s="690" t="s">
        <v>1384</v>
      </c>
    </row>
    <row r="2554" spans="1:7" ht="11.25" customHeight="1" x14ac:dyDescent="0.25">
      <c r="A2554" s="690" t="e">
        <f t="shared" si="315"/>
        <v>#N/A</v>
      </c>
      <c r="B2554" s="694" t="s">
        <v>1371</v>
      </c>
      <c r="C2554" s="698">
        <v>4</v>
      </c>
      <c r="D2554" s="700"/>
      <c r="E2554" s="697" t="s">
        <v>1368</v>
      </c>
    </row>
    <row r="2555" spans="1:7" ht="11.25" customHeight="1" x14ac:dyDescent="0.25">
      <c r="A2555" s="690" t="e">
        <f t="shared" si="315"/>
        <v>#N/A</v>
      </c>
      <c r="B2555" s="694" t="s">
        <v>1372</v>
      </c>
      <c r="C2555" s="698">
        <v>5</v>
      </c>
      <c r="D2555" s="700">
        <v>0</v>
      </c>
      <c r="E2555" s="697" t="s">
        <v>1368</v>
      </c>
    </row>
    <row r="2556" spans="1:7" ht="11.25" customHeight="1" x14ac:dyDescent="0.25">
      <c r="A2556" s="690" t="e">
        <f t="shared" si="315"/>
        <v>#N/A</v>
      </c>
      <c r="B2556" s="694" t="s">
        <v>1373</v>
      </c>
      <c r="C2556" s="698">
        <v>6</v>
      </c>
      <c r="D2556" s="700"/>
      <c r="E2556" s="697" t="s">
        <v>1368</v>
      </c>
    </row>
    <row r="2557" spans="1:7" ht="11.25" customHeight="1" x14ac:dyDescent="0.25">
      <c r="A2557" s="690" t="e">
        <f t="shared" si="315"/>
        <v>#N/A</v>
      </c>
      <c r="B2557" s="694" t="s">
        <v>1374</v>
      </c>
      <c r="C2557" s="698">
        <v>7</v>
      </c>
      <c r="D2557" s="702">
        <v>0</v>
      </c>
      <c r="E2557" s="697" t="s">
        <v>1368</v>
      </c>
    </row>
    <row r="2558" spans="1:7" ht="11.25" customHeight="1" x14ac:dyDescent="0.25">
      <c r="A2558" s="690" t="e">
        <f t="shared" si="315"/>
        <v>#N/A</v>
      </c>
      <c r="B2558" s="694" t="s">
        <v>1375</v>
      </c>
      <c r="C2558" s="698">
        <v>8</v>
      </c>
      <c r="D2558" s="703">
        <v>0</v>
      </c>
      <c r="E2558" s="697" t="s">
        <v>1368</v>
      </c>
    </row>
    <row r="2559" spans="1:7" ht="11.25" customHeight="1" x14ac:dyDescent="0.25">
      <c r="A2559" s="690" t="e">
        <f t="shared" si="315"/>
        <v>#N/A</v>
      </c>
      <c r="B2559" s="694" t="s">
        <v>1376</v>
      </c>
      <c r="C2559" s="698">
        <v>9</v>
      </c>
      <c r="D2559" s="700">
        <v>0</v>
      </c>
      <c r="E2559" s="697" t="s">
        <v>1368</v>
      </c>
    </row>
    <row r="2560" spans="1:7" ht="11.25" customHeight="1" x14ac:dyDescent="0.25">
      <c r="A2560" s="690" t="e">
        <f t="shared" si="315"/>
        <v>#N/A</v>
      </c>
      <c r="B2560" s="694" t="s">
        <v>1377</v>
      </c>
      <c r="C2560" s="698">
        <v>10</v>
      </c>
      <c r="D2560" s="700">
        <v>0</v>
      </c>
      <c r="E2560" s="697" t="s">
        <v>1368</v>
      </c>
    </row>
    <row r="2561" spans="1:7" ht="11.25" customHeight="1" x14ac:dyDescent="0.25">
      <c r="A2561" s="690" t="e">
        <f t="shared" si="315"/>
        <v>#N/A</v>
      </c>
      <c r="B2561" s="694" t="s">
        <v>1378</v>
      </c>
      <c r="C2561" s="698">
        <v>11</v>
      </c>
      <c r="D2561" s="697" t="s">
        <v>1368</v>
      </c>
      <c r="E2561" s="706">
        <v>0</v>
      </c>
    </row>
    <row r="2562" spans="1:7" ht="11.25" customHeight="1" x14ac:dyDescent="0.25">
      <c r="A2562" s="690" t="e">
        <f t="shared" si="315"/>
        <v>#N/A</v>
      </c>
      <c r="B2562" s="694" t="s">
        <v>1379</v>
      </c>
      <c r="C2562" s="698">
        <v>12</v>
      </c>
      <c r="D2562" s="697" t="s">
        <v>1368</v>
      </c>
      <c r="E2562" s="706">
        <v>0</v>
      </c>
    </row>
    <row r="2563" spans="1:7" ht="11.25" customHeight="1" x14ac:dyDescent="0.25">
      <c r="A2563" s="690" t="e">
        <f t="shared" si="315"/>
        <v>#N/A</v>
      </c>
      <c r="B2563" s="694" t="s">
        <v>1380</v>
      </c>
      <c r="C2563" s="698">
        <v>13</v>
      </c>
      <c r="D2563" s="697" t="s">
        <v>1368</v>
      </c>
      <c r="E2563" s="707">
        <v>0</v>
      </c>
    </row>
    <row r="2564" spans="1:7" ht="11.25" customHeight="1" x14ac:dyDescent="0.25">
      <c r="A2564" s="690" t="e">
        <f t="shared" si="315"/>
        <v>#N/A</v>
      </c>
      <c r="B2564" s="694" t="s">
        <v>1381</v>
      </c>
      <c r="C2564" s="698">
        <v>14</v>
      </c>
      <c r="D2564" s="697" t="s">
        <v>1368</v>
      </c>
      <c r="E2564" s="703"/>
    </row>
    <row r="2566" spans="1:7" ht="11.25" customHeight="1" x14ac:dyDescent="0.25">
      <c r="A2566" s="690" t="e">
        <f t="shared" ref="A2566" si="320">B2566</f>
        <v>#N/A</v>
      </c>
      <c r="B2566" s="697" t="e">
        <v>#N/A</v>
      </c>
      <c r="C2566" s="697" t="s">
        <v>1338</v>
      </c>
      <c r="D2566" s="698">
        <v>1</v>
      </c>
      <c r="E2566" s="698">
        <v>2</v>
      </c>
      <c r="G2566" s="690">
        <v>160</v>
      </c>
    </row>
    <row r="2567" spans="1:7" ht="11.25" customHeight="1" x14ac:dyDescent="0.25">
      <c r="A2567" s="690" t="e">
        <f t="shared" ref="A2567" si="321">A2566</f>
        <v>#N/A</v>
      </c>
      <c r="B2567" s="694" t="s">
        <v>1367</v>
      </c>
      <c r="C2567" s="698">
        <v>1</v>
      </c>
      <c r="D2567" s="699">
        <v>0</v>
      </c>
      <c r="E2567" s="697" t="s">
        <v>1368</v>
      </c>
      <c r="G2567" s="705" t="e">
        <v>#N/A</v>
      </c>
    </row>
    <row r="2568" spans="1:7" ht="11.25" customHeight="1" x14ac:dyDescent="0.25">
      <c r="A2568" s="690" t="e">
        <f t="shared" si="315"/>
        <v>#N/A</v>
      </c>
      <c r="B2568" s="694" t="s">
        <v>1369</v>
      </c>
      <c r="C2568" s="698">
        <v>2</v>
      </c>
      <c r="D2568" s="700"/>
      <c r="E2568" s="697" t="s">
        <v>1368</v>
      </c>
    </row>
    <row r="2569" spans="1:7" ht="11.25" customHeight="1" x14ac:dyDescent="0.25">
      <c r="A2569" s="690" t="e">
        <f t="shared" si="315"/>
        <v>#N/A</v>
      </c>
      <c r="B2569" s="694" t="s">
        <v>1370</v>
      </c>
      <c r="C2569" s="698">
        <v>3</v>
      </c>
      <c r="D2569" s="701">
        <v>0</v>
      </c>
      <c r="E2569" s="697" t="s">
        <v>1368</v>
      </c>
      <c r="G2569" s="690" t="s">
        <v>1384</v>
      </c>
    </row>
    <row r="2570" spans="1:7" ht="11.25" customHeight="1" x14ac:dyDescent="0.25">
      <c r="A2570" s="690" t="e">
        <f t="shared" si="315"/>
        <v>#N/A</v>
      </c>
      <c r="B2570" s="694" t="s">
        <v>1371</v>
      </c>
      <c r="C2570" s="698">
        <v>4</v>
      </c>
      <c r="D2570" s="700"/>
      <c r="E2570" s="697" t="s">
        <v>1368</v>
      </c>
    </row>
    <row r="2571" spans="1:7" ht="11.25" customHeight="1" x14ac:dyDescent="0.25">
      <c r="A2571" s="690" t="e">
        <f t="shared" si="315"/>
        <v>#N/A</v>
      </c>
      <c r="B2571" s="694" t="s">
        <v>1372</v>
      </c>
      <c r="C2571" s="698">
        <v>5</v>
      </c>
      <c r="D2571" s="700">
        <v>0</v>
      </c>
      <c r="E2571" s="697" t="s">
        <v>1368</v>
      </c>
    </row>
    <row r="2572" spans="1:7" ht="11.25" customHeight="1" x14ac:dyDescent="0.25">
      <c r="A2572" s="690" t="e">
        <f t="shared" si="315"/>
        <v>#N/A</v>
      </c>
      <c r="B2572" s="694" t="s">
        <v>1373</v>
      </c>
      <c r="C2572" s="698">
        <v>6</v>
      </c>
      <c r="D2572" s="700"/>
      <c r="E2572" s="697" t="s">
        <v>1368</v>
      </c>
    </row>
    <row r="2573" spans="1:7" ht="11.25" customHeight="1" x14ac:dyDescent="0.25">
      <c r="A2573" s="690" t="e">
        <f t="shared" si="315"/>
        <v>#N/A</v>
      </c>
      <c r="B2573" s="694" t="s">
        <v>1374</v>
      </c>
      <c r="C2573" s="698">
        <v>7</v>
      </c>
      <c r="D2573" s="702">
        <v>0</v>
      </c>
      <c r="E2573" s="697" t="s">
        <v>1368</v>
      </c>
    </row>
    <row r="2574" spans="1:7" ht="11.25" customHeight="1" x14ac:dyDescent="0.25">
      <c r="A2574" s="690" t="e">
        <f t="shared" si="315"/>
        <v>#N/A</v>
      </c>
      <c r="B2574" s="694" t="s">
        <v>1375</v>
      </c>
      <c r="C2574" s="698">
        <v>8</v>
      </c>
      <c r="D2574" s="703">
        <v>0</v>
      </c>
      <c r="E2574" s="697" t="s">
        <v>1368</v>
      </c>
    </row>
    <row r="2575" spans="1:7" ht="11.25" customHeight="1" x14ac:dyDescent="0.25">
      <c r="A2575" s="690" t="e">
        <f t="shared" si="315"/>
        <v>#N/A</v>
      </c>
      <c r="B2575" s="694" t="s">
        <v>1376</v>
      </c>
      <c r="C2575" s="698">
        <v>9</v>
      </c>
      <c r="D2575" s="700">
        <v>0</v>
      </c>
      <c r="E2575" s="697" t="s">
        <v>1368</v>
      </c>
    </row>
    <row r="2576" spans="1:7" ht="11.25" customHeight="1" x14ac:dyDescent="0.25">
      <c r="A2576" s="690" t="e">
        <f t="shared" si="315"/>
        <v>#N/A</v>
      </c>
      <c r="B2576" s="694" t="s">
        <v>1377</v>
      </c>
      <c r="C2576" s="698">
        <v>10</v>
      </c>
      <c r="D2576" s="700">
        <v>0</v>
      </c>
      <c r="E2576" s="697" t="s">
        <v>1368</v>
      </c>
    </row>
    <row r="2577" spans="1:7" ht="11.25" customHeight="1" x14ac:dyDescent="0.25">
      <c r="A2577" s="690" t="e">
        <f t="shared" si="315"/>
        <v>#N/A</v>
      </c>
      <c r="B2577" s="694" t="s">
        <v>1378</v>
      </c>
      <c r="C2577" s="698">
        <v>11</v>
      </c>
      <c r="D2577" s="697" t="s">
        <v>1368</v>
      </c>
      <c r="E2577" s="706">
        <v>0</v>
      </c>
    </row>
    <row r="2578" spans="1:7" ht="11.25" customHeight="1" x14ac:dyDescent="0.25">
      <c r="A2578" s="690" t="e">
        <f t="shared" si="315"/>
        <v>#N/A</v>
      </c>
      <c r="B2578" s="694" t="s">
        <v>1379</v>
      </c>
      <c r="C2578" s="698">
        <v>12</v>
      </c>
      <c r="D2578" s="697" t="s">
        <v>1368</v>
      </c>
      <c r="E2578" s="706">
        <v>0</v>
      </c>
    </row>
    <row r="2579" spans="1:7" ht="11.25" customHeight="1" x14ac:dyDescent="0.25">
      <c r="A2579" s="690" t="e">
        <f t="shared" si="315"/>
        <v>#N/A</v>
      </c>
      <c r="B2579" s="694" t="s">
        <v>1380</v>
      </c>
      <c r="C2579" s="698">
        <v>13</v>
      </c>
      <c r="D2579" s="697" t="s">
        <v>1368</v>
      </c>
      <c r="E2579" s="707">
        <v>0</v>
      </c>
    </row>
    <row r="2580" spans="1:7" ht="11.25" customHeight="1" x14ac:dyDescent="0.25">
      <c r="A2580" s="690" t="e">
        <f t="shared" si="315"/>
        <v>#N/A</v>
      </c>
      <c r="B2580" s="694" t="s">
        <v>1381</v>
      </c>
      <c r="C2580" s="698">
        <v>14</v>
      </c>
      <c r="D2580" s="697" t="s">
        <v>1368</v>
      </c>
      <c r="E2580" s="703"/>
    </row>
    <row r="2582" spans="1:7" ht="11.25" customHeight="1" x14ac:dyDescent="0.25">
      <c r="A2582" s="690" t="e">
        <f t="shared" ref="A2582" si="322">B2582</f>
        <v>#N/A</v>
      </c>
      <c r="B2582" s="697" t="e">
        <v>#N/A</v>
      </c>
      <c r="C2582" s="697" t="s">
        <v>1338</v>
      </c>
      <c r="D2582" s="698">
        <v>1</v>
      </c>
      <c r="E2582" s="698">
        <v>2</v>
      </c>
      <c r="G2582" s="690">
        <v>161</v>
      </c>
    </row>
    <row r="2583" spans="1:7" ht="11.25" customHeight="1" x14ac:dyDescent="0.25">
      <c r="A2583" s="690" t="e">
        <f t="shared" ref="A2583:A2644" si="323">A2582</f>
        <v>#N/A</v>
      </c>
      <c r="B2583" s="694" t="s">
        <v>1367</v>
      </c>
      <c r="C2583" s="698">
        <v>1</v>
      </c>
      <c r="D2583" s="699">
        <v>0</v>
      </c>
      <c r="E2583" s="697" t="s">
        <v>1368</v>
      </c>
      <c r="G2583" s="705" t="e">
        <v>#N/A</v>
      </c>
    </row>
    <row r="2584" spans="1:7" ht="11.25" customHeight="1" x14ac:dyDescent="0.25">
      <c r="A2584" s="690" t="e">
        <f t="shared" si="323"/>
        <v>#N/A</v>
      </c>
      <c r="B2584" s="694" t="s">
        <v>1369</v>
      </c>
      <c r="C2584" s="698">
        <v>2</v>
      </c>
      <c r="D2584" s="700"/>
      <c r="E2584" s="697" t="s">
        <v>1368</v>
      </c>
    </row>
    <row r="2585" spans="1:7" ht="11.25" customHeight="1" x14ac:dyDescent="0.25">
      <c r="A2585" s="690" t="e">
        <f t="shared" si="323"/>
        <v>#N/A</v>
      </c>
      <c r="B2585" s="694" t="s">
        <v>1370</v>
      </c>
      <c r="C2585" s="698">
        <v>3</v>
      </c>
      <c r="D2585" s="701">
        <v>0</v>
      </c>
      <c r="E2585" s="697" t="s">
        <v>1368</v>
      </c>
      <c r="G2585" s="690" t="s">
        <v>1384</v>
      </c>
    </row>
    <row r="2586" spans="1:7" ht="11.25" customHeight="1" x14ac:dyDescent="0.25">
      <c r="A2586" s="690" t="e">
        <f t="shared" si="323"/>
        <v>#N/A</v>
      </c>
      <c r="B2586" s="694" t="s">
        <v>1371</v>
      </c>
      <c r="C2586" s="698">
        <v>4</v>
      </c>
      <c r="D2586" s="700"/>
      <c r="E2586" s="697" t="s">
        <v>1368</v>
      </c>
    </row>
    <row r="2587" spans="1:7" ht="11.25" customHeight="1" x14ac:dyDescent="0.25">
      <c r="A2587" s="690" t="e">
        <f t="shared" si="323"/>
        <v>#N/A</v>
      </c>
      <c r="B2587" s="694" t="s">
        <v>1372</v>
      </c>
      <c r="C2587" s="698">
        <v>5</v>
      </c>
      <c r="D2587" s="700">
        <v>0</v>
      </c>
      <c r="E2587" s="697" t="s">
        <v>1368</v>
      </c>
    </row>
    <row r="2588" spans="1:7" ht="11.25" customHeight="1" x14ac:dyDescent="0.25">
      <c r="A2588" s="690" t="e">
        <f t="shared" si="323"/>
        <v>#N/A</v>
      </c>
      <c r="B2588" s="694" t="s">
        <v>1373</v>
      </c>
      <c r="C2588" s="698">
        <v>6</v>
      </c>
      <c r="D2588" s="700"/>
      <c r="E2588" s="697" t="s">
        <v>1368</v>
      </c>
    </row>
    <row r="2589" spans="1:7" ht="11.25" customHeight="1" x14ac:dyDescent="0.25">
      <c r="A2589" s="690" t="e">
        <f t="shared" si="323"/>
        <v>#N/A</v>
      </c>
      <c r="B2589" s="694" t="s">
        <v>1374</v>
      </c>
      <c r="C2589" s="698">
        <v>7</v>
      </c>
      <c r="D2589" s="702">
        <v>0</v>
      </c>
      <c r="E2589" s="697" t="s">
        <v>1368</v>
      </c>
    </row>
    <row r="2590" spans="1:7" ht="11.25" customHeight="1" x14ac:dyDescent="0.25">
      <c r="A2590" s="690" t="e">
        <f t="shared" si="323"/>
        <v>#N/A</v>
      </c>
      <c r="B2590" s="694" t="s">
        <v>1375</v>
      </c>
      <c r="C2590" s="698">
        <v>8</v>
      </c>
      <c r="D2590" s="703">
        <v>0</v>
      </c>
      <c r="E2590" s="697" t="s">
        <v>1368</v>
      </c>
    </row>
    <row r="2591" spans="1:7" ht="11.25" customHeight="1" x14ac:dyDescent="0.25">
      <c r="A2591" s="690" t="e">
        <f t="shared" si="323"/>
        <v>#N/A</v>
      </c>
      <c r="B2591" s="694" t="s">
        <v>1376</v>
      </c>
      <c r="C2591" s="698">
        <v>9</v>
      </c>
      <c r="D2591" s="700">
        <v>0</v>
      </c>
      <c r="E2591" s="697" t="s">
        <v>1368</v>
      </c>
    </row>
    <row r="2592" spans="1:7" ht="11.25" customHeight="1" x14ac:dyDescent="0.25">
      <c r="A2592" s="690" t="e">
        <f t="shared" si="323"/>
        <v>#N/A</v>
      </c>
      <c r="B2592" s="694" t="s">
        <v>1377</v>
      </c>
      <c r="C2592" s="698">
        <v>10</v>
      </c>
      <c r="D2592" s="700">
        <v>0</v>
      </c>
      <c r="E2592" s="697" t="s">
        <v>1368</v>
      </c>
    </row>
    <row r="2593" spans="1:7" ht="11.25" customHeight="1" x14ac:dyDescent="0.25">
      <c r="A2593" s="690" t="e">
        <f t="shared" si="323"/>
        <v>#N/A</v>
      </c>
      <c r="B2593" s="694" t="s">
        <v>1378</v>
      </c>
      <c r="C2593" s="698">
        <v>11</v>
      </c>
      <c r="D2593" s="697" t="s">
        <v>1368</v>
      </c>
      <c r="E2593" s="706">
        <v>0</v>
      </c>
    </row>
    <row r="2594" spans="1:7" ht="11.25" customHeight="1" x14ac:dyDescent="0.25">
      <c r="A2594" s="690" t="e">
        <f t="shared" si="323"/>
        <v>#N/A</v>
      </c>
      <c r="B2594" s="694" t="s">
        <v>1379</v>
      </c>
      <c r="C2594" s="698">
        <v>12</v>
      </c>
      <c r="D2594" s="697" t="s">
        <v>1368</v>
      </c>
      <c r="E2594" s="706">
        <v>0</v>
      </c>
    </row>
    <row r="2595" spans="1:7" ht="11.25" customHeight="1" x14ac:dyDescent="0.25">
      <c r="A2595" s="690" t="e">
        <f t="shared" si="323"/>
        <v>#N/A</v>
      </c>
      <c r="B2595" s="694" t="s">
        <v>1380</v>
      </c>
      <c r="C2595" s="698">
        <v>13</v>
      </c>
      <c r="D2595" s="697" t="s">
        <v>1368</v>
      </c>
      <c r="E2595" s="707">
        <v>0</v>
      </c>
    </row>
    <row r="2596" spans="1:7" ht="11.25" customHeight="1" x14ac:dyDescent="0.25">
      <c r="A2596" s="690" t="e">
        <f t="shared" si="323"/>
        <v>#N/A</v>
      </c>
      <c r="B2596" s="694" t="s">
        <v>1381</v>
      </c>
      <c r="C2596" s="698">
        <v>14</v>
      </c>
      <c r="D2596" s="697" t="s">
        <v>1368</v>
      </c>
      <c r="E2596" s="703"/>
    </row>
    <row r="2598" spans="1:7" ht="11.25" customHeight="1" x14ac:dyDescent="0.25">
      <c r="A2598" s="690" t="e">
        <f t="shared" ref="A2598" si="324">B2598</f>
        <v>#N/A</v>
      </c>
      <c r="B2598" s="697" t="e">
        <v>#N/A</v>
      </c>
      <c r="C2598" s="697" t="s">
        <v>1338</v>
      </c>
      <c r="D2598" s="698">
        <v>1</v>
      </c>
      <c r="E2598" s="698">
        <v>2</v>
      </c>
      <c r="G2598" s="690">
        <v>162</v>
      </c>
    </row>
    <row r="2599" spans="1:7" ht="11.25" customHeight="1" x14ac:dyDescent="0.25">
      <c r="A2599" s="690" t="e">
        <f t="shared" ref="A2599" si="325">A2598</f>
        <v>#N/A</v>
      </c>
      <c r="B2599" s="694" t="s">
        <v>1367</v>
      </c>
      <c r="C2599" s="698">
        <v>1</v>
      </c>
      <c r="D2599" s="699">
        <v>0</v>
      </c>
      <c r="E2599" s="697" t="s">
        <v>1368</v>
      </c>
      <c r="G2599" s="705" t="e">
        <v>#N/A</v>
      </c>
    </row>
    <row r="2600" spans="1:7" ht="11.25" customHeight="1" x14ac:dyDescent="0.25">
      <c r="A2600" s="690" t="e">
        <f t="shared" si="323"/>
        <v>#N/A</v>
      </c>
      <c r="B2600" s="694" t="s">
        <v>1369</v>
      </c>
      <c r="C2600" s="698">
        <v>2</v>
      </c>
      <c r="D2600" s="700"/>
      <c r="E2600" s="697" t="s">
        <v>1368</v>
      </c>
    </row>
    <row r="2601" spans="1:7" ht="11.25" customHeight="1" x14ac:dyDescent="0.25">
      <c r="A2601" s="690" t="e">
        <f t="shared" si="323"/>
        <v>#N/A</v>
      </c>
      <c r="B2601" s="694" t="s">
        <v>1370</v>
      </c>
      <c r="C2601" s="698">
        <v>3</v>
      </c>
      <c r="D2601" s="701">
        <v>0</v>
      </c>
      <c r="E2601" s="697" t="s">
        <v>1368</v>
      </c>
      <c r="G2601" s="690" t="s">
        <v>1384</v>
      </c>
    </row>
    <row r="2602" spans="1:7" ht="11.25" customHeight="1" x14ac:dyDescent="0.25">
      <c r="A2602" s="690" t="e">
        <f t="shared" si="323"/>
        <v>#N/A</v>
      </c>
      <c r="B2602" s="694" t="s">
        <v>1371</v>
      </c>
      <c r="C2602" s="698">
        <v>4</v>
      </c>
      <c r="D2602" s="700"/>
      <c r="E2602" s="697" t="s">
        <v>1368</v>
      </c>
    </row>
    <row r="2603" spans="1:7" ht="11.25" customHeight="1" x14ac:dyDescent="0.25">
      <c r="A2603" s="690" t="e">
        <f t="shared" si="323"/>
        <v>#N/A</v>
      </c>
      <c r="B2603" s="694" t="s">
        <v>1372</v>
      </c>
      <c r="C2603" s="698">
        <v>5</v>
      </c>
      <c r="D2603" s="700">
        <v>0</v>
      </c>
      <c r="E2603" s="697" t="s">
        <v>1368</v>
      </c>
    </row>
    <row r="2604" spans="1:7" ht="11.25" customHeight="1" x14ac:dyDescent="0.25">
      <c r="A2604" s="690" t="e">
        <f t="shared" si="323"/>
        <v>#N/A</v>
      </c>
      <c r="B2604" s="694" t="s">
        <v>1373</v>
      </c>
      <c r="C2604" s="698">
        <v>6</v>
      </c>
      <c r="D2604" s="700"/>
      <c r="E2604" s="697" t="s">
        <v>1368</v>
      </c>
    </row>
    <row r="2605" spans="1:7" ht="11.25" customHeight="1" x14ac:dyDescent="0.25">
      <c r="A2605" s="690" t="e">
        <f t="shared" si="323"/>
        <v>#N/A</v>
      </c>
      <c r="B2605" s="694" t="s">
        <v>1374</v>
      </c>
      <c r="C2605" s="698">
        <v>7</v>
      </c>
      <c r="D2605" s="702">
        <v>0</v>
      </c>
      <c r="E2605" s="697" t="s">
        <v>1368</v>
      </c>
    </row>
    <row r="2606" spans="1:7" ht="11.25" customHeight="1" x14ac:dyDescent="0.25">
      <c r="A2606" s="690" t="e">
        <f t="shared" si="323"/>
        <v>#N/A</v>
      </c>
      <c r="B2606" s="694" t="s">
        <v>1375</v>
      </c>
      <c r="C2606" s="698">
        <v>8</v>
      </c>
      <c r="D2606" s="703">
        <v>0</v>
      </c>
      <c r="E2606" s="697" t="s">
        <v>1368</v>
      </c>
    </row>
    <row r="2607" spans="1:7" ht="11.25" customHeight="1" x14ac:dyDescent="0.25">
      <c r="A2607" s="690" t="e">
        <f t="shared" si="323"/>
        <v>#N/A</v>
      </c>
      <c r="B2607" s="694" t="s">
        <v>1376</v>
      </c>
      <c r="C2607" s="698">
        <v>9</v>
      </c>
      <c r="D2607" s="700">
        <v>0</v>
      </c>
      <c r="E2607" s="697" t="s">
        <v>1368</v>
      </c>
    </row>
    <row r="2608" spans="1:7" ht="11.25" customHeight="1" x14ac:dyDescent="0.25">
      <c r="A2608" s="690" t="e">
        <f t="shared" si="323"/>
        <v>#N/A</v>
      </c>
      <c r="B2608" s="694" t="s">
        <v>1377</v>
      </c>
      <c r="C2608" s="698">
        <v>10</v>
      </c>
      <c r="D2608" s="700">
        <v>0</v>
      </c>
      <c r="E2608" s="697" t="s">
        <v>1368</v>
      </c>
    </row>
    <row r="2609" spans="1:7" ht="11.25" customHeight="1" x14ac:dyDescent="0.25">
      <c r="A2609" s="690" t="e">
        <f t="shared" si="323"/>
        <v>#N/A</v>
      </c>
      <c r="B2609" s="694" t="s">
        <v>1378</v>
      </c>
      <c r="C2609" s="698">
        <v>11</v>
      </c>
      <c r="D2609" s="697" t="s">
        <v>1368</v>
      </c>
      <c r="E2609" s="706">
        <v>0</v>
      </c>
    </row>
    <row r="2610" spans="1:7" ht="11.25" customHeight="1" x14ac:dyDescent="0.25">
      <c r="A2610" s="690" t="e">
        <f t="shared" si="323"/>
        <v>#N/A</v>
      </c>
      <c r="B2610" s="694" t="s">
        <v>1379</v>
      </c>
      <c r="C2610" s="698">
        <v>12</v>
      </c>
      <c r="D2610" s="697" t="s">
        <v>1368</v>
      </c>
      <c r="E2610" s="706">
        <v>0</v>
      </c>
    </row>
    <row r="2611" spans="1:7" ht="11.25" customHeight="1" x14ac:dyDescent="0.25">
      <c r="A2611" s="690" t="e">
        <f t="shared" si="323"/>
        <v>#N/A</v>
      </c>
      <c r="B2611" s="694" t="s">
        <v>1380</v>
      </c>
      <c r="C2611" s="698">
        <v>13</v>
      </c>
      <c r="D2611" s="697" t="s">
        <v>1368</v>
      </c>
      <c r="E2611" s="707">
        <v>0</v>
      </c>
    </row>
    <row r="2612" spans="1:7" ht="11.25" customHeight="1" x14ac:dyDescent="0.25">
      <c r="A2612" s="690" t="e">
        <f t="shared" si="323"/>
        <v>#N/A</v>
      </c>
      <c r="B2612" s="694" t="s">
        <v>1381</v>
      </c>
      <c r="C2612" s="698">
        <v>14</v>
      </c>
      <c r="D2612" s="697" t="s">
        <v>1368</v>
      </c>
      <c r="E2612" s="703"/>
    </row>
    <row r="2614" spans="1:7" ht="11.25" customHeight="1" x14ac:dyDescent="0.25">
      <c r="A2614" s="690" t="e">
        <f t="shared" ref="A2614" si="326">B2614</f>
        <v>#N/A</v>
      </c>
      <c r="B2614" s="697" t="e">
        <v>#N/A</v>
      </c>
      <c r="C2614" s="697" t="s">
        <v>1338</v>
      </c>
      <c r="D2614" s="698">
        <v>1</v>
      </c>
      <c r="E2614" s="698">
        <v>2</v>
      </c>
      <c r="G2614" s="690">
        <v>163</v>
      </c>
    </row>
    <row r="2615" spans="1:7" ht="11.25" customHeight="1" x14ac:dyDescent="0.25">
      <c r="A2615" s="690" t="e">
        <f t="shared" ref="A2615" si="327">A2614</f>
        <v>#N/A</v>
      </c>
      <c r="B2615" s="694" t="s">
        <v>1367</v>
      </c>
      <c r="C2615" s="698">
        <v>1</v>
      </c>
      <c r="D2615" s="699">
        <v>0</v>
      </c>
      <c r="E2615" s="697" t="s">
        <v>1368</v>
      </c>
      <c r="G2615" s="705" t="e">
        <v>#N/A</v>
      </c>
    </row>
    <row r="2616" spans="1:7" ht="11.25" customHeight="1" x14ac:dyDescent="0.25">
      <c r="A2616" s="690" t="e">
        <f t="shared" si="323"/>
        <v>#N/A</v>
      </c>
      <c r="B2616" s="694" t="s">
        <v>1369</v>
      </c>
      <c r="C2616" s="698">
        <v>2</v>
      </c>
      <c r="D2616" s="700"/>
      <c r="E2616" s="697" t="s">
        <v>1368</v>
      </c>
    </row>
    <row r="2617" spans="1:7" ht="11.25" customHeight="1" x14ac:dyDescent="0.25">
      <c r="A2617" s="690" t="e">
        <f t="shared" si="323"/>
        <v>#N/A</v>
      </c>
      <c r="B2617" s="694" t="s">
        <v>1370</v>
      </c>
      <c r="C2617" s="698">
        <v>3</v>
      </c>
      <c r="D2617" s="701">
        <v>0</v>
      </c>
      <c r="E2617" s="697" t="s">
        <v>1368</v>
      </c>
      <c r="G2617" s="690" t="s">
        <v>1384</v>
      </c>
    </row>
    <row r="2618" spans="1:7" ht="11.25" customHeight="1" x14ac:dyDescent="0.25">
      <c r="A2618" s="690" t="e">
        <f t="shared" si="323"/>
        <v>#N/A</v>
      </c>
      <c r="B2618" s="694" t="s">
        <v>1371</v>
      </c>
      <c r="C2618" s="698">
        <v>4</v>
      </c>
      <c r="D2618" s="700"/>
      <c r="E2618" s="697" t="s">
        <v>1368</v>
      </c>
    </row>
    <row r="2619" spans="1:7" ht="11.25" customHeight="1" x14ac:dyDescent="0.25">
      <c r="A2619" s="690" t="e">
        <f t="shared" si="323"/>
        <v>#N/A</v>
      </c>
      <c r="B2619" s="694" t="s">
        <v>1372</v>
      </c>
      <c r="C2619" s="698">
        <v>5</v>
      </c>
      <c r="D2619" s="700">
        <v>0</v>
      </c>
      <c r="E2619" s="697" t="s">
        <v>1368</v>
      </c>
    </row>
    <row r="2620" spans="1:7" ht="11.25" customHeight="1" x14ac:dyDescent="0.25">
      <c r="A2620" s="690" t="e">
        <f t="shared" si="323"/>
        <v>#N/A</v>
      </c>
      <c r="B2620" s="694" t="s">
        <v>1373</v>
      </c>
      <c r="C2620" s="698">
        <v>6</v>
      </c>
      <c r="D2620" s="700"/>
      <c r="E2620" s="697" t="s">
        <v>1368</v>
      </c>
    </row>
    <row r="2621" spans="1:7" ht="11.25" customHeight="1" x14ac:dyDescent="0.25">
      <c r="A2621" s="690" t="e">
        <f t="shared" si="323"/>
        <v>#N/A</v>
      </c>
      <c r="B2621" s="694" t="s">
        <v>1374</v>
      </c>
      <c r="C2621" s="698">
        <v>7</v>
      </c>
      <c r="D2621" s="702">
        <v>0</v>
      </c>
      <c r="E2621" s="697" t="s">
        <v>1368</v>
      </c>
    </row>
    <row r="2622" spans="1:7" ht="11.25" customHeight="1" x14ac:dyDescent="0.25">
      <c r="A2622" s="690" t="e">
        <f t="shared" si="323"/>
        <v>#N/A</v>
      </c>
      <c r="B2622" s="694" t="s">
        <v>1375</v>
      </c>
      <c r="C2622" s="698">
        <v>8</v>
      </c>
      <c r="D2622" s="703">
        <v>0</v>
      </c>
      <c r="E2622" s="697" t="s">
        <v>1368</v>
      </c>
    </row>
    <row r="2623" spans="1:7" ht="11.25" customHeight="1" x14ac:dyDescent="0.25">
      <c r="A2623" s="690" t="e">
        <f t="shared" si="323"/>
        <v>#N/A</v>
      </c>
      <c r="B2623" s="694" t="s">
        <v>1376</v>
      </c>
      <c r="C2623" s="698">
        <v>9</v>
      </c>
      <c r="D2623" s="700">
        <v>0</v>
      </c>
      <c r="E2623" s="697" t="s">
        <v>1368</v>
      </c>
    </row>
    <row r="2624" spans="1:7" ht="11.25" customHeight="1" x14ac:dyDescent="0.25">
      <c r="A2624" s="690" t="e">
        <f t="shared" si="323"/>
        <v>#N/A</v>
      </c>
      <c r="B2624" s="694" t="s">
        <v>1377</v>
      </c>
      <c r="C2624" s="698">
        <v>10</v>
      </c>
      <c r="D2624" s="700">
        <v>0</v>
      </c>
      <c r="E2624" s="697" t="s">
        <v>1368</v>
      </c>
    </row>
    <row r="2625" spans="1:7" ht="11.25" customHeight="1" x14ac:dyDescent="0.25">
      <c r="A2625" s="690" t="e">
        <f t="shared" si="323"/>
        <v>#N/A</v>
      </c>
      <c r="B2625" s="694" t="s">
        <v>1378</v>
      </c>
      <c r="C2625" s="698">
        <v>11</v>
      </c>
      <c r="D2625" s="697" t="s">
        <v>1368</v>
      </c>
      <c r="E2625" s="706">
        <v>0</v>
      </c>
    </row>
    <row r="2626" spans="1:7" ht="11.25" customHeight="1" x14ac:dyDescent="0.25">
      <c r="A2626" s="690" t="e">
        <f t="shared" si="323"/>
        <v>#N/A</v>
      </c>
      <c r="B2626" s="694" t="s">
        <v>1379</v>
      </c>
      <c r="C2626" s="698">
        <v>12</v>
      </c>
      <c r="D2626" s="697" t="s">
        <v>1368</v>
      </c>
      <c r="E2626" s="706">
        <v>0</v>
      </c>
    </row>
    <row r="2627" spans="1:7" ht="11.25" customHeight="1" x14ac:dyDescent="0.25">
      <c r="A2627" s="690" t="e">
        <f t="shared" si="323"/>
        <v>#N/A</v>
      </c>
      <c r="B2627" s="694" t="s">
        <v>1380</v>
      </c>
      <c r="C2627" s="698">
        <v>13</v>
      </c>
      <c r="D2627" s="697" t="s">
        <v>1368</v>
      </c>
      <c r="E2627" s="707">
        <v>0</v>
      </c>
    </row>
    <row r="2628" spans="1:7" ht="11.25" customHeight="1" x14ac:dyDescent="0.25">
      <c r="A2628" s="690" t="e">
        <f t="shared" si="323"/>
        <v>#N/A</v>
      </c>
      <c r="B2628" s="694" t="s">
        <v>1381</v>
      </c>
      <c r="C2628" s="698">
        <v>14</v>
      </c>
      <c r="D2628" s="697" t="s">
        <v>1368</v>
      </c>
      <c r="E2628" s="703"/>
    </row>
    <row r="2630" spans="1:7" ht="11.25" customHeight="1" x14ac:dyDescent="0.25">
      <c r="A2630" s="690" t="e">
        <f t="shared" ref="A2630" si="328">B2630</f>
        <v>#N/A</v>
      </c>
      <c r="B2630" s="697" t="e">
        <v>#N/A</v>
      </c>
      <c r="C2630" s="697" t="s">
        <v>1338</v>
      </c>
      <c r="D2630" s="698">
        <v>1</v>
      </c>
      <c r="E2630" s="698">
        <v>2</v>
      </c>
      <c r="G2630" s="690">
        <v>164</v>
      </c>
    </row>
    <row r="2631" spans="1:7" ht="11.25" customHeight="1" x14ac:dyDescent="0.25">
      <c r="A2631" s="690" t="e">
        <f t="shared" ref="A2631" si="329">A2630</f>
        <v>#N/A</v>
      </c>
      <c r="B2631" s="694" t="s">
        <v>1367</v>
      </c>
      <c r="C2631" s="698">
        <v>1</v>
      </c>
      <c r="D2631" s="699">
        <v>0</v>
      </c>
      <c r="E2631" s="697" t="s">
        <v>1368</v>
      </c>
      <c r="G2631" s="705" t="e">
        <v>#N/A</v>
      </c>
    </row>
    <row r="2632" spans="1:7" ht="11.25" customHeight="1" x14ac:dyDescent="0.25">
      <c r="A2632" s="690" t="e">
        <f t="shared" si="323"/>
        <v>#N/A</v>
      </c>
      <c r="B2632" s="694" t="s">
        <v>1369</v>
      </c>
      <c r="C2632" s="698">
        <v>2</v>
      </c>
      <c r="D2632" s="700"/>
      <c r="E2632" s="697" t="s">
        <v>1368</v>
      </c>
    </row>
    <row r="2633" spans="1:7" ht="11.25" customHeight="1" x14ac:dyDescent="0.25">
      <c r="A2633" s="690" t="e">
        <f t="shared" si="323"/>
        <v>#N/A</v>
      </c>
      <c r="B2633" s="694" t="s">
        <v>1370</v>
      </c>
      <c r="C2633" s="698">
        <v>3</v>
      </c>
      <c r="D2633" s="701">
        <v>0</v>
      </c>
      <c r="E2633" s="697" t="s">
        <v>1368</v>
      </c>
      <c r="G2633" s="690" t="s">
        <v>1384</v>
      </c>
    </row>
    <row r="2634" spans="1:7" ht="11.25" customHeight="1" x14ac:dyDescent="0.25">
      <c r="A2634" s="690" t="e">
        <f t="shared" si="323"/>
        <v>#N/A</v>
      </c>
      <c r="B2634" s="694" t="s">
        <v>1371</v>
      </c>
      <c r="C2634" s="698">
        <v>4</v>
      </c>
      <c r="D2634" s="700"/>
      <c r="E2634" s="697" t="s">
        <v>1368</v>
      </c>
    </row>
    <row r="2635" spans="1:7" ht="11.25" customHeight="1" x14ac:dyDescent="0.25">
      <c r="A2635" s="690" t="e">
        <f t="shared" si="323"/>
        <v>#N/A</v>
      </c>
      <c r="B2635" s="694" t="s">
        <v>1372</v>
      </c>
      <c r="C2635" s="698">
        <v>5</v>
      </c>
      <c r="D2635" s="700">
        <v>0</v>
      </c>
      <c r="E2635" s="697" t="s">
        <v>1368</v>
      </c>
    </row>
    <row r="2636" spans="1:7" ht="11.25" customHeight="1" x14ac:dyDescent="0.25">
      <c r="A2636" s="690" t="e">
        <f t="shared" si="323"/>
        <v>#N/A</v>
      </c>
      <c r="B2636" s="694" t="s">
        <v>1373</v>
      </c>
      <c r="C2636" s="698">
        <v>6</v>
      </c>
      <c r="D2636" s="700"/>
      <c r="E2636" s="697" t="s">
        <v>1368</v>
      </c>
    </row>
    <row r="2637" spans="1:7" ht="11.25" customHeight="1" x14ac:dyDescent="0.25">
      <c r="A2637" s="690" t="e">
        <f t="shared" si="323"/>
        <v>#N/A</v>
      </c>
      <c r="B2637" s="694" t="s">
        <v>1374</v>
      </c>
      <c r="C2637" s="698">
        <v>7</v>
      </c>
      <c r="D2637" s="702">
        <v>0</v>
      </c>
      <c r="E2637" s="697" t="s">
        <v>1368</v>
      </c>
    </row>
    <row r="2638" spans="1:7" ht="11.25" customHeight="1" x14ac:dyDescent="0.25">
      <c r="A2638" s="690" t="e">
        <f t="shared" si="323"/>
        <v>#N/A</v>
      </c>
      <c r="B2638" s="694" t="s">
        <v>1375</v>
      </c>
      <c r="C2638" s="698">
        <v>8</v>
      </c>
      <c r="D2638" s="703">
        <v>0</v>
      </c>
      <c r="E2638" s="697" t="s">
        <v>1368</v>
      </c>
    </row>
    <row r="2639" spans="1:7" ht="11.25" customHeight="1" x14ac:dyDescent="0.25">
      <c r="A2639" s="690" t="e">
        <f t="shared" si="323"/>
        <v>#N/A</v>
      </c>
      <c r="B2639" s="694" t="s">
        <v>1376</v>
      </c>
      <c r="C2639" s="698">
        <v>9</v>
      </c>
      <c r="D2639" s="700">
        <v>0</v>
      </c>
      <c r="E2639" s="697" t="s">
        <v>1368</v>
      </c>
    </row>
    <row r="2640" spans="1:7" ht="11.25" customHeight="1" x14ac:dyDescent="0.25">
      <c r="A2640" s="690" t="e">
        <f t="shared" si="323"/>
        <v>#N/A</v>
      </c>
      <c r="B2640" s="694" t="s">
        <v>1377</v>
      </c>
      <c r="C2640" s="698">
        <v>10</v>
      </c>
      <c r="D2640" s="700">
        <v>0</v>
      </c>
      <c r="E2640" s="697" t="s">
        <v>1368</v>
      </c>
    </row>
    <row r="2641" spans="1:7" ht="11.25" customHeight="1" x14ac:dyDescent="0.25">
      <c r="A2641" s="690" t="e">
        <f t="shared" si="323"/>
        <v>#N/A</v>
      </c>
      <c r="B2641" s="694" t="s">
        <v>1378</v>
      </c>
      <c r="C2641" s="698">
        <v>11</v>
      </c>
      <c r="D2641" s="697" t="s">
        <v>1368</v>
      </c>
      <c r="E2641" s="706">
        <v>0</v>
      </c>
    </row>
    <row r="2642" spans="1:7" ht="11.25" customHeight="1" x14ac:dyDescent="0.25">
      <c r="A2642" s="690" t="e">
        <f t="shared" si="323"/>
        <v>#N/A</v>
      </c>
      <c r="B2642" s="694" t="s">
        <v>1379</v>
      </c>
      <c r="C2642" s="698">
        <v>12</v>
      </c>
      <c r="D2642" s="697" t="s">
        <v>1368</v>
      </c>
      <c r="E2642" s="706">
        <v>0</v>
      </c>
    </row>
    <row r="2643" spans="1:7" ht="11.25" customHeight="1" x14ac:dyDescent="0.25">
      <c r="A2643" s="690" t="e">
        <f t="shared" si="323"/>
        <v>#N/A</v>
      </c>
      <c r="B2643" s="694" t="s">
        <v>1380</v>
      </c>
      <c r="C2643" s="698">
        <v>13</v>
      </c>
      <c r="D2643" s="697" t="s">
        <v>1368</v>
      </c>
      <c r="E2643" s="707">
        <v>0</v>
      </c>
    </row>
    <row r="2644" spans="1:7" ht="11.25" customHeight="1" x14ac:dyDescent="0.25">
      <c r="A2644" s="690" t="e">
        <f t="shared" si="323"/>
        <v>#N/A</v>
      </c>
      <c r="B2644" s="694" t="s">
        <v>1381</v>
      </c>
      <c r="C2644" s="698">
        <v>14</v>
      </c>
      <c r="D2644" s="697" t="s">
        <v>1368</v>
      </c>
      <c r="E2644" s="703"/>
    </row>
    <row r="2646" spans="1:7" ht="11.25" customHeight="1" x14ac:dyDescent="0.25">
      <c r="A2646" s="690" t="e">
        <f t="shared" ref="A2646" si="330">B2646</f>
        <v>#N/A</v>
      </c>
      <c r="B2646" s="697" t="e">
        <v>#N/A</v>
      </c>
      <c r="C2646" s="697" t="s">
        <v>1338</v>
      </c>
      <c r="D2646" s="698">
        <v>1</v>
      </c>
      <c r="E2646" s="698">
        <v>2</v>
      </c>
      <c r="G2646" s="690">
        <v>165</v>
      </c>
    </row>
    <row r="2647" spans="1:7" ht="11.25" customHeight="1" x14ac:dyDescent="0.25">
      <c r="A2647" s="690" t="e">
        <f t="shared" ref="A2647:A2708" si="331">A2646</f>
        <v>#N/A</v>
      </c>
      <c r="B2647" s="694" t="s">
        <v>1367</v>
      </c>
      <c r="C2647" s="698">
        <v>1</v>
      </c>
      <c r="D2647" s="699">
        <v>0</v>
      </c>
      <c r="E2647" s="697" t="s">
        <v>1368</v>
      </c>
      <c r="G2647" s="705" t="e">
        <v>#N/A</v>
      </c>
    </row>
    <row r="2648" spans="1:7" ht="11.25" customHeight="1" x14ac:dyDescent="0.25">
      <c r="A2648" s="690" t="e">
        <f t="shared" si="331"/>
        <v>#N/A</v>
      </c>
      <c r="B2648" s="694" t="s">
        <v>1369</v>
      </c>
      <c r="C2648" s="698">
        <v>2</v>
      </c>
      <c r="D2648" s="700"/>
      <c r="E2648" s="697" t="s">
        <v>1368</v>
      </c>
    </row>
    <row r="2649" spans="1:7" ht="11.25" customHeight="1" x14ac:dyDescent="0.25">
      <c r="A2649" s="690" t="e">
        <f t="shared" si="331"/>
        <v>#N/A</v>
      </c>
      <c r="B2649" s="694" t="s">
        <v>1370</v>
      </c>
      <c r="C2649" s="698">
        <v>3</v>
      </c>
      <c r="D2649" s="701">
        <v>0</v>
      </c>
      <c r="E2649" s="697" t="s">
        <v>1368</v>
      </c>
      <c r="G2649" s="690" t="s">
        <v>1384</v>
      </c>
    </row>
    <row r="2650" spans="1:7" ht="11.25" customHeight="1" x14ac:dyDescent="0.25">
      <c r="A2650" s="690" t="e">
        <f t="shared" si="331"/>
        <v>#N/A</v>
      </c>
      <c r="B2650" s="694" t="s">
        <v>1371</v>
      </c>
      <c r="C2650" s="698">
        <v>4</v>
      </c>
      <c r="D2650" s="700"/>
      <c r="E2650" s="697" t="s">
        <v>1368</v>
      </c>
    </row>
    <row r="2651" spans="1:7" ht="11.25" customHeight="1" x14ac:dyDescent="0.25">
      <c r="A2651" s="690" t="e">
        <f t="shared" si="331"/>
        <v>#N/A</v>
      </c>
      <c r="B2651" s="694" t="s">
        <v>1372</v>
      </c>
      <c r="C2651" s="698">
        <v>5</v>
      </c>
      <c r="D2651" s="700">
        <v>0</v>
      </c>
      <c r="E2651" s="697" t="s">
        <v>1368</v>
      </c>
    </row>
    <row r="2652" spans="1:7" ht="11.25" customHeight="1" x14ac:dyDescent="0.25">
      <c r="A2652" s="690" t="e">
        <f t="shared" si="331"/>
        <v>#N/A</v>
      </c>
      <c r="B2652" s="694" t="s">
        <v>1373</v>
      </c>
      <c r="C2652" s="698">
        <v>6</v>
      </c>
      <c r="D2652" s="700"/>
      <c r="E2652" s="697" t="s">
        <v>1368</v>
      </c>
    </row>
    <row r="2653" spans="1:7" ht="11.25" customHeight="1" x14ac:dyDescent="0.25">
      <c r="A2653" s="690" t="e">
        <f t="shared" si="331"/>
        <v>#N/A</v>
      </c>
      <c r="B2653" s="694" t="s">
        <v>1374</v>
      </c>
      <c r="C2653" s="698">
        <v>7</v>
      </c>
      <c r="D2653" s="702">
        <v>0</v>
      </c>
      <c r="E2653" s="697" t="s">
        <v>1368</v>
      </c>
    </row>
    <row r="2654" spans="1:7" ht="11.25" customHeight="1" x14ac:dyDescent="0.25">
      <c r="A2654" s="690" t="e">
        <f t="shared" si="331"/>
        <v>#N/A</v>
      </c>
      <c r="B2654" s="694" t="s">
        <v>1375</v>
      </c>
      <c r="C2654" s="698">
        <v>8</v>
      </c>
      <c r="D2654" s="703">
        <v>0</v>
      </c>
      <c r="E2654" s="697" t="s">
        <v>1368</v>
      </c>
    </row>
    <row r="2655" spans="1:7" ht="11.25" customHeight="1" x14ac:dyDescent="0.25">
      <c r="A2655" s="690" t="e">
        <f t="shared" si="331"/>
        <v>#N/A</v>
      </c>
      <c r="B2655" s="694" t="s">
        <v>1376</v>
      </c>
      <c r="C2655" s="698">
        <v>9</v>
      </c>
      <c r="D2655" s="700">
        <v>0</v>
      </c>
      <c r="E2655" s="697" t="s">
        <v>1368</v>
      </c>
    </row>
    <row r="2656" spans="1:7" ht="11.25" customHeight="1" x14ac:dyDescent="0.25">
      <c r="A2656" s="690" t="e">
        <f t="shared" si="331"/>
        <v>#N/A</v>
      </c>
      <c r="B2656" s="694" t="s">
        <v>1377</v>
      </c>
      <c r="C2656" s="698">
        <v>10</v>
      </c>
      <c r="D2656" s="700">
        <v>0</v>
      </c>
      <c r="E2656" s="697" t="s">
        <v>1368</v>
      </c>
    </row>
    <row r="2657" spans="1:7" ht="11.25" customHeight="1" x14ac:dyDescent="0.25">
      <c r="A2657" s="690" t="e">
        <f t="shared" si="331"/>
        <v>#N/A</v>
      </c>
      <c r="B2657" s="694" t="s">
        <v>1378</v>
      </c>
      <c r="C2657" s="698">
        <v>11</v>
      </c>
      <c r="D2657" s="697" t="s">
        <v>1368</v>
      </c>
      <c r="E2657" s="706">
        <v>0</v>
      </c>
    </row>
    <row r="2658" spans="1:7" ht="11.25" customHeight="1" x14ac:dyDescent="0.25">
      <c r="A2658" s="690" t="e">
        <f t="shared" si="331"/>
        <v>#N/A</v>
      </c>
      <c r="B2658" s="694" t="s">
        <v>1379</v>
      </c>
      <c r="C2658" s="698">
        <v>12</v>
      </c>
      <c r="D2658" s="697" t="s">
        <v>1368</v>
      </c>
      <c r="E2658" s="706">
        <v>0</v>
      </c>
    </row>
    <row r="2659" spans="1:7" ht="11.25" customHeight="1" x14ac:dyDescent="0.25">
      <c r="A2659" s="690" t="e">
        <f t="shared" si="331"/>
        <v>#N/A</v>
      </c>
      <c r="B2659" s="694" t="s">
        <v>1380</v>
      </c>
      <c r="C2659" s="698">
        <v>13</v>
      </c>
      <c r="D2659" s="697" t="s">
        <v>1368</v>
      </c>
      <c r="E2659" s="707">
        <v>0</v>
      </c>
    </row>
    <row r="2660" spans="1:7" ht="11.25" customHeight="1" x14ac:dyDescent="0.25">
      <c r="A2660" s="690" t="e">
        <f t="shared" si="331"/>
        <v>#N/A</v>
      </c>
      <c r="B2660" s="694" t="s">
        <v>1381</v>
      </c>
      <c r="C2660" s="698">
        <v>14</v>
      </c>
      <c r="D2660" s="697" t="s">
        <v>1368</v>
      </c>
      <c r="E2660" s="703"/>
    </row>
    <row r="2662" spans="1:7" ht="11.25" customHeight="1" x14ac:dyDescent="0.25">
      <c r="A2662" s="690" t="e">
        <f t="shared" ref="A2662" si="332">B2662</f>
        <v>#N/A</v>
      </c>
      <c r="B2662" s="697" t="e">
        <v>#N/A</v>
      </c>
      <c r="C2662" s="697" t="s">
        <v>1338</v>
      </c>
      <c r="D2662" s="698">
        <v>1</v>
      </c>
      <c r="E2662" s="698">
        <v>2</v>
      </c>
      <c r="G2662" s="690">
        <v>166</v>
      </c>
    </row>
    <row r="2663" spans="1:7" ht="11.25" customHeight="1" x14ac:dyDescent="0.25">
      <c r="A2663" s="690" t="e">
        <f t="shared" ref="A2663" si="333">A2662</f>
        <v>#N/A</v>
      </c>
      <c r="B2663" s="694" t="s">
        <v>1367</v>
      </c>
      <c r="C2663" s="698">
        <v>1</v>
      </c>
      <c r="D2663" s="699">
        <v>0</v>
      </c>
      <c r="E2663" s="697" t="s">
        <v>1368</v>
      </c>
      <c r="G2663" s="705" t="e">
        <v>#N/A</v>
      </c>
    </row>
    <row r="2664" spans="1:7" ht="11.25" customHeight="1" x14ac:dyDescent="0.25">
      <c r="A2664" s="690" t="e">
        <f t="shared" si="331"/>
        <v>#N/A</v>
      </c>
      <c r="B2664" s="694" t="s">
        <v>1369</v>
      </c>
      <c r="C2664" s="698">
        <v>2</v>
      </c>
      <c r="D2664" s="700"/>
      <c r="E2664" s="697" t="s">
        <v>1368</v>
      </c>
    </row>
    <row r="2665" spans="1:7" ht="11.25" customHeight="1" x14ac:dyDescent="0.25">
      <c r="A2665" s="690" t="e">
        <f t="shared" si="331"/>
        <v>#N/A</v>
      </c>
      <c r="B2665" s="694" t="s">
        <v>1370</v>
      </c>
      <c r="C2665" s="698">
        <v>3</v>
      </c>
      <c r="D2665" s="701">
        <v>0</v>
      </c>
      <c r="E2665" s="697" t="s">
        <v>1368</v>
      </c>
      <c r="G2665" s="690" t="s">
        <v>1384</v>
      </c>
    </row>
    <row r="2666" spans="1:7" ht="11.25" customHeight="1" x14ac:dyDescent="0.25">
      <c r="A2666" s="690" t="e">
        <f t="shared" si="331"/>
        <v>#N/A</v>
      </c>
      <c r="B2666" s="694" t="s">
        <v>1371</v>
      </c>
      <c r="C2666" s="698">
        <v>4</v>
      </c>
      <c r="D2666" s="700"/>
      <c r="E2666" s="697" t="s">
        <v>1368</v>
      </c>
    </row>
    <row r="2667" spans="1:7" ht="11.25" customHeight="1" x14ac:dyDescent="0.25">
      <c r="A2667" s="690" t="e">
        <f t="shared" si="331"/>
        <v>#N/A</v>
      </c>
      <c r="B2667" s="694" t="s">
        <v>1372</v>
      </c>
      <c r="C2667" s="698">
        <v>5</v>
      </c>
      <c r="D2667" s="700">
        <v>0</v>
      </c>
      <c r="E2667" s="697" t="s">
        <v>1368</v>
      </c>
    </row>
    <row r="2668" spans="1:7" ht="11.25" customHeight="1" x14ac:dyDescent="0.25">
      <c r="A2668" s="690" t="e">
        <f t="shared" si="331"/>
        <v>#N/A</v>
      </c>
      <c r="B2668" s="694" t="s">
        <v>1373</v>
      </c>
      <c r="C2668" s="698">
        <v>6</v>
      </c>
      <c r="D2668" s="700"/>
      <c r="E2668" s="697" t="s">
        <v>1368</v>
      </c>
    </row>
    <row r="2669" spans="1:7" ht="11.25" customHeight="1" x14ac:dyDescent="0.25">
      <c r="A2669" s="690" t="e">
        <f t="shared" si="331"/>
        <v>#N/A</v>
      </c>
      <c r="B2669" s="694" t="s">
        <v>1374</v>
      </c>
      <c r="C2669" s="698">
        <v>7</v>
      </c>
      <c r="D2669" s="702">
        <v>0</v>
      </c>
      <c r="E2669" s="697" t="s">
        <v>1368</v>
      </c>
    </row>
    <row r="2670" spans="1:7" ht="11.25" customHeight="1" x14ac:dyDescent="0.25">
      <c r="A2670" s="690" t="e">
        <f t="shared" si="331"/>
        <v>#N/A</v>
      </c>
      <c r="B2670" s="694" t="s">
        <v>1375</v>
      </c>
      <c r="C2670" s="698">
        <v>8</v>
      </c>
      <c r="D2670" s="703">
        <v>0</v>
      </c>
      <c r="E2670" s="697" t="s">
        <v>1368</v>
      </c>
    </row>
    <row r="2671" spans="1:7" ht="11.25" customHeight="1" x14ac:dyDescent="0.25">
      <c r="A2671" s="690" t="e">
        <f t="shared" si="331"/>
        <v>#N/A</v>
      </c>
      <c r="B2671" s="694" t="s">
        <v>1376</v>
      </c>
      <c r="C2671" s="698">
        <v>9</v>
      </c>
      <c r="D2671" s="700">
        <v>0</v>
      </c>
      <c r="E2671" s="697" t="s">
        <v>1368</v>
      </c>
    </row>
    <row r="2672" spans="1:7" ht="11.25" customHeight="1" x14ac:dyDescent="0.25">
      <c r="A2672" s="690" t="e">
        <f t="shared" si="331"/>
        <v>#N/A</v>
      </c>
      <c r="B2672" s="694" t="s">
        <v>1377</v>
      </c>
      <c r="C2672" s="698">
        <v>10</v>
      </c>
      <c r="D2672" s="700">
        <v>0</v>
      </c>
      <c r="E2672" s="697" t="s">
        <v>1368</v>
      </c>
    </row>
    <row r="2673" spans="1:7" ht="11.25" customHeight="1" x14ac:dyDescent="0.25">
      <c r="A2673" s="690" t="e">
        <f t="shared" si="331"/>
        <v>#N/A</v>
      </c>
      <c r="B2673" s="694" t="s">
        <v>1378</v>
      </c>
      <c r="C2673" s="698">
        <v>11</v>
      </c>
      <c r="D2673" s="697" t="s">
        <v>1368</v>
      </c>
      <c r="E2673" s="706">
        <v>0</v>
      </c>
    </row>
    <row r="2674" spans="1:7" ht="11.25" customHeight="1" x14ac:dyDescent="0.25">
      <c r="A2674" s="690" t="e">
        <f t="shared" si="331"/>
        <v>#N/A</v>
      </c>
      <c r="B2674" s="694" t="s">
        <v>1379</v>
      </c>
      <c r="C2674" s="698">
        <v>12</v>
      </c>
      <c r="D2674" s="697" t="s">
        <v>1368</v>
      </c>
      <c r="E2674" s="706">
        <v>0</v>
      </c>
    </row>
    <row r="2675" spans="1:7" ht="11.25" customHeight="1" x14ac:dyDescent="0.25">
      <c r="A2675" s="690" t="e">
        <f t="shared" si="331"/>
        <v>#N/A</v>
      </c>
      <c r="B2675" s="694" t="s">
        <v>1380</v>
      </c>
      <c r="C2675" s="698">
        <v>13</v>
      </c>
      <c r="D2675" s="697" t="s">
        <v>1368</v>
      </c>
      <c r="E2675" s="707">
        <v>0</v>
      </c>
    </row>
    <row r="2676" spans="1:7" ht="11.25" customHeight="1" x14ac:dyDescent="0.25">
      <c r="A2676" s="690" t="e">
        <f t="shared" si="331"/>
        <v>#N/A</v>
      </c>
      <c r="B2676" s="694" t="s">
        <v>1381</v>
      </c>
      <c r="C2676" s="698">
        <v>14</v>
      </c>
      <c r="D2676" s="697" t="s">
        <v>1368</v>
      </c>
      <c r="E2676" s="703"/>
    </row>
    <row r="2678" spans="1:7" ht="11.25" customHeight="1" x14ac:dyDescent="0.25">
      <c r="A2678" s="690" t="e">
        <f t="shared" ref="A2678" si="334">B2678</f>
        <v>#N/A</v>
      </c>
      <c r="B2678" s="697" t="e">
        <v>#N/A</v>
      </c>
      <c r="C2678" s="697" t="s">
        <v>1338</v>
      </c>
      <c r="D2678" s="698">
        <v>1</v>
      </c>
      <c r="E2678" s="698">
        <v>2</v>
      </c>
      <c r="G2678" s="690">
        <v>167</v>
      </c>
    </row>
    <row r="2679" spans="1:7" ht="11.25" customHeight="1" x14ac:dyDescent="0.25">
      <c r="A2679" s="690" t="e">
        <f t="shared" ref="A2679" si="335">A2678</f>
        <v>#N/A</v>
      </c>
      <c r="B2679" s="694" t="s">
        <v>1367</v>
      </c>
      <c r="C2679" s="698">
        <v>1</v>
      </c>
      <c r="D2679" s="699">
        <v>0</v>
      </c>
      <c r="E2679" s="697" t="s">
        <v>1368</v>
      </c>
      <c r="G2679" s="705" t="e">
        <v>#N/A</v>
      </c>
    </row>
    <row r="2680" spans="1:7" ht="11.25" customHeight="1" x14ac:dyDescent="0.25">
      <c r="A2680" s="690" t="e">
        <f t="shared" si="331"/>
        <v>#N/A</v>
      </c>
      <c r="B2680" s="694" t="s">
        <v>1369</v>
      </c>
      <c r="C2680" s="698">
        <v>2</v>
      </c>
      <c r="D2680" s="700"/>
      <c r="E2680" s="697" t="s">
        <v>1368</v>
      </c>
    </row>
    <row r="2681" spans="1:7" ht="11.25" customHeight="1" x14ac:dyDescent="0.25">
      <c r="A2681" s="690" t="e">
        <f t="shared" si="331"/>
        <v>#N/A</v>
      </c>
      <c r="B2681" s="694" t="s">
        <v>1370</v>
      </c>
      <c r="C2681" s="698">
        <v>3</v>
      </c>
      <c r="D2681" s="701">
        <v>0</v>
      </c>
      <c r="E2681" s="697" t="s">
        <v>1368</v>
      </c>
      <c r="G2681" s="690" t="s">
        <v>1384</v>
      </c>
    </row>
    <row r="2682" spans="1:7" ht="11.25" customHeight="1" x14ac:dyDescent="0.25">
      <c r="A2682" s="690" t="e">
        <f t="shared" si="331"/>
        <v>#N/A</v>
      </c>
      <c r="B2682" s="694" t="s">
        <v>1371</v>
      </c>
      <c r="C2682" s="698">
        <v>4</v>
      </c>
      <c r="D2682" s="700"/>
      <c r="E2682" s="697" t="s">
        <v>1368</v>
      </c>
    </row>
    <row r="2683" spans="1:7" ht="11.25" customHeight="1" x14ac:dyDescent="0.25">
      <c r="A2683" s="690" t="e">
        <f t="shared" si="331"/>
        <v>#N/A</v>
      </c>
      <c r="B2683" s="694" t="s">
        <v>1372</v>
      </c>
      <c r="C2683" s="698">
        <v>5</v>
      </c>
      <c r="D2683" s="700">
        <v>0</v>
      </c>
      <c r="E2683" s="697" t="s">
        <v>1368</v>
      </c>
    </row>
    <row r="2684" spans="1:7" ht="11.25" customHeight="1" x14ac:dyDescent="0.25">
      <c r="A2684" s="690" t="e">
        <f t="shared" si="331"/>
        <v>#N/A</v>
      </c>
      <c r="B2684" s="694" t="s">
        <v>1373</v>
      </c>
      <c r="C2684" s="698">
        <v>6</v>
      </c>
      <c r="D2684" s="700"/>
      <c r="E2684" s="697" t="s">
        <v>1368</v>
      </c>
    </row>
    <row r="2685" spans="1:7" ht="11.25" customHeight="1" x14ac:dyDescent="0.25">
      <c r="A2685" s="690" t="e">
        <f t="shared" si="331"/>
        <v>#N/A</v>
      </c>
      <c r="B2685" s="694" t="s">
        <v>1374</v>
      </c>
      <c r="C2685" s="698">
        <v>7</v>
      </c>
      <c r="D2685" s="702">
        <v>0</v>
      </c>
      <c r="E2685" s="697" t="s">
        <v>1368</v>
      </c>
    </row>
    <row r="2686" spans="1:7" ht="11.25" customHeight="1" x14ac:dyDescent="0.25">
      <c r="A2686" s="690" t="e">
        <f t="shared" si="331"/>
        <v>#N/A</v>
      </c>
      <c r="B2686" s="694" t="s">
        <v>1375</v>
      </c>
      <c r="C2686" s="698">
        <v>8</v>
      </c>
      <c r="D2686" s="703">
        <v>0</v>
      </c>
      <c r="E2686" s="697" t="s">
        <v>1368</v>
      </c>
    </row>
    <row r="2687" spans="1:7" ht="11.25" customHeight="1" x14ac:dyDescent="0.25">
      <c r="A2687" s="690" t="e">
        <f t="shared" si="331"/>
        <v>#N/A</v>
      </c>
      <c r="B2687" s="694" t="s">
        <v>1376</v>
      </c>
      <c r="C2687" s="698">
        <v>9</v>
      </c>
      <c r="D2687" s="700">
        <v>0</v>
      </c>
      <c r="E2687" s="697" t="s">
        <v>1368</v>
      </c>
    </row>
    <row r="2688" spans="1:7" ht="11.25" customHeight="1" x14ac:dyDescent="0.25">
      <c r="A2688" s="690" t="e">
        <f t="shared" si="331"/>
        <v>#N/A</v>
      </c>
      <c r="B2688" s="694" t="s">
        <v>1377</v>
      </c>
      <c r="C2688" s="698">
        <v>10</v>
      </c>
      <c r="D2688" s="700">
        <v>0</v>
      </c>
      <c r="E2688" s="697" t="s">
        <v>1368</v>
      </c>
    </row>
    <row r="2689" spans="1:7" ht="11.25" customHeight="1" x14ac:dyDescent="0.25">
      <c r="A2689" s="690" t="e">
        <f t="shared" si="331"/>
        <v>#N/A</v>
      </c>
      <c r="B2689" s="694" t="s">
        <v>1378</v>
      </c>
      <c r="C2689" s="698">
        <v>11</v>
      </c>
      <c r="D2689" s="697" t="s">
        <v>1368</v>
      </c>
      <c r="E2689" s="706">
        <v>0</v>
      </c>
    </row>
    <row r="2690" spans="1:7" ht="11.25" customHeight="1" x14ac:dyDescent="0.25">
      <c r="A2690" s="690" t="e">
        <f t="shared" si="331"/>
        <v>#N/A</v>
      </c>
      <c r="B2690" s="694" t="s">
        <v>1379</v>
      </c>
      <c r="C2690" s="698">
        <v>12</v>
      </c>
      <c r="D2690" s="697" t="s">
        <v>1368</v>
      </c>
      <c r="E2690" s="706">
        <v>0</v>
      </c>
    </row>
    <row r="2691" spans="1:7" ht="11.25" customHeight="1" x14ac:dyDescent="0.25">
      <c r="A2691" s="690" t="e">
        <f t="shared" si="331"/>
        <v>#N/A</v>
      </c>
      <c r="B2691" s="694" t="s">
        <v>1380</v>
      </c>
      <c r="C2691" s="698">
        <v>13</v>
      </c>
      <c r="D2691" s="697" t="s">
        <v>1368</v>
      </c>
      <c r="E2691" s="707">
        <v>0</v>
      </c>
    </row>
    <row r="2692" spans="1:7" ht="11.25" customHeight="1" x14ac:dyDescent="0.25">
      <c r="A2692" s="690" t="e">
        <f t="shared" si="331"/>
        <v>#N/A</v>
      </c>
      <c r="B2692" s="694" t="s">
        <v>1381</v>
      </c>
      <c r="C2692" s="698">
        <v>14</v>
      </c>
      <c r="D2692" s="697" t="s">
        <v>1368</v>
      </c>
      <c r="E2692" s="703"/>
    </row>
    <row r="2694" spans="1:7" ht="11.25" customHeight="1" x14ac:dyDescent="0.25">
      <c r="A2694" s="690" t="e">
        <f t="shared" ref="A2694" si="336">B2694</f>
        <v>#N/A</v>
      </c>
      <c r="B2694" s="697" t="e">
        <v>#N/A</v>
      </c>
      <c r="C2694" s="697" t="s">
        <v>1338</v>
      </c>
      <c r="D2694" s="698">
        <v>1</v>
      </c>
      <c r="E2694" s="698">
        <v>2</v>
      </c>
      <c r="G2694" s="690">
        <v>168</v>
      </c>
    </row>
    <row r="2695" spans="1:7" ht="11.25" customHeight="1" x14ac:dyDescent="0.25">
      <c r="A2695" s="690" t="e">
        <f t="shared" ref="A2695" si="337">A2694</f>
        <v>#N/A</v>
      </c>
      <c r="B2695" s="694" t="s">
        <v>1367</v>
      </c>
      <c r="C2695" s="698">
        <v>1</v>
      </c>
      <c r="D2695" s="699">
        <v>0</v>
      </c>
      <c r="E2695" s="697" t="s">
        <v>1368</v>
      </c>
      <c r="G2695" s="705" t="e">
        <v>#N/A</v>
      </c>
    </row>
    <row r="2696" spans="1:7" ht="11.25" customHeight="1" x14ac:dyDescent="0.25">
      <c r="A2696" s="690" t="e">
        <f t="shared" si="331"/>
        <v>#N/A</v>
      </c>
      <c r="B2696" s="694" t="s">
        <v>1369</v>
      </c>
      <c r="C2696" s="698">
        <v>2</v>
      </c>
      <c r="D2696" s="700"/>
      <c r="E2696" s="697" t="s">
        <v>1368</v>
      </c>
    </row>
    <row r="2697" spans="1:7" ht="11.25" customHeight="1" x14ac:dyDescent="0.25">
      <c r="A2697" s="690" t="e">
        <f t="shared" si="331"/>
        <v>#N/A</v>
      </c>
      <c r="B2697" s="694" t="s">
        <v>1370</v>
      </c>
      <c r="C2697" s="698">
        <v>3</v>
      </c>
      <c r="D2697" s="701">
        <v>0</v>
      </c>
      <c r="E2697" s="697" t="s">
        <v>1368</v>
      </c>
      <c r="G2697" s="690" t="s">
        <v>1384</v>
      </c>
    </row>
    <row r="2698" spans="1:7" ht="11.25" customHeight="1" x14ac:dyDescent="0.25">
      <c r="A2698" s="690" t="e">
        <f t="shared" si="331"/>
        <v>#N/A</v>
      </c>
      <c r="B2698" s="694" t="s">
        <v>1371</v>
      </c>
      <c r="C2698" s="698">
        <v>4</v>
      </c>
      <c r="D2698" s="700"/>
      <c r="E2698" s="697" t="s">
        <v>1368</v>
      </c>
    </row>
    <row r="2699" spans="1:7" ht="11.25" customHeight="1" x14ac:dyDescent="0.25">
      <c r="A2699" s="690" t="e">
        <f t="shared" si="331"/>
        <v>#N/A</v>
      </c>
      <c r="B2699" s="694" t="s">
        <v>1372</v>
      </c>
      <c r="C2699" s="698">
        <v>5</v>
      </c>
      <c r="D2699" s="700">
        <v>0</v>
      </c>
      <c r="E2699" s="697" t="s">
        <v>1368</v>
      </c>
    </row>
    <row r="2700" spans="1:7" ht="11.25" customHeight="1" x14ac:dyDescent="0.25">
      <c r="A2700" s="690" t="e">
        <f t="shared" si="331"/>
        <v>#N/A</v>
      </c>
      <c r="B2700" s="694" t="s">
        <v>1373</v>
      </c>
      <c r="C2700" s="698">
        <v>6</v>
      </c>
      <c r="D2700" s="700"/>
      <c r="E2700" s="697" t="s">
        <v>1368</v>
      </c>
    </row>
    <row r="2701" spans="1:7" ht="11.25" customHeight="1" x14ac:dyDescent="0.25">
      <c r="A2701" s="690" t="e">
        <f t="shared" si="331"/>
        <v>#N/A</v>
      </c>
      <c r="B2701" s="694" t="s">
        <v>1374</v>
      </c>
      <c r="C2701" s="698">
        <v>7</v>
      </c>
      <c r="D2701" s="702">
        <v>0</v>
      </c>
      <c r="E2701" s="697" t="s">
        <v>1368</v>
      </c>
    </row>
    <row r="2702" spans="1:7" ht="11.25" customHeight="1" x14ac:dyDescent="0.25">
      <c r="A2702" s="690" t="e">
        <f t="shared" si="331"/>
        <v>#N/A</v>
      </c>
      <c r="B2702" s="694" t="s">
        <v>1375</v>
      </c>
      <c r="C2702" s="698">
        <v>8</v>
      </c>
      <c r="D2702" s="703">
        <v>0</v>
      </c>
      <c r="E2702" s="697" t="s">
        <v>1368</v>
      </c>
    </row>
    <row r="2703" spans="1:7" ht="11.25" customHeight="1" x14ac:dyDescent="0.25">
      <c r="A2703" s="690" t="e">
        <f t="shared" si="331"/>
        <v>#N/A</v>
      </c>
      <c r="B2703" s="694" t="s">
        <v>1376</v>
      </c>
      <c r="C2703" s="698">
        <v>9</v>
      </c>
      <c r="D2703" s="700">
        <v>0</v>
      </c>
      <c r="E2703" s="697" t="s">
        <v>1368</v>
      </c>
    </row>
    <row r="2704" spans="1:7" ht="11.25" customHeight="1" x14ac:dyDescent="0.25">
      <c r="A2704" s="690" t="e">
        <f t="shared" si="331"/>
        <v>#N/A</v>
      </c>
      <c r="B2704" s="694" t="s">
        <v>1377</v>
      </c>
      <c r="C2704" s="698">
        <v>10</v>
      </c>
      <c r="D2704" s="700">
        <v>0</v>
      </c>
      <c r="E2704" s="697" t="s">
        <v>1368</v>
      </c>
    </row>
    <row r="2705" spans="1:7" ht="11.25" customHeight="1" x14ac:dyDescent="0.25">
      <c r="A2705" s="690" t="e">
        <f t="shared" si="331"/>
        <v>#N/A</v>
      </c>
      <c r="B2705" s="694" t="s">
        <v>1378</v>
      </c>
      <c r="C2705" s="698">
        <v>11</v>
      </c>
      <c r="D2705" s="697" t="s">
        <v>1368</v>
      </c>
      <c r="E2705" s="706">
        <v>0</v>
      </c>
    </row>
    <row r="2706" spans="1:7" ht="11.25" customHeight="1" x14ac:dyDescent="0.25">
      <c r="A2706" s="690" t="e">
        <f t="shared" si="331"/>
        <v>#N/A</v>
      </c>
      <c r="B2706" s="694" t="s">
        <v>1379</v>
      </c>
      <c r="C2706" s="698">
        <v>12</v>
      </c>
      <c r="D2706" s="697" t="s">
        <v>1368</v>
      </c>
      <c r="E2706" s="706">
        <v>0</v>
      </c>
    </row>
    <row r="2707" spans="1:7" ht="11.25" customHeight="1" x14ac:dyDescent="0.25">
      <c r="A2707" s="690" t="e">
        <f t="shared" si="331"/>
        <v>#N/A</v>
      </c>
      <c r="B2707" s="694" t="s">
        <v>1380</v>
      </c>
      <c r="C2707" s="698">
        <v>13</v>
      </c>
      <c r="D2707" s="697" t="s">
        <v>1368</v>
      </c>
      <c r="E2707" s="707">
        <v>0</v>
      </c>
    </row>
    <row r="2708" spans="1:7" ht="11.25" customHeight="1" x14ac:dyDescent="0.25">
      <c r="A2708" s="690" t="e">
        <f t="shared" si="331"/>
        <v>#N/A</v>
      </c>
      <c r="B2708" s="694" t="s">
        <v>1381</v>
      </c>
      <c r="C2708" s="698">
        <v>14</v>
      </c>
      <c r="D2708" s="697" t="s">
        <v>1368</v>
      </c>
      <c r="E2708" s="703"/>
    </row>
    <row r="2710" spans="1:7" ht="11.25" customHeight="1" x14ac:dyDescent="0.25">
      <c r="A2710" s="690">
        <f t="shared" ref="A2710" si="338">B2710</f>
        <v>0</v>
      </c>
      <c r="B2710" s="697"/>
      <c r="C2710" s="697"/>
      <c r="D2710" s="698"/>
      <c r="E2710" s="698"/>
    </row>
    <row r="2711" spans="1:7" ht="11.25" customHeight="1" x14ac:dyDescent="0.25">
      <c r="A2711" s="690">
        <f t="shared" ref="A2711:A2713" si="339">A2710</f>
        <v>0</v>
      </c>
      <c r="B2711" s="694"/>
      <c r="C2711" s="698"/>
      <c r="D2711" s="699"/>
      <c r="E2711" s="697"/>
      <c r="G2711" s="705"/>
    </row>
    <row r="2712" spans="1:7" ht="11.25" customHeight="1" x14ac:dyDescent="0.25">
      <c r="A2712" s="690">
        <f t="shared" si="339"/>
        <v>0</v>
      </c>
      <c r="B2712" s="694"/>
      <c r="C2712" s="698"/>
      <c r="D2712" s="700"/>
      <c r="E2712" s="697"/>
    </row>
    <row r="2713" spans="1:7" ht="11.25" customHeight="1" x14ac:dyDescent="0.25">
      <c r="A2713" s="690">
        <f t="shared" si="339"/>
        <v>0</v>
      </c>
      <c r="B2713" s="694"/>
      <c r="C2713" s="698"/>
      <c r="D2713" s="701"/>
      <c r="E2713" s="697"/>
    </row>
  </sheetData>
  <pageMargins left="0.78740157480314998" right="0.55118110236220497" top="0.90551181102362199" bottom="0.90551181102362199" header="0.511811023622047" footer="0.511811023622047"/>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L73"/>
  <sheetViews>
    <sheetView showGridLines="0" zoomScale="85" zoomScaleNormal="85" workbookViewId="0">
      <pane xSplit="4" ySplit="5" topLeftCell="E6" activePane="bottomRight" state="frozen"/>
      <selection activeCell="B73" sqref="B73:E73"/>
      <selection pane="topRight" activeCell="B73" sqref="B73:E73"/>
      <selection pane="bottomLeft" activeCell="B73" sqref="B73:E73"/>
      <selection pane="bottomRight" activeCell="B73" sqref="B73:E73"/>
    </sheetView>
  </sheetViews>
  <sheetFormatPr defaultRowHeight="15" outlineLevelCol="1" x14ac:dyDescent="0.25"/>
  <cols>
    <col min="1" max="1" width="90.28515625" style="676" customWidth="1"/>
    <col min="2" max="2" width="4.140625" style="676" customWidth="1"/>
    <col min="3" max="3" width="23.28515625" style="676" customWidth="1"/>
    <col min="4" max="4" width="4.85546875" style="676" hidden="1" customWidth="1" outlineLevel="1"/>
    <col min="5" max="5" width="31.85546875" hidden="1" customWidth="1" outlineLevel="1"/>
    <col min="6" max="6" width="18.28515625" customWidth="1" collapsed="1"/>
    <col min="7" max="9" width="23.28515625" customWidth="1"/>
    <col min="10" max="10" width="2.85546875" customWidth="1"/>
    <col min="11" max="13" width="23.28515625" customWidth="1"/>
    <col min="14" max="14" width="2.85546875" customWidth="1"/>
    <col min="15" max="17" width="23.28515625" customWidth="1"/>
    <col min="18" max="18" width="2.85546875" customWidth="1"/>
    <col min="19" max="21" width="23.28515625" customWidth="1"/>
    <col min="22" max="22" width="2.85546875" customWidth="1"/>
    <col min="23" max="25" width="23.28515625" customWidth="1"/>
    <col min="26" max="26" width="2.85546875" customWidth="1"/>
    <col min="27" max="29" width="23.28515625" customWidth="1"/>
    <col min="30" max="30" width="2.85546875" customWidth="1"/>
    <col min="31" max="33" width="23.28515625" customWidth="1"/>
    <col min="34" max="34" width="2.85546875" customWidth="1"/>
    <col min="35" max="37" width="23.28515625" customWidth="1"/>
    <col min="38" max="38" width="2.85546875" customWidth="1"/>
    <col min="39" max="41" width="23.28515625" customWidth="1"/>
    <col min="42" max="42" width="2.85546875" customWidth="1"/>
    <col min="43" max="45" width="23.28515625" customWidth="1"/>
    <col min="46" max="46" width="2.85546875" customWidth="1"/>
    <col min="47" max="49" width="23.28515625" customWidth="1"/>
    <col min="50" max="50" width="2.85546875" customWidth="1"/>
    <col min="51" max="53" width="23.28515625" customWidth="1"/>
    <col min="54" max="54" width="2.85546875" customWidth="1"/>
    <col min="55" max="57" width="23.28515625" customWidth="1"/>
    <col min="58" max="58" width="2.85546875" customWidth="1"/>
    <col min="59" max="61" width="23.28515625" customWidth="1"/>
    <col min="62" max="62" width="2.85546875" customWidth="1"/>
    <col min="63" max="65" width="23.28515625" customWidth="1"/>
    <col min="66" max="66" width="2.85546875" customWidth="1"/>
    <col min="67" max="69" width="23.28515625" customWidth="1"/>
    <col min="70" max="70" width="2.85546875" customWidth="1"/>
    <col min="71" max="73" width="23.28515625" customWidth="1"/>
    <col min="74" max="74" width="2.85546875" customWidth="1"/>
    <col min="75" max="77" width="23.28515625" customWidth="1"/>
    <col min="78" max="78" width="2.85546875" customWidth="1"/>
    <col min="79" max="81" width="23.28515625" customWidth="1"/>
    <col min="82" max="82" width="2.85546875" customWidth="1"/>
    <col min="83" max="85" width="23.28515625" customWidth="1"/>
    <col min="86" max="86" width="2.85546875" customWidth="1"/>
    <col min="87" max="89" width="23.28515625" customWidth="1"/>
    <col min="90" max="90" width="2.85546875" customWidth="1"/>
    <col min="91" max="93" width="23.28515625" customWidth="1"/>
    <col min="94" max="94" width="2.85546875" customWidth="1"/>
    <col min="95" max="97" width="23.28515625" customWidth="1"/>
    <col min="98" max="98" width="2.85546875" customWidth="1"/>
    <col min="99" max="101" width="23.28515625" customWidth="1"/>
    <col min="102" max="102" width="2.85546875" customWidth="1"/>
    <col min="103" max="105" width="23.28515625" customWidth="1"/>
    <col min="106" max="106" width="2.85546875" customWidth="1"/>
    <col min="107" max="109" width="23.28515625" customWidth="1"/>
    <col min="110" max="110" width="2.85546875" customWidth="1"/>
    <col min="111" max="113" width="23.28515625" customWidth="1"/>
    <col min="114" max="114" width="2.85546875" customWidth="1"/>
    <col min="115" max="117" width="23.28515625" customWidth="1"/>
    <col min="118" max="118" width="2.85546875" customWidth="1"/>
    <col min="119" max="121" width="23.28515625" customWidth="1"/>
    <col min="122" max="122" width="2.85546875" customWidth="1"/>
    <col min="123" max="125" width="23.28515625" customWidth="1"/>
    <col min="126" max="126" width="2.85546875" customWidth="1"/>
    <col min="127" max="129" width="23.28515625" customWidth="1"/>
    <col min="130" max="130" width="2.85546875" customWidth="1"/>
    <col min="131" max="133" width="23.28515625" customWidth="1"/>
    <col min="134" max="134" width="2.85546875" customWidth="1"/>
    <col min="135" max="137" width="23.28515625" customWidth="1"/>
    <col min="138" max="138" width="2.85546875" customWidth="1"/>
    <col min="139" max="141" width="23.28515625" customWidth="1"/>
    <col min="142" max="142" width="2.85546875" customWidth="1"/>
    <col min="143" max="145" width="23.28515625" customWidth="1"/>
    <col min="146" max="146" width="2.85546875" customWidth="1"/>
    <col min="147" max="149" width="23.28515625" customWidth="1"/>
    <col min="150" max="150" width="2.85546875" customWidth="1"/>
    <col min="151" max="153" width="23.28515625" customWidth="1"/>
    <col min="154" max="154" width="2.85546875" customWidth="1"/>
    <col min="155" max="157" width="23.28515625" customWidth="1"/>
    <col min="158" max="158" width="2.85546875" customWidth="1"/>
    <col min="159" max="161" width="23.28515625" customWidth="1"/>
    <col min="162" max="162" width="2.85546875" customWidth="1"/>
    <col min="163" max="165" width="23.28515625" customWidth="1"/>
    <col min="166" max="166" width="2.85546875" customWidth="1"/>
    <col min="167" max="169" width="23.28515625" customWidth="1"/>
    <col min="170" max="170" width="2.85546875" customWidth="1"/>
    <col min="171" max="173" width="23.28515625" customWidth="1"/>
    <col min="174" max="174" width="2.85546875" customWidth="1"/>
    <col min="175" max="177" width="23.28515625" customWidth="1"/>
    <col min="178" max="178" width="2.85546875" customWidth="1"/>
    <col min="179" max="181" width="23.28515625" customWidth="1"/>
    <col min="182" max="182" width="2.85546875" customWidth="1"/>
    <col min="183" max="185" width="23.28515625" customWidth="1"/>
    <col min="186" max="186" width="2.85546875" customWidth="1"/>
    <col min="187" max="189" width="23.28515625" customWidth="1"/>
    <col min="190" max="190" width="2.85546875" customWidth="1"/>
    <col min="191" max="193" width="23.28515625" customWidth="1"/>
    <col min="194" max="194" width="2.85546875" customWidth="1"/>
    <col min="195" max="197" width="23.28515625" customWidth="1"/>
    <col min="198" max="198" width="2.85546875" customWidth="1"/>
    <col min="199" max="201" width="23.28515625" customWidth="1"/>
    <col min="202" max="202" width="2.85546875" customWidth="1"/>
    <col min="203" max="205" width="23.28515625" customWidth="1"/>
    <col min="206" max="206" width="2.85546875" customWidth="1"/>
    <col min="207" max="209" width="23.28515625" customWidth="1"/>
    <col min="210" max="210" width="2.85546875" customWidth="1"/>
    <col min="211" max="213" width="23.28515625" customWidth="1"/>
    <col min="214" max="214" width="2.85546875" customWidth="1"/>
    <col min="215" max="217" width="23.28515625" customWidth="1"/>
    <col min="218" max="218" width="2.85546875" customWidth="1"/>
    <col min="221" max="242" width="9.140625" style="676"/>
    <col min="243" max="243" width="43.5703125" style="676" customWidth="1"/>
    <col min="244" max="244" width="4.140625" style="676" customWidth="1"/>
    <col min="245" max="245" width="15.28515625" style="676" customWidth="1"/>
    <col min="246" max="246" width="9.140625" style="676"/>
    <col min="247" max="248" width="11.85546875" style="676" customWidth="1"/>
    <col min="249" max="498" width="9.140625" style="676"/>
    <col min="499" max="499" width="43.5703125" style="676" customWidth="1"/>
    <col min="500" max="500" width="4.140625" style="676" customWidth="1"/>
    <col min="501" max="501" width="15.28515625" style="676" customWidth="1"/>
    <col min="502" max="502" width="9.140625" style="676"/>
    <col min="503" max="504" width="11.85546875" style="676" customWidth="1"/>
    <col min="505" max="754" width="9.140625" style="676"/>
    <col min="755" max="755" width="43.5703125" style="676" customWidth="1"/>
    <col min="756" max="756" width="4.140625" style="676" customWidth="1"/>
    <col min="757" max="757" width="15.28515625" style="676" customWidth="1"/>
    <col min="758" max="758" width="9.140625" style="676"/>
    <col min="759" max="760" width="11.85546875" style="676" customWidth="1"/>
    <col min="761" max="1010" width="9.140625" style="676"/>
    <col min="1011" max="1011" width="43.5703125" style="676" customWidth="1"/>
    <col min="1012" max="1012" width="4.140625" style="676" customWidth="1"/>
    <col min="1013" max="1013" width="15.28515625" style="676" customWidth="1"/>
    <col min="1014" max="1014" width="9.140625" style="676"/>
    <col min="1015" max="1016" width="11.85546875" style="676" customWidth="1"/>
    <col min="1017" max="1266" width="9.140625" style="676"/>
    <col min="1267" max="1267" width="43.5703125" style="676" customWidth="1"/>
    <col min="1268" max="1268" width="4.140625" style="676" customWidth="1"/>
    <col min="1269" max="1269" width="15.28515625" style="676" customWidth="1"/>
    <col min="1270" max="1270" width="9.140625" style="676"/>
    <col min="1271" max="1272" width="11.85546875" style="676" customWidth="1"/>
    <col min="1273" max="1522" width="9.140625" style="676"/>
    <col min="1523" max="1523" width="43.5703125" style="676" customWidth="1"/>
    <col min="1524" max="1524" width="4.140625" style="676" customWidth="1"/>
    <col min="1525" max="1525" width="15.28515625" style="676" customWidth="1"/>
    <col min="1526" max="1526" width="9.140625" style="676"/>
    <col min="1527" max="1528" width="11.85546875" style="676" customWidth="1"/>
    <col min="1529" max="1778" width="9.140625" style="676"/>
    <col min="1779" max="1779" width="43.5703125" style="676" customWidth="1"/>
    <col min="1780" max="1780" width="4.140625" style="676" customWidth="1"/>
    <col min="1781" max="1781" width="15.28515625" style="676" customWidth="1"/>
    <col min="1782" max="1782" width="9.140625" style="676"/>
    <col min="1783" max="1784" width="11.85546875" style="676" customWidth="1"/>
    <col min="1785" max="2034" width="9.140625" style="676"/>
    <col min="2035" max="2035" width="43.5703125" style="676" customWidth="1"/>
    <col min="2036" max="2036" width="4.140625" style="676" customWidth="1"/>
    <col min="2037" max="2037" width="15.28515625" style="676" customWidth="1"/>
    <col min="2038" max="2038" width="9.140625" style="676"/>
    <col min="2039" max="2040" width="11.85546875" style="676" customWidth="1"/>
    <col min="2041" max="2290" width="9.140625" style="676"/>
    <col min="2291" max="2291" width="43.5703125" style="676" customWidth="1"/>
    <col min="2292" max="2292" width="4.140625" style="676" customWidth="1"/>
    <col min="2293" max="2293" width="15.28515625" style="676" customWidth="1"/>
    <col min="2294" max="2294" width="9.140625" style="676"/>
    <col min="2295" max="2296" width="11.85546875" style="676" customWidth="1"/>
    <col min="2297" max="2546" width="9.140625" style="676"/>
    <col min="2547" max="2547" width="43.5703125" style="676" customWidth="1"/>
    <col min="2548" max="2548" width="4.140625" style="676" customWidth="1"/>
    <col min="2549" max="2549" width="15.28515625" style="676" customWidth="1"/>
    <col min="2550" max="2550" width="9.140625" style="676"/>
    <col min="2551" max="2552" width="11.85546875" style="676" customWidth="1"/>
    <col min="2553" max="2802" width="9.140625" style="676"/>
    <col min="2803" max="2803" width="43.5703125" style="676" customWidth="1"/>
    <col min="2804" max="2804" width="4.140625" style="676" customWidth="1"/>
    <col min="2805" max="2805" width="15.28515625" style="676" customWidth="1"/>
    <col min="2806" max="2806" width="9.140625" style="676"/>
    <col min="2807" max="2808" width="11.85546875" style="676" customWidth="1"/>
    <col min="2809" max="3058" width="9.140625" style="676"/>
    <col min="3059" max="3059" width="43.5703125" style="676" customWidth="1"/>
    <col min="3060" max="3060" width="4.140625" style="676" customWidth="1"/>
    <col min="3061" max="3061" width="15.28515625" style="676" customWidth="1"/>
    <col min="3062" max="3062" width="9.140625" style="676"/>
    <col min="3063" max="3064" width="11.85546875" style="676" customWidth="1"/>
    <col min="3065" max="3314" width="9.140625" style="676"/>
    <col min="3315" max="3315" width="43.5703125" style="676" customWidth="1"/>
    <col min="3316" max="3316" width="4.140625" style="676" customWidth="1"/>
    <col min="3317" max="3317" width="15.28515625" style="676" customWidth="1"/>
    <col min="3318" max="3318" width="9.140625" style="676"/>
    <col min="3319" max="3320" width="11.85546875" style="676" customWidth="1"/>
    <col min="3321" max="3570" width="9.140625" style="676"/>
    <col min="3571" max="3571" width="43.5703125" style="676" customWidth="1"/>
    <col min="3572" max="3572" width="4.140625" style="676" customWidth="1"/>
    <col min="3573" max="3573" width="15.28515625" style="676" customWidth="1"/>
    <col min="3574" max="3574" width="9.140625" style="676"/>
    <col min="3575" max="3576" width="11.85546875" style="676" customWidth="1"/>
    <col min="3577" max="3826" width="9.140625" style="676"/>
    <col min="3827" max="3827" width="43.5703125" style="676" customWidth="1"/>
    <col min="3828" max="3828" width="4.140625" style="676" customWidth="1"/>
    <col min="3829" max="3829" width="15.28515625" style="676" customWidth="1"/>
    <col min="3830" max="3830" width="9.140625" style="676"/>
    <col min="3831" max="3832" width="11.85546875" style="676" customWidth="1"/>
    <col min="3833" max="4082" width="9.140625" style="676"/>
    <col min="4083" max="4083" width="43.5703125" style="676" customWidth="1"/>
    <col min="4084" max="4084" width="4.140625" style="676" customWidth="1"/>
    <col min="4085" max="4085" width="15.28515625" style="676" customWidth="1"/>
    <col min="4086" max="4086" width="9.140625" style="676"/>
    <col min="4087" max="4088" width="11.85546875" style="676" customWidth="1"/>
    <col min="4089" max="4338" width="9.140625" style="676"/>
    <col min="4339" max="4339" width="43.5703125" style="676" customWidth="1"/>
    <col min="4340" max="4340" width="4.140625" style="676" customWidth="1"/>
    <col min="4341" max="4341" width="15.28515625" style="676" customWidth="1"/>
    <col min="4342" max="4342" width="9.140625" style="676"/>
    <col min="4343" max="4344" width="11.85546875" style="676" customWidth="1"/>
    <col min="4345" max="4594" width="9.140625" style="676"/>
    <col min="4595" max="4595" width="43.5703125" style="676" customWidth="1"/>
    <col min="4596" max="4596" width="4.140625" style="676" customWidth="1"/>
    <col min="4597" max="4597" width="15.28515625" style="676" customWidth="1"/>
    <col min="4598" max="4598" width="9.140625" style="676"/>
    <col min="4599" max="4600" width="11.85546875" style="676" customWidth="1"/>
    <col min="4601" max="4850" width="9.140625" style="676"/>
    <col min="4851" max="4851" width="43.5703125" style="676" customWidth="1"/>
    <col min="4852" max="4852" width="4.140625" style="676" customWidth="1"/>
    <col min="4853" max="4853" width="15.28515625" style="676" customWidth="1"/>
    <col min="4854" max="4854" width="9.140625" style="676"/>
    <col min="4855" max="4856" width="11.85546875" style="676" customWidth="1"/>
    <col min="4857" max="5106" width="9.140625" style="676"/>
    <col min="5107" max="5107" width="43.5703125" style="676" customWidth="1"/>
    <col min="5108" max="5108" width="4.140625" style="676" customWidth="1"/>
    <col min="5109" max="5109" width="15.28515625" style="676" customWidth="1"/>
    <col min="5110" max="5110" width="9.140625" style="676"/>
    <col min="5111" max="5112" width="11.85546875" style="676" customWidth="1"/>
    <col min="5113" max="5362" width="9.140625" style="676"/>
    <col min="5363" max="5363" width="43.5703125" style="676" customWidth="1"/>
    <col min="5364" max="5364" width="4.140625" style="676" customWidth="1"/>
    <col min="5365" max="5365" width="15.28515625" style="676" customWidth="1"/>
    <col min="5366" max="5366" width="9.140625" style="676"/>
    <col min="5367" max="5368" width="11.85546875" style="676" customWidth="1"/>
    <col min="5369" max="5618" width="9.140625" style="676"/>
    <col min="5619" max="5619" width="43.5703125" style="676" customWidth="1"/>
    <col min="5620" max="5620" width="4.140625" style="676" customWidth="1"/>
    <col min="5621" max="5621" width="15.28515625" style="676" customWidth="1"/>
    <col min="5622" max="5622" width="9.140625" style="676"/>
    <col min="5623" max="5624" width="11.85546875" style="676" customWidth="1"/>
    <col min="5625" max="5874" width="9.140625" style="676"/>
    <col min="5875" max="5875" width="43.5703125" style="676" customWidth="1"/>
    <col min="5876" max="5876" width="4.140625" style="676" customWidth="1"/>
    <col min="5877" max="5877" width="15.28515625" style="676" customWidth="1"/>
    <col min="5878" max="5878" width="9.140625" style="676"/>
    <col min="5879" max="5880" width="11.85546875" style="676" customWidth="1"/>
    <col min="5881" max="6130" width="9.140625" style="676"/>
    <col min="6131" max="6131" width="43.5703125" style="676" customWidth="1"/>
    <col min="6132" max="6132" width="4.140625" style="676" customWidth="1"/>
    <col min="6133" max="6133" width="15.28515625" style="676" customWidth="1"/>
    <col min="6134" max="6134" width="9.140625" style="676"/>
    <col min="6135" max="6136" width="11.85546875" style="676" customWidth="1"/>
    <col min="6137" max="6386" width="9.140625" style="676"/>
    <col min="6387" max="6387" width="43.5703125" style="676" customWidth="1"/>
    <col min="6388" max="6388" width="4.140625" style="676" customWidth="1"/>
    <col min="6389" max="6389" width="15.28515625" style="676" customWidth="1"/>
    <col min="6390" max="6390" width="9.140625" style="676"/>
    <col min="6391" max="6392" width="11.85546875" style="676" customWidth="1"/>
    <col min="6393" max="6642" width="9.140625" style="676"/>
    <col min="6643" max="6643" width="43.5703125" style="676" customWidth="1"/>
    <col min="6644" max="6644" width="4.140625" style="676" customWidth="1"/>
    <col min="6645" max="6645" width="15.28515625" style="676" customWidth="1"/>
    <col min="6646" max="6646" width="9.140625" style="676"/>
    <col min="6647" max="6648" width="11.85546875" style="676" customWidth="1"/>
    <col min="6649" max="6898" width="9.140625" style="676"/>
    <col min="6899" max="6899" width="43.5703125" style="676" customWidth="1"/>
    <col min="6900" max="6900" width="4.140625" style="676" customWidth="1"/>
    <col min="6901" max="6901" width="15.28515625" style="676" customWidth="1"/>
    <col min="6902" max="6902" width="9.140625" style="676"/>
    <col min="6903" max="6904" width="11.85546875" style="676" customWidth="1"/>
    <col min="6905" max="7154" width="9.140625" style="676"/>
    <col min="7155" max="7155" width="43.5703125" style="676" customWidth="1"/>
    <col min="7156" max="7156" width="4.140625" style="676" customWidth="1"/>
    <col min="7157" max="7157" width="15.28515625" style="676" customWidth="1"/>
    <col min="7158" max="7158" width="9.140625" style="676"/>
    <col min="7159" max="7160" width="11.85546875" style="676" customWidth="1"/>
    <col min="7161" max="7410" width="9.140625" style="676"/>
    <col min="7411" max="7411" width="43.5703125" style="676" customWidth="1"/>
    <col min="7412" max="7412" width="4.140625" style="676" customWidth="1"/>
    <col min="7413" max="7413" width="15.28515625" style="676" customWidth="1"/>
    <col min="7414" max="7414" width="9.140625" style="676"/>
    <col min="7415" max="7416" width="11.85546875" style="676" customWidth="1"/>
    <col min="7417" max="7666" width="9.140625" style="676"/>
    <col min="7667" max="7667" width="43.5703125" style="676" customWidth="1"/>
    <col min="7668" max="7668" width="4.140625" style="676" customWidth="1"/>
    <col min="7669" max="7669" width="15.28515625" style="676" customWidth="1"/>
    <col min="7670" max="7670" width="9.140625" style="676"/>
    <col min="7671" max="7672" width="11.85546875" style="676" customWidth="1"/>
    <col min="7673" max="7922" width="9.140625" style="676"/>
    <col min="7923" max="7923" width="43.5703125" style="676" customWidth="1"/>
    <col min="7924" max="7924" width="4.140625" style="676" customWidth="1"/>
    <col min="7925" max="7925" width="15.28515625" style="676" customWidth="1"/>
    <col min="7926" max="7926" width="9.140625" style="676"/>
    <col min="7927" max="7928" width="11.85546875" style="676" customWidth="1"/>
    <col min="7929" max="8178" width="9.140625" style="676"/>
    <col min="8179" max="8179" width="43.5703125" style="676" customWidth="1"/>
    <col min="8180" max="8180" width="4.140625" style="676" customWidth="1"/>
    <col min="8181" max="8181" width="15.28515625" style="676" customWidth="1"/>
    <col min="8182" max="8182" width="9.140625" style="676"/>
    <col min="8183" max="8184" width="11.85546875" style="676" customWidth="1"/>
    <col min="8185" max="8434" width="9.140625" style="676"/>
    <col min="8435" max="8435" width="43.5703125" style="676" customWidth="1"/>
    <col min="8436" max="8436" width="4.140625" style="676" customWidth="1"/>
    <col min="8437" max="8437" width="15.28515625" style="676" customWidth="1"/>
    <col min="8438" max="8438" width="9.140625" style="676"/>
    <col min="8439" max="8440" width="11.85546875" style="676" customWidth="1"/>
    <col min="8441" max="8690" width="9.140625" style="676"/>
    <col min="8691" max="8691" width="43.5703125" style="676" customWidth="1"/>
    <col min="8692" max="8692" width="4.140625" style="676" customWidth="1"/>
    <col min="8693" max="8693" width="15.28515625" style="676" customWidth="1"/>
    <col min="8694" max="8694" width="9.140625" style="676"/>
    <col min="8695" max="8696" width="11.85546875" style="676" customWidth="1"/>
    <col min="8697" max="8946" width="9.140625" style="676"/>
    <col min="8947" max="8947" width="43.5703125" style="676" customWidth="1"/>
    <col min="8948" max="8948" width="4.140625" style="676" customWidth="1"/>
    <col min="8949" max="8949" width="15.28515625" style="676" customWidth="1"/>
    <col min="8950" max="8950" width="9.140625" style="676"/>
    <col min="8951" max="8952" width="11.85546875" style="676" customWidth="1"/>
    <col min="8953" max="9202" width="9.140625" style="676"/>
    <col min="9203" max="9203" width="43.5703125" style="676" customWidth="1"/>
    <col min="9204" max="9204" width="4.140625" style="676" customWidth="1"/>
    <col min="9205" max="9205" width="15.28515625" style="676" customWidth="1"/>
    <col min="9206" max="9206" width="9.140625" style="676"/>
    <col min="9207" max="9208" width="11.85546875" style="676" customWidth="1"/>
    <col min="9209" max="9458" width="9.140625" style="676"/>
    <col min="9459" max="9459" width="43.5703125" style="676" customWidth="1"/>
    <col min="9460" max="9460" width="4.140625" style="676" customWidth="1"/>
    <col min="9461" max="9461" width="15.28515625" style="676" customWidth="1"/>
    <col min="9462" max="9462" width="9.140625" style="676"/>
    <col min="9463" max="9464" width="11.85546875" style="676" customWidth="1"/>
    <col min="9465" max="9714" width="9.140625" style="676"/>
    <col min="9715" max="9715" width="43.5703125" style="676" customWidth="1"/>
    <col min="9716" max="9716" width="4.140625" style="676" customWidth="1"/>
    <col min="9717" max="9717" width="15.28515625" style="676" customWidth="1"/>
    <col min="9718" max="9718" width="9.140625" style="676"/>
    <col min="9719" max="9720" width="11.85546875" style="676" customWidth="1"/>
    <col min="9721" max="9970" width="9.140625" style="676"/>
    <col min="9971" max="9971" width="43.5703125" style="676" customWidth="1"/>
    <col min="9972" max="9972" width="4.140625" style="676" customWidth="1"/>
    <col min="9973" max="9973" width="15.28515625" style="676" customWidth="1"/>
    <col min="9974" max="9974" width="9.140625" style="676"/>
    <col min="9975" max="9976" width="11.85546875" style="676" customWidth="1"/>
    <col min="9977" max="10226" width="9.140625" style="676"/>
    <col min="10227" max="10227" width="43.5703125" style="676" customWidth="1"/>
    <col min="10228" max="10228" width="4.140625" style="676" customWidth="1"/>
    <col min="10229" max="10229" width="15.28515625" style="676" customWidth="1"/>
    <col min="10230" max="10230" width="9.140625" style="676"/>
    <col min="10231" max="10232" width="11.85546875" style="676" customWidth="1"/>
    <col min="10233" max="10482" width="9.140625" style="676"/>
    <col min="10483" max="10483" width="43.5703125" style="676" customWidth="1"/>
    <col min="10484" max="10484" width="4.140625" style="676" customWidth="1"/>
    <col min="10485" max="10485" width="15.28515625" style="676" customWidth="1"/>
    <col min="10486" max="10486" width="9.140625" style="676"/>
    <col min="10487" max="10488" width="11.85546875" style="676" customWidth="1"/>
    <col min="10489" max="10738" width="9.140625" style="676"/>
    <col min="10739" max="10739" width="43.5703125" style="676" customWidth="1"/>
    <col min="10740" max="10740" width="4.140625" style="676" customWidth="1"/>
    <col min="10741" max="10741" width="15.28515625" style="676" customWidth="1"/>
    <col min="10742" max="10742" width="9.140625" style="676"/>
    <col min="10743" max="10744" width="11.85546875" style="676" customWidth="1"/>
    <col min="10745" max="10994" width="9.140625" style="676"/>
    <col min="10995" max="10995" width="43.5703125" style="676" customWidth="1"/>
    <col min="10996" max="10996" width="4.140625" style="676" customWidth="1"/>
    <col min="10997" max="10997" width="15.28515625" style="676" customWidth="1"/>
    <col min="10998" max="10998" width="9.140625" style="676"/>
    <col min="10999" max="11000" width="11.85546875" style="676" customWidth="1"/>
    <col min="11001" max="11250" width="9.140625" style="676"/>
    <col min="11251" max="11251" width="43.5703125" style="676" customWidth="1"/>
    <col min="11252" max="11252" width="4.140625" style="676" customWidth="1"/>
    <col min="11253" max="11253" width="15.28515625" style="676" customWidth="1"/>
    <col min="11254" max="11254" width="9.140625" style="676"/>
    <col min="11255" max="11256" width="11.85546875" style="676" customWidth="1"/>
    <col min="11257" max="11506" width="9.140625" style="676"/>
    <col min="11507" max="11507" width="43.5703125" style="676" customWidth="1"/>
    <col min="11508" max="11508" width="4.140625" style="676" customWidth="1"/>
    <col min="11509" max="11509" width="15.28515625" style="676" customWidth="1"/>
    <col min="11510" max="11510" width="9.140625" style="676"/>
    <col min="11511" max="11512" width="11.85546875" style="676" customWidth="1"/>
    <col min="11513" max="11762" width="9.140625" style="676"/>
    <col min="11763" max="11763" width="43.5703125" style="676" customWidth="1"/>
    <col min="11764" max="11764" width="4.140625" style="676" customWidth="1"/>
    <col min="11765" max="11765" width="15.28515625" style="676" customWidth="1"/>
    <col min="11766" max="11766" width="9.140625" style="676"/>
    <col min="11767" max="11768" width="11.85546875" style="676" customWidth="1"/>
    <col min="11769" max="12018" width="9.140625" style="676"/>
    <col min="12019" max="12019" width="43.5703125" style="676" customWidth="1"/>
    <col min="12020" max="12020" width="4.140625" style="676" customWidth="1"/>
    <col min="12021" max="12021" width="15.28515625" style="676" customWidth="1"/>
    <col min="12022" max="12022" width="9.140625" style="676"/>
    <col min="12023" max="12024" width="11.85546875" style="676" customWidth="1"/>
    <col min="12025" max="12274" width="9.140625" style="676"/>
    <col min="12275" max="12275" width="43.5703125" style="676" customWidth="1"/>
    <col min="12276" max="12276" width="4.140625" style="676" customWidth="1"/>
    <col min="12277" max="12277" width="15.28515625" style="676" customWidth="1"/>
    <col min="12278" max="12278" width="9.140625" style="676"/>
    <col min="12279" max="12280" width="11.85546875" style="676" customWidth="1"/>
    <col min="12281" max="12530" width="9.140625" style="676"/>
    <col min="12531" max="12531" width="43.5703125" style="676" customWidth="1"/>
    <col min="12532" max="12532" width="4.140625" style="676" customWidth="1"/>
    <col min="12533" max="12533" width="15.28515625" style="676" customWidth="1"/>
    <col min="12534" max="12534" width="9.140625" style="676"/>
    <col min="12535" max="12536" width="11.85546875" style="676" customWidth="1"/>
    <col min="12537" max="12786" width="9.140625" style="676"/>
    <col min="12787" max="12787" width="43.5703125" style="676" customWidth="1"/>
    <col min="12788" max="12788" width="4.140625" style="676" customWidth="1"/>
    <col min="12789" max="12789" width="15.28515625" style="676" customWidth="1"/>
    <col min="12790" max="12790" width="9.140625" style="676"/>
    <col min="12791" max="12792" width="11.85546875" style="676" customWidth="1"/>
    <col min="12793" max="13042" width="9.140625" style="676"/>
    <col min="13043" max="13043" width="43.5703125" style="676" customWidth="1"/>
    <col min="13044" max="13044" width="4.140625" style="676" customWidth="1"/>
    <col min="13045" max="13045" width="15.28515625" style="676" customWidth="1"/>
    <col min="13046" max="13046" width="9.140625" style="676"/>
    <col min="13047" max="13048" width="11.85546875" style="676" customWidth="1"/>
    <col min="13049" max="13298" width="9.140625" style="676"/>
    <col min="13299" max="13299" width="43.5703125" style="676" customWidth="1"/>
    <col min="13300" max="13300" width="4.140625" style="676" customWidth="1"/>
    <col min="13301" max="13301" width="15.28515625" style="676" customWidth="1"/>
    <col min="13302" max="13302" width="9.140625" style="676"/>
    <col min="13303" max="13304" width="11.85546875" style="676" customWidth="1"/>
    <col min="13305" max="13554" width="9.140625" style="676"/>
    <col min="13555" max="13555" width="43.5703125" style="676" customWidth="1"/>
    <col min="13556" max="13556" width="4.140625" style="676" customWidth="1"/>
    <col min="13557" max="13557" width="15.28515625" style="676" customWidth="1"/>
    <col min="13558" max="13558" width="9.140625" style="676"/>
    <col min="13559" max="13560" width="11.85546875" style="676" customWidth="1"/>
    <col min="13561" max="13810" width="9.140625" style="676"/>
    <col min="13811" max="13811" width="43.5703125" style="676" customWidth="1"/>
    <col min="13812" max="13812" width="4.140625" style="676" customWidth="1"/>
    <col min="13813" max="13813" width="15.28515625" style="676" customWidth="1"/>
    <col min="13814" max="13814" width="9.140625" style="676"/>
    <col min="13815" max="13816" width="11.85546875" style="676" customWidth="1"/>
    <col min="13817" max="14066" width="9.140625" style="676"/>
    <col min="14067" max="14067" width="43.5703125" style="676" customWidth="1"/>
    <col min="14068" max="14068" width="4.140625" style="676" customWidth="1"/>
    <col min="14069" max="14069" width="15.28515625" style="676" customWidth="1"/>
    <col min="14070" max="14070" width="9.140625" style="676"/>
    <col min="14071" max="14072" width="11.85546875" style="676" customWidth="1"/>
    <col min="14073" max="14322" width="9.140625" style="676"/>
    <col min="14323" max="14323" width="43.5703125" style="676" customWidth="1"/>
    <col min="14324" max="14324" width="4.140625" style="676" customWidth="1"/>
    <col min="14325" max="14325" width="15.28515625" style="676" customWidth="1"/>
    <col min="14326" max="14326" width="9.140625" style="676"/>
    <col min="14327" max="14328" width="11.85546875" style="676" customWidth="1"/>
    <col min="14329" max="14578" width="9.140625" style="676"/>
    <col min="14579" max="14579" width="43.5703125" style="676" customWidth="1"/>
    <col min="14580" max="14580" width="4.140625" style="676" customWidth="1"/>
    <col min="14581" max="14581" width="15.28515625" style="676" customWidth="1"/>
    <col min="14582" max="14582" width="9.140625" style="676"/>
    <col min="14583" max="14584" width="11.85546875" style="676" customWidth="1"/>
    <col min="14585" max="14834" width="9.140625" style="676"/>
    <col min="14835" max="14835" width="43.5703125" style="676" customWidth="1"/>
    <col min="14836" max="14836" width="4.140625" style="676" customWidth="1"/>
    <col min="14837" max="14837" width="15.28515625" style="676" customWidth="1"/>
    <col min="14838" max="14838" width="9.140625" style="676"/>
    <col min="14839" max="14840" width="11.85546875" style="676" customWidth="1"/>
    <col min="14841" max="15090" width="9.140625" style="676"/>
    <col min="15091" max="15091" width="43.5703125" style="676" customWidth="1"/>
    <col min="15092" max="15092" width="4.140625" style="676" customWidth="1"/>
    <col min="15093" max="15093" width="15.28515625" style="676" customWidth="1"/>
    <col min="15094" max="15094" width="9.140625" style="676"/>
    <col min="15095" max="15096" width="11.85546875" style="676" customWidth="1"/>
    <col min="15097" max="15346" width="9.140625" style="676"/>
    <col min="15347" max="15347" width="43.5703125" style="676" customWidth="1"/>
    <col min="15348" max="15348" width="4.140625" style="676" customWidth="1"/>
    <col min="15349" max="15349" width="15.28515625" style="676" customWidth="1"/>
    <col min="15350" max="15350" width="9.140625" style="676"/>
    <col min="15351" max="15352" width="11.85546875" style="676" customWidth="1"/>
    <col min="15353" max="15602" width="9.140625" style="676"/>
    <col min="15603" max="15603" width="43.5703125" style="676" customWidth="1"/>
    <col min="15604" max="15604" width="4.140625" style="676" customWidth="1"/>
    <col min="15605" max="15605" width="15.28515625" style="676" customWidth="1"/>
    <col min="15606" max="15606" width="9.140625" style="676"/>
    <col min="15607" max="15608" width="11.85546875" style="676" customWidth="1"/>
    <col min="15609" max="15858" width="9.140625" style="676"/>
    <col min="15859" max="15859" width="43.5703125" style="676" customWidth="1"/>
    <col min="15860" max="15860" width="4.140625" style="676" customWidth="1"/>
    <col min="15861" max="15861" width="15.28515625" style="676" customWidth="1"/>
    <col min="15862" max="15862" width="9.140625" style="676"/>
    <col min="15863" max="15864" width="11.85546875" style="676" customWidth="1"/>
    <col min="15865" max="16114" width="9.140625" style="676"/>
    <col min="16115" max="16115" width="43.5703125" style="676" customWidth="1"/>
    <col min="16116" max="16116" width="4.140625" style="676" customWidth="1"/>
    <col min="16117" max="16117" width="15.28515625" style="676" customWidth="1"/>
    <col min="16118" max="16118" width="9.140625" style="676"/>
    <col min="16119" max="16120" width="11.85546875" style="676" customWidth="1"/>
    <col min="16121" max="16384" width="9.140625" style="676"/>
  </cols>
  <sheetData>
    <row r="1" spans="1:220" s="806" customFormat="1" x14ac:dyDescent="0.25">
      <c r="D1" s="807"/>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row>
    <row r="2" spans="1:220" s="806" customFormat="1" x14ac:dyDescent="0.25">
      <c r="D2" s="807"/>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row>
    <row r="3" spans="1:220" s="806" customFormat="1" x14ac:dyDescent="0.25">
      <c r="A3" s="808" t="s">
        <v>1687</v>
      </c>
      <c r="D3" s="807"/>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row>
    <row r="4" spans="1:220" s="806" customFormat="1" ht="33.75" customHeight="1" x14ac:dyDescent="0.25">
      <c r="A4" s="809"/>
      <c r="B4" s="810"/>
      <c r="C4" s="810" t="s">
        <v>66</v>
      </c>
      <c r="D4" s="811"/>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row>
    <row r="5" spans="1:220" s="806" customFormat="1" x14ac:dyDescent="0.25">
      <c r="A5" s="809"/>
      <c r="B5" s="812" t="s">
        <v>1338</v>
      </c>
      <c r="C5" s="813">
        <v>1</v>
      </c>
      <c r="D5" s="814"/>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row>
    <row r="6" spans="1:220" s="806" customFormat="1" x14ac:dyDescent="0.25">
      <c r="A6" s="809" t="s">
        <v>1688</v>
      </c>
      <c r="B6" s="815">
        <v>1</v>
      </c>
      <c r="C6" s="816">
        <v>529355624918.3316</v>
      </c>
      <c r="D6" s="67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row>
    <row r="7" spans="1:220" s="806" customFormat="1" x14ac:dyDescent="0.25">
      <c r="A7" s="809" t="s">
        <v>1689</v>
      </c>
      <c r="B7" s="815">
        <v>2</v>
      </c>
      <c r="C7" s="816">
        <v>460116227031.04919</v>
      </c>
      <c r="D7" s="814"/>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row>
    <row r="8" spans="1:220" s="806" customFormat="1" x14ac:dyDescent="0.25">
      <c r="A8" s="809" t="s">
        <v>1690</v>
      </c>
      <c r="B8" s="815">
        <v>3</v>
      </c>
      <c r="C8" s="816">
        <v>10993591859.987812</v>
      </c>
      <c r="D8" s="814"/>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row>
    <row r="9" spans="1:220" s="806" customFormat="1" x14ac:dyDescent="0.25">
      <c r="A9" s="809" t="s">
        <v>1691</v>
      </c>
      <c r="B9" s="815">
        <v>4</v>
      </c>
      <c r="C9" s="817">
        <v>2302776940.2478118</v>
      </c>
      <c r="D9" s="814"/>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row>
    <row r="10" spans="1:220" s="806" customFormat="1" x14ac:dyDescent="0.25">
      <c r="A10" s="809" t="s">
        <v>1692</v>
      </c>
      <c r="B10" s="815">
        <v>5</v>
      </c>
      <c r="C10" s="817">
        <v>8690814919.7399998</v>
      </c>
      <c r="D10" s="814"/>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row>
    <row r="11" spans="1:220" s="806" customFormat="1" x14ac:dyDescent="0.25">
      <c r="A11" s="809" t="s">
        <v>1693</v>
      </c>
      <c r="B11" s="815">
        <v>6</v>
      </c>
      <c r="C11" s="817">
        <v>0</v>
      </c>
      <c r="D11" s="814"/>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row>
    <row r="12" spans="1:220" s="806" customFormat="1" x14ac:dyDescent="0.25">
      <c r="A12" s="809" t="s">
        <v>1694</v>
      </c>
      <c r="B12" s="815">
        <v>7</v>
      </c>
      <c r="C12" s="817">
        <v>0</v>
      </c>
      <c r="D12" s="814"/>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row>
    <row r="13" spans="1:220" s="806" customFormat="1" x14ac:dyDescent="0.25">
      <c r="A13" s="809" t="s">
        <v>1695</v>
      </c>
      <c r="B13" s="815">
        <v>8</v>
      </c>
      <c r="C13" s="817">
        <v>0</v>
      </c>
      <c r="D13" s="814"/>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row>
    <row r="14" spans="1:220" s="806" customFormat="1" x14ac:dyDescent="0.25">
      <c r="A14" s="809" t="s">
        <v>1696</v>
      </c>
      <c r="B14" s="815">
        <v>9</v>
      </c>
      <c r="C14" s="816">
        <v>0</v>
      </c>
      <c r="D14" s="8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row>
    <row r="15" spans="1:220" s="806" customFormat="1" x14ac:dyDescent="0.25">
      <c r="A15" s="809" t="s">
        <v>1697</v>
      </c>
      <c r="B15" s="815">
        <v>10</v>
      </c>
      <c r="C15" s="817">
        <v>0</v>
      </c>
      <c r="D15" s="814"/>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row>
    <row r="16" spans="1:220" s="806" customFormat="1" x14ac:dyDescent="0.25">
      <c r="A16" s="809" t="s">
        <v>1698</v>
      </c>
      <c r="B16" s="815">
        <v>11</v>
      </c>
      <c r="C16" s="817">
        <v>0</v>
      </c>
      <c r="D16" s="814"/>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row>
    <row r="17" spans="1:220" s="806" customFormat="1" x14ac:dyDescent="0.25">
      <c r="A17" s="809" t="s">
        <v>1699</v>
      </c>
      <c r="B17" s="815">
        <v>12</v>
      </c>
      <c r="C17" s="817">
        <v>0</v>
      </c>
      <c r="D17" s="814"/>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row>
    <row r="18" spans="1:220" s="806" customFormat="1" x14ac:dyDescent="0.25">
      <c r="A18" s="809" t="s">
        <v>1700</v>
      </c>
      <c r="B18" s="815">
        <v>13</v>
      </c>
      <c r="C18" s="816">
        <v>432742825999.55249</v>
      </c>
      <c r="D18" s="814"/>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row>
    <row r="19" spans="1:220" s="806" customFormat="1" x14ac:dyDescent="0.25">
      <c r="A19" s="809" t="s">
        <v>1701</v>
      </c>
      <c r="B19" s="815">
        <v>14</v>
      </c>
      <c r="C19" s="817">
        <v>412327397607.82404</v>
      </c>
      <c r="D19" s="814"/>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row>
    <row r="20" spans="1:220" s="806" customFormat="1" x14ac:dyDescent="0.25">
      <c r="A20" s="809" t="s">
        <v>1702</v>
      </c>
      <c r="B20" s="815">
        <v>15</v>
      </c>
      <c r="C20" s="817">
        <v>16850384674.239723</v>
      </c>
      <c r="D20" s="814"/>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row>
    <row r="21" spans="1:220" s="806" customFormat="1" x14ac:dyDescent="0.25">
      <c r="A21" s="809" t="s">
        <v>1703</v>
      </c>
      <c r="B21" s="815">
        <v>16</v>
      </c>
      <c r="C21" s="817">
        <v>3565043717.4887004</v>
      </c>
      <c r="D21" s="814"/>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row>
    <row r="22" spans="1:220" s="806" customFormat="1" x14ac:dyDescent="0.25">
      <c r="A22" s="809" t="s">
        <v>1704</v>
      </c>
      <c r="B22" s="815">
        <v>17</v>
      </c>
      <c r="C22" s="817">
        <v>0</v>
      </c>
      <c r="D22" s="814"/>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row>
    <row r="23" spans="1:220" s="806" customFormat="1" x14ac:dyDescent="0.25">
      <c r="A23" s="809" t="s">
        <v>1705</v>
      </c>
      <c r="B23" s="815">
        <v>18</v>
      </c>
      <c r="C23" s="817">
        <v>0</v>
      </c>
      <c r="D23" s="814"/>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row>
    <row r="24" spans="1:220" s="806" customFormat="1" x14ac:dyDescent="0.25">
      <c r="A24" s="809" t="s">
        <v>1706</v>
      </c>
      <c r="B24" s="815">
        <v>19</v>
      </c>
      <c r="C24" s="816">
        <v>330508321.67086262</v>
      </c>
      <c r="D24" s="81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row>
    <row r="25" spans="1:220" s="806" customFormat="1" x14ac:dyDescent="0.25">
      <c r="A25" s="809" t="s">
        <v>1707</v>
      </c>
      <c r="B25" s="815">
        <v>20</v>
      </c>
      <c r="C25" s="817">
        <v>0</v>
      </c>
      <c r="D25" s="814"/>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row>
    <row r="26" spans="1:220" s="806" customFormat="1" x14ac:dyDescent="0.25">
      <c r="A26" s="809" t="s">
        <v>1708</v>
      </c>
      <c r="B26" s="815">
        <v>21</v>
      </c>
      <c r="C26" s="817">
        <v>0</v>
      </c>
      <c r="D26" s="814"/>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row>
    <row r="27" spans="1:220" s="806" customFormat="1" x14ac:dyDescent="0.25">
      <c r="A27" s="809" t="s">
        <v>1709</v>
      </c>
      <c r="B27" s="815">
        <v>22</v>
      </c>
      <c r="C27" s="817">
        <v>221105320.82426131</v>
      </c>
      <c r="D27" s="814"/>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row>
    <row r="28" spans="1:220" s="806" customFormat="1" x14ac:dyDescent="0.25">
      <c r="A28" s="809" t="s">
        <v>1710</v>
      </c>
      <c r="B28" s="815">
        <v>23</v>
      </c>
      <c r="C28" s="817">
        <v>28924236.531881806</v>
      </c>
      <c r="D28" s="814"/>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row>
    <row r="29" spans="1:220" s="806" customFormat="1" x14ac:dyDescent="0.25">
      <c r="A29" s="809" t="s">
        <v>1711</v>
      </c>
      <c r="B29" s="815">
        <v>24</v>
      </c>
      <c r="C29" s="817">
        <v>5148142.6168</v>
      </c>
      <c r="D29" s="814"/>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row>
    <row r="30" spans="1:220" s="806" customFormat="1" x14ac:dyDescent="0.25">
      <c r="A30" s="809" t="s">
        <v>1712</v>
      </c>
      <c r="B30" s="815">
        <v>25</v>
      </c>
      <c r="C30" s="817">
        <v>75330621.697919503</v>
      </c>
      <c r="D30" s="814"/>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row>
    <row r="31" spans="1:220" s="806" customFormat="1" x14ac:dyDescent="0.25">
      <c r="A31" s="809" t="s">
        <v>1713</v>
      </c>
      <c r="B31" s="815">
        <v>26</v>
      </c>
      <c r="C31" s="816">
        <v>3635201294.9806509</v>
      </c>
      <c r="D31" s="814"/>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row>
    <row r="32" spans="1:220" s="806" customFormat="1" x14ac:dyDescent="0.25">
      <c r="A32" s="809" t="s">
        <v>1714</v>
      </c>
      <c r="B32" s="815">
        <v>27</v>
      </c>
      <c r="C32" s="817">
        <v>3219275271.2797842</v>
      </c>
      <c r="D32" s="814"/>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row>
    <row r="33" spans="1:220" s="806" customFormat="1" x14ac:dyDescent="0.25">
      <c r="A33" s="809" t="s">
        <v>1715</v>
      </c>
      <c r="B33" s="815">
        <v>28</v>
      </c>
      <c r="C33" s="817">
        <v>415926023.70086664</v>
      </c>
      <c r="D33" s="814"/>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row>
    <row r="34" spans="1:220" s="806" customFormat="1" x14ac:dyDescent="0.25">
      <c r="A34" s="809" t="s">
        <v>1716</v>
      </c>
      <c r="B34" s="815">
        <v>29</v>
      </c>
      <c r="C34" s="817">
        <v>0</v>
      </c>
      <c r="D34" s="81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row>
    <row r="35" spans="1:220" s="806" customFormat="1" x14ac:dyDescent="0.25">
      <c r="A35" s="809" t="s">
        <v>1717</v>
      </c>
      <c r="B35" s="815">
        <v>30</v>
      </c>
      <c r="C35" s="817">
        <v>12414099554.857433</v>
      </c>
      <c r="D35" s="814"/>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row>
    <row r="36" spans="1:220" s="806" customFormat="1" x14ac:dyDescent="0.25">
      <c r="A36" s="809" t="s">
        <v>1718</v>
      </c>
      <c r="B36" s="815">
        <v>31</v>
      </c>
      <c r="C36" s="817">
        <v>0</v>
      </c>
      <c r="D36" s="814"/>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row>
    <row r="37" spans="1:220" s="806" customFormat="1" x14ac:dyDescent="0.25">
      <c r="A37" s="809" t="s">
        <v>1719</v>
      </c>
      <c r="B37" s="815">
        <v>32</v>
      </c>
      <c r="C37" s="816">
        <v>69239397887.282394</v>
      </c>
      <c r="D37" s="814"/>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row>
    <row r="38" spans="1:220" s="806" customFormat="1" x14ac:dyDescent="0.25">
      <c r="A38" s="809" t="s">
        <v>1720</v>
      </c>
      <c r="B38" s="815">
        <v>33</v>
      </c>
      <c r="C38" s="816">
        <v>1226025</v>
      </c>
      <c r="D38" s="814"/>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row>
    <row r="39" spans="1:220" s="806" customFormat="1" x14ac:dyDescent="0.25">
      <c r="A39" s="809" t="s">
        <v>1721</v>
      </c>
      <c r="B39" s="815">
        <v>34</v>
      </c>
      <c r="C39" s="818">
        <v>1226025</v>
      </c>
      <c r="D39" s="676"/>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row>
    <row r="40" spans="1:220" s="806" customFormat="1" x14ac:dyDescent="0.25">
      <c r="A40" s="809" t="s">
        <v>1722</v>
      </c>
      <c r="B40" s="815">
        <v>35</v>
      </c>
      <c r="C40" s="817">
        <v>0</v>
      </c>
      <c r="D40" s="676"/>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row>
    <row r="41" spans="1:220" s="806" customFormat="1" x14ac:dyDescent="0.25">
      <c r="A41" s="809" t="s">
        <v>1340</v>
      </c>
      <c r="B41" s="815">
        <v>36</v>
      </c>
      <c r="C41" s="818">
        <v>60346966822.932198</v>
      </c>
      <c r="D41" s="676"/>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row>
    <row r="42" spans="1:220" s="806" customFormat="1" x14ac:dyDescent="0.25">
      <c r="A42" s="809" t="s">
        <v>1723</v>
      </c>
      <c r="B42" s="815">
        <v>37</v>
      </c>
      <c r="C42" s="816">
        <v>0</v>
      </c>
      <c r="D42" s="676"/>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row>
    <row r="43" spans="1:220" s="806" customFormat="1" x14ac:dyDescent="0.25">
      <c r="A43" s="809" t="s">
        <v>1724</v>
      </c>
      <c r="B43" s="815">
        <v>38</v>
      </c>
      <c r="C43" s="817">
        <v>0</v>
      </c>
      <c r="D43" s="676"/>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row>
    <row r="44" spans="1:220" s="806" customFormat="1" x14ac:dyDescent="0.25">
      <c r="A44" s="809" t="s">
        <v>1725</v>
      </c>
      <c r="B44" s="815">
        <v>39</v>
      </c>
      <c r="C44" s="817">
        <v>0</v>
      </c>
      <c r="D44" s="81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row>
    <row r="45" spans="1:220" s="806" customFormat="1" x14ac:dyDescent="0.25">
      <c r="A45" s="809" t="s">
        <v>1726</v>
      </c>
      <c r="B45" s="815">
        <v>40</v>
      </c>
      <c r="C45" s="817">
        <v>0</v>
      </c>
      <c r="D45" s="814"/>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row>
    <row r="46" spans="1:220" s="806" customFormat="1" x14ac:dyDescent="0.25">
      <c r="A46" s="809" t="s">
        <v>1341</v>
      </c>
      <c r="B46" s="815">
        <v>41</v>
      </c>
      <c r="C46" s="816">
        <v>-1650762025.806679</v>
      </c>
      <c r="D46" s="814"/>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row>
    <row r="47" spans="1:220" s="806" customFormat="1" x14ac:dyDescent="0.25">
      <c r="A47" s="809" t="s">
        <v>1727</v>
      </c>
      <c r="B47" s="815">
        <v>42</v>
      </c>
      <c r="C47" s="816">
        <v>439916.29203375615</v>
      </c>
      <c r="D47" s="814"/>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row>
    <row r="48" spans="1:220" s="806" customFormat="1" x14ac:dyDescent="0.25">
      <c r="A48" s="809" t="s">
        <v>1728</v>
      </c>
      <c r="B48" s="815">
        <v>43</v>
      </c>
      <c r="C48" s="817">
        <v>0</v>
      </c>
      <c r="D48" s="814"/>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row>
    <row r="49" spans="1:220" s="806" customFormat="1" x14ac:dyDescent="0.25">
      <c r="A49" s="809" t="s">
        <v>1729</v>
      </c>
      <c r="B49" s="815">
        <v>44</v>
      </c>
      <c r="C49" s="817">
        <v>0</v>
      </c>
      <c r="D49" s="814"/>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row>
    <row r="50" spans="1:220" s="806" customFormat="1" x14ac:dyDescent="0.25">
      <c r="A50" s="809" t="s">
        <v>1730</v>
      </c>
      <c r="B50" s="815">
        <v>45</v>
      </c>
      <c r="C50" s="817">
        <v>439916.29203375615</v>
      </c>
      <c r="D50" s="814"/>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row>
    <row r="51" spans="1:220" s="806" customFormat="1" x14ac:dyDescent="0.25">
      <c r="A51" s="809" t="s">
        <v>1731</v>
      </c>
      <c r="B51" s="815">
        <v>46</v>
      </c>
      <c r="C51" s="817">
        <v>0</v>
      </c>
      <c r="D51" s="814"/>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row>
    <row r="52" spans="1:220" s="806" customFormat="1" x14ac:dyDescent="0.25">
      <c r="A52" s="809" t="s">
        <v>1732</v>
      </c>
      <c r="B52" s="815">
        <v>47</v>
      </c>
      <c r="C52" s="817">
        <v>0</v>
      </c>
      <c r="D52" s="814"/>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row>
    <row r="53" spans="1:220" s="806" customFormat="1" x14ac:dyDescent="0.25">
      <c r="A53" s="809" t="s">
        <v>1733</v>
      </c>
      <c r="B53" s="815">
        <v>48</v>
      </c>
      <c r="C53" s="816">
        <v>-1651201942.0987127</v>
      </c>
      <c r="D53" s="814"/>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row>
    <row r="54" spans="1:220" s="806" customFormat="1" x14ac:dyDescent="0.25">
      <c r="A54" s="809" t="s">
        <v>1734</v>
      </c>
      <c r="B54" s="815">
        <v>49</v>
      </c>
      <c r="C54" s="817">
        <v>0</v>
      </c>
      <c r="D54" s="81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row>
    <row r="55" spans="1:220" s="806" customFormat="1" x14ac:dyDescent="0.25">
      <c r="A55" s="809" t="s">
        <v>1735</v>
      </c>
      <c r="B55" s="815">
        <v>50</v>
      </c>
      <c r="C55" s="818">
        <v>-2768048912.6237183</v>
      </c>
      <c r="D55" s="819"/>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row>
    <row r="56" spans="1:220" s="806" customFormat="1" x14ac:dyDescent="0.25">
      <c r="A56" s="809" t="s">
        <v>1736</v>
      </c>
      <c r="B56" s="815">
        <v>51</v>
      </c>
      <c r="C56" s="818">
        <v>0</v>
      </c>
      <c r="D56" s="820"/>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row>
    <row r="57" spans="1:220" s="806" customFormat="1" x14ac:dyDescent="0.25">
      <c r="A57" s="809" t="s">
        <v>1737</v>
      </c>
      <c r="B57" s="815">
        <v>52</v>
      </c>
      <c r="C57" s="818">
        <v>1116846970.5250056</v>
      </c>
      <c r="D57" s="820"/>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row>
    <row r="58" spans="1:220" s="806" customFormat="1" x14ac:dyDescent="0.25">
      <c r="A58" s="809" t="s">
        <v>1738</v>
      </c>
      <c r="B58" s="815">
        <v>53</v>
      </c>
      <c r="C58" s="817">
        <v>0</v>
      </c>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row>
    <row r="59" spans="1:220" s="806" customFormat="1" x14ac:dyDescent="0.25">
      <c r="A59" s="809" t="s">
        <v>1739</v>
      </c>
      <c r="B59" s="815">
        <v>54</v>
      </c>
      <c r="C59" s="817">
        <v>0</v>
      </c>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row>
    <row r="60" spans="1:220" s="806" customFormat="1" x14ac:dyDescent="0.25">
      <c r="A60" s="809" t="s">
        <v>1740</v>
      </c>
      <c r="B60" s="815">
        <v>55</v>
      </c>
      <c r="C60" s="818">
        <v>-5307185372.060668</v>
      </c>
      <c r="D60" s="814"/>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row>
    <row r="61" spans="1:220" s="806" customFormat="1" x14ac:dyDescent="0.25">
      <c r="A61" s="809" t="s">
        <v>1741</v>
      </c>
      <c r="B61" s="815">
        <v>56</v>
      </c>
      <c r="C61" s="817">
        <v>0</v>
      </c>
      <c r="D61" s="814"/>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row>
    <row r="62" spans="1:220" s="806" customFormat="1" x14ac:dyDescent="0.25">
      <c r="A62" s="809" t="s">
        <v>1742</v>
      </c>
      <c r="B62" s="815">
        <v>57</v>
      </c>
      <c r="C62" s="816">
        <v>3030434511.5956769</v>
      </c>
      <c r="D62" s="814"/>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row>
    <row r="63" spans="1:220" s="806" customFormat="1" x14ac:dyDescent="0.25">
      <c r="A63" s="809" t="s">
        <v>1743</v>
      </c>
      <c r="B63" s="815">
        <v>58</v>
      </c>
      <c r="C63" s="817">
        <v>0</v>
      </c>
      <c r="D63" s="814"/>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row>
    <row r="64" spans="1:220" s="806" customFormat="1" x14ac:dyDescent="0.25">
      <c r="A64" s="809" t="s">
        <v>1343</v>
      </c>
      <c r="B64" s="815">
        <v>59</v>
      </c>
      <c r="C64" s="818">
        <v>3030434511.5956769</v>
      </c>
      <c r="D64" s="81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row>
    <row r="65" spans="1:220" s="806" customFormat="1" x14ac:dyDescent="0.25">
      <c r="A65" s="809" t="s">
        <v>1744</v>
      </c>
      <c r="B65" s="815">
        <v>60</v>
      </c>
      <c r="C65" s="817">
        <v>0</v>
      </c>
      <c r="D65" s="814"/>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row>
    <row r="66" spans="1:220" s="806" customFormat="1" x14ac:dyDescent="0.25">
      <c r="A66" s="809" t="s">
        <v>1745</v>
      </c>
      <c r="B66" s="815">
        <v>61</v>
      </c>
      <c r="C66" s="818">
        <v>7432570883.0556412</v>
      </c>
      <c r="D66" s="814"/>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row>
    <row r="67" spans="1:220" s="806" customFormat="1" x14ac:dyDescent="0.25">
      <c r="A67" s="809" t="s">
        <v>1746</v>
      </c>
      <c r="B67" s="815">
        <v>62</v>
      </c>
      <c r="C67" s="817">
        <v>0</v>
      </c>
      <c r="D67" s="814"/>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row>
    <row r="68" spans="1:220" s="806" customFormat="1" x14ac:dyDescent="0.25">
      <c r="A68" s="809" t="s">
        <v>1747</v>
      </c>
      <c r="B68" s="815">
        <v>63</v>
      </c>
      <c r="C68" s="816">
        <v>5386147042.5662241</v>
      </c>
      <c r="D68" s="814"/>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row>
    <row r="69" spans="1:220" s="806" customFormat="1" x14ac:dyDescent="0.25">
      <c r="A69" s="809" t="s">
        <v>1748</v>
      </c>
      <c r="B69" s="815">
        <v>64</v>
      </c>
      <c r="C69" s="818">
        <v>5386147042.5662241</v>
      </c>
      <c r="D69" s="814"/>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row>
    <row r="70" spans="1:220" s="806" customFormat="1" x14ac:dyDescent="0.25">
      <c r="A70" s="809" t="s">
        <v>1749</v>
      </c>
      <c r="B70" s="815">
        <v>65</v>
      </c>
      <c r="C70" s="817"/>
      <c r="D70" s="814"/>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row>
    <row r="71" spans="1:220" s="806" customFormat="1" x14ac:dyDescent="0.25">
      <c r="D71" s="814"/>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row>
    <row r="72" spans="1:220" s="806" customFormat="1" x14ac:dyDescent="0.25">
      <c r="A72" s="676"/>
      <c r="B72" s="676"/>
      <c r="C72" s="676"/>
      <c r="D72" s="676"/>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row>
    <row r="73" spans="1:220" s="806" customFormat="1" x14ac:dyDescent="0.25">
      <c r="A73" s="676"/>
      <c r="B73" s="676"/>
      <c r="C73" s="676"/>
      <c r="D73" s="676"/>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row>
  </sheetData>
  <sheetProtection autoFilter="0"/>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2:O25"/>
  <sheetViews>
    <sheetView workbookViewId="0">
      <selection activeCell="B73" sqref="B73:E73"/>
    </sheetView>
  </sheetViews>
  <sheetFormatPr defaultRowHeight="15" x14ac:dyDescent="0.25"/>
  <cols>
    <col min="1" max="1" width="13.7109375" bestFit="1" customWidth="1"/>
    <col min="2" max="2" width="46.5703125" bestFit="1" customWidth="1"/>
    <col min="3" max="3" width="11" bestFit="1" customWidth="1"/>
    <col min="4" max="4" width="10.42578125" bestFit="1" customWidth="1"/>
    <col min="5" max="5" width="11" bestFit="1" customWidth="1"/>
    <col min="6" max="6" width="8.85546875" bestFit="1" customWidth="1"/>
    <col min="7" max="7" width="9.42578125" bestFit="1" customWidth="1"/>
    <col min="8" max="8" width="10.42578125" bestFit="1" customWidth="1"/>
    <col min="9" max="9" width="11" bestFit="1" customWidth="1"/>
    <col min="10" max="10" width="19.7109375" bestFit="1" customWidth="1"/>
  </cols>
  <sheetData>
    <row r="2" spans="1:15" ht="15.75" thickBot="1" x14ac:dyDescent="0.3"/>
    <row r="3" spans="1:15" ht="15.75" thickBot="1" x14ac:dyDescent="0.3">
      <c r="N3" s="842"/>
      <c r="O3" s="843" t="s">
        <v>1797</v>
      </c>
    </row>
    <row r="4" spans="1:15" ht="51.75" thickBot="1" x14ac:dyDescent="0.3">
      <c r="A4" s="839" t="s">
        <v>1788</v>
      </c>
      <c r="B4" s="839" t="s">
        <v>1789</v>
      </c>
      <c r="C4" s="839" t="s">
        <v>1790</v>
      </c>
      <c r="D4" s="839" t="s">
        <v>1791</v>
      </c>
      <c r="E4" s="839" t="s">
        <v>1792</v>
      </c>
      <c r="F4" s="839" t="s">
        <v>1793</v>
      </c>
      <c r="G4" s="839" t="s">
        <v>1794</v>
      </c>
      <c r="H4" s="839" t="s">
        <v>1795</v>
      </c>
      <c r="I4" s="839" t="s">
        <v>1796</v>
      </c>
      <c r="J4" s="844" t="s">
        <v>1798</v>
      </c>
      <c r="N4" s="840" t="s">
        <v>77</v>
      </c>
      <c r="O4" s="841">
        <v>27.021000000000001</v>
      </c>
    </row>
    <row r="5" spans="1:15" x14ac:dyDescent="0.25">
      <c r="A5" s="821" t="s">
        <v>1751</v>
      </c>
      <c r="B5" s="821" t="s">
        <v>1752</v>
      </c>
      <c r="C5" s="822">
        <v>-8508495</v>
      </c>
      <c r="D5" s="822">
        <v>1188213</v>
      </c>
      <c r="E5" s="822">
        <v>-7320282</v>
      </c>
      <c r="F5" s="822">
        <v>445390</v>
      </c>
      <c r="G5" s="822">
        <v>-333977</v>
      </c>
      <c r="H5" s="822">
        <v>4664304</v>
      </c>
      <c r="I5" s="822">
        <v>-2544565</v>
      </c>
      <c r="J5" s="845">
        <f>-I5*$O$4*1000</f>
        <v>68756690865</v>
      </c>
    </row>
    <row r="6" spans="1:15" x14ac:dyDescent="0.25">
      <c r="A6" s="823" t="s">
        <v>1753</v>
      </c>
      <c r="B6" s="824" t="s">
        <v>1754</v>
      </c>
      <c r="C6" s="825">
        <v>-3438818</v>
      </c>
      <c r="D6" s="825">
        <v>1205759</v>
      </c>
      <c r="E6" s="822">
        <v>-2233059</v>
      </c>
      <c r="F6" s="826">
        <v>0</v>
      </c>
      <c r="G6" s="827"/>
      <c r="H6" s="828">
        <v>2233014</v>
      </c>
      <c r="I6" s="822">
        <v>-45</v>
      </c>
      <c r="J6" s="846">
        <f t="shared" ref="J6:J23" si="0">-I6*$O$4*1000</f>
        <v>1215945</v>
      </c>
    </row>
    <row r="7" spans="1:15" x14ac:dyDescent="0.25">
      <c r="A7" s="823" t="s">
        <v>1755</v>
      </c>
      <c r="B7" s="824" t="s">
        <v>1756</v>
      </c>
      <c r="C7" s="825">
        <v>-4140014</v>
      </c>
      <c r="D7" s="825">
        <v>-1179</v>
      </c>
      <c r="E7" s="822">
        <v>-4141193</v>
      </c>
      <c r="F7" s="826">
        <v>0</v>
      </c>
      <c r="G7" s="827"/>
      <c r="H7" s="828">
        <v>1924255</v>
      </c>
      <c r="I7" s="822">
        <v>-2216938</v>
      </c>
      <c r="J7" s="846">
        <f t="shared" si="0"/>
        <v>59903881698</v>
      </c>
    </row>
    <row r="8" spans="1:15" x14ac:dyDescent="0.25">
      <c r="A8" s="823" t="s">
        <v>1757</v>
      </c>
      <c r="B8" s="824" t="s">
        <v>1758</v>
      </c>
      <c r="C8" s="822">
        <v>670439</v>
      </c>
      <c r="D8" s="822">
        <v>-75176</v>
      </c>
      <c r="E8" s="822">
        <v>595263</v>
      </c>
      <c r="F8" s="822">
        <v>1006</v>
      </c>
      <c r="G8" s="822">
        <v>-27186</v>
      </c>
      <c r="H8" s="822">
        <v>351970</v>
      </c>
      <c r="I8" s="822">
        <v>921053</v>
      </c>
      <c r="J8" s="845">
        <f t="shared" si="0"/>
        <v>-24887773113</v>
      </c>
    </row>
    <row r="9" spans="1:15" x14ac:dyDescent="0.25">
      <c r="A9" s="829" t="s">
        <v>1759</v>
      </c>
      <c r="B9" s="829" t="s">
        <v>1760</v>
      </c>
      <c r="C9" s="830">
        <v>-46539</v>
      </c>
      <c r="D9" s="830">
        <v>77</v>
      </c>
      <c r="E9" s="830">
        <v>-46462</v>
      </c>
      <c r="F9" s="830">
        <v>1006</v>
      </c>
      <c r="G9" s="830">
        <v>0</v>
      </c>
      <c r="H9" s="830">
        <v>4736</v>
      </c>
      <c r="I9" s="830">
        <v>-40720</v>
      </c>
      <c r="J9" s="845">
        <f t="shared" si="0"/>
        <v>1100295120</v>
      </c>
    </row>
    <row r="10" spans="1:15" x14ac:dyDescent="0.25">
      <c r="A10" s="831" t="s">
        <v>1761</v>
      </c>
      <c r="B10" s="831" t="s">
        <v>1762</v>
      </c>
      <c r="C10" s="832">
        <v>-46523</v>
      </c>
      <c r="D10" s="832">
        <v>77</v>
      </c>
      <c r="E10" s="833">
        <v>-46446</v>
      </c>
      <c r="F10" s="834">
        <v>1006</v>
      </c>
      <c r="G10" s="835"/>
      <c r="H10" s="828">
        <v>4727</v>
      </c>
      <c r="I10" s="833">
        <v>-40713</v>
      </c>
      <c r="J10" s="846">
        <f t="shared" si="0"/>
        <v>1100105973</v>
      </c>
    </row>
    <row r="11" spans="1:15" x14ac:dyDescent="0.25">
      <c r="A11" s="831" t="s">
        <v>1763</v>
      </c>
      <c r="B11" s="831" t="s">
        <v>1764</v>
      </c>
      <c r="C11" s="832">
        <v>-16</v>
      </c>
      <c r="D11" s="832"/>
      <c r="E11" s="833">
        <v>-16</v>
      </c>
      <c r="F11" s="834">
        <v>0</v>
      </c>
      <c r="G11" s="835"/>
      <c r="H11" s="828">
        <v>9</v>
      </c>
      <c r="I11" s="833">
        <v>-7</v>
      </c>
      <c r="J11" s="846">
        <f t="shared" si="0"/>
        <v>189147</v>
      </c>
    </row>
    <row r="12" spans="1:15" x14ac:dyDescent="0.25">
      <c r="A12" s="829" t="s">
        <v>1765</v>
      </c>
      <c r="B12" s="829" t="s">
        <v>1766</v>
      </c>
      <c r="C12" s="830">
        <v>716978</v>
      </c>
      <c r="D12" s="830">
        <v>-75253</v>
      </c>
      <c r="E12" s="830">
        <v>641725</v>
      </c>
      <c r="F12" s="830">
        <v>0</v>
      </c>
      <c r="G12" s="830">
        <v>-27186</v>
      </c>
      <c r="H12" s="830">
        <v>347234</v>
      </c>
      <c r="I12" s="830">
        <v>961773</v>
      </c>
      <c r="J12" s="845">
        <f t="shared" si="0"/>
        <v>-25988068233</v>
      </c>
    </row>
    <row r="13" spans="1:15" x14ac:dyDescent="0.25">
      <c r="A13" s="831" t="s">
        <v>1767</v>
      </c>
      <c r="B13" s="831" t="s">
        <v>1768</v>
      </c>
      <c r="C13" s="832">
        <v>-57273</v>
      </c>
      <c r="D13" s="832">
        <v>-511</v>
      </c>
      <c r="E13" s="833">
        <v>-57784</v>
      </c>
      <c r="F13" s="834">
        <v>0</v>
      </c>
      <c r="G13" s="835"/>
      <c r="H13" s="828">
        <v>151</v>
      </c>
      <c r="I13" s="833">
        <v>-57633</v>
      </c>
      <c r="J13" s="846">
        <f t="shared" si="0"/>
        <v>1557301293</v>
      </c>
    </row>
    <row r="14" spans="1:15" x14ac:dyDescent="0.25">
      <c r="A14" s="831" t="s">
        <v>1769</v>
      </c>
      <c r="B14" s="831" t="s">
        <v>1770</v>
      </c>
      <c r="C14" s="832">
        <v>393102</v>
      </c>
      <c r="D14" s="832">
        <v>-14907</v>
      </c>
      <c r="E14" s="833">
        <v>378195</v>
      </c>
      <c r="F14" s="834">
        <v>0</v>
      </c>
      <c r="G14" s="835">
        <v>-27186</v>
      </c>
      <c r="H14" s="828">
        <v>234066</v>
      </c>
      <c r="I14" s="833">
        <v>585075</v>
      </c>
      <c r="J14" s="710">
        <f t="shared" si="0"/>
        <v>-15809311575.000002</v>
      </c>
    </row>
    <row r="15" spans="1:15" x14ac:dyDescent="0.25">
      <c r="A15" s="831" t="s">
        <v>1771</v>
      </c>
      <c r="B15" s="831" t="s">
        <v>1772</v>
      </c>
      <c r="C15" s="832">
        <v>-3548</v>
      </c>
      <c r="D15" s="832"/>
      <c r="E15" s="833">
        <v>-3548</v>
      </c>
      <c r="F15" s="834">
        <v>0</v>
      </c>
      <c r="G15" s="835"/>
      <c r="H15" s="828">
        <v>3445</v>
      </c>
      <c r="I15" s="833">
        <v>-103</v>
      </c>
      <c r="J15" s="710">
        <f t="shared" si="0"/>
        <v>2783163</v>
      </c>
    </row>
    <row r="16" spans="1:15" x14ac:dyDescent="0.25">
      <c r="A16" s="831" t="s">
        <v>1773</v>
      </c>
      <c r="B16" s="831" t="s">
        <v>1774</v>
      </c>
      <c r="C16" s="832"/>
      <c r="D16" s="832"/>
      <c r="E16" s="833">
        <v>0</v>
      </c>
      <c r="F16" s="834">
        <v>0</v>
      </c>
      <c r="G16" s="835"/>
      <c r="H16" s="828"/>
      <c r="I16" s="833">
        <v>0</v>
      </c>
      <c r="J16" s="710">
        <f t="shared" si="0"/>
        <v>0</v>
      </c>
    </row>
    <row r="17" spans="1:10" x14ac:dyDescent="0.25">
      <c r="A17" s="831" t="s">
        <v>1775</v>
      </c>
      <c r="B17" s="831" t="s">
        <v>1776</v>
      </c>
      <c r="C17" s="832"/>
      <c r="D17" s="832"/>
      <c r="E17" s="833">
        <v>0</v>
      </c>
      <c r="F17" s="834">
        <v>0</v>
      </c>
      <c r="G17" s="835"/>
      <c r="H17" s="828"/>
      <c r="I17" s="833">
        <v>0</v>
      </c>
      <c r="J17" s="710">
        <f t="shared" si="0"/>
        <v>0</v>
      </c>
    </row>
    <row r="18" spans="1:10" x14ac:dyDescent="0.25">
      <c r="A18" s="831" t="s">
        <v>1777</v>
      </c>
      <c r="B18" s="831" t="s">
        <v>1758</v>
      </c>
      <c r="C18" s="832">
        <v>384697</v>
      </c>
      <c r="D18" s="832">
        <v>-54672</v>
      </c>
      <c r="E18" s="833">
        <v>330025</v>
      </c>
      <c r="F18" s="834">
        <v>0</v>
      </c>
      <c r="G18" s="835"/>
      <c r="H18" s="828">
        <v>104409</v>
      </c>
      <c r="I18" s="833">
        <v>434434</v>
      </c>
      <c r="J18" s="710">
        <f t="shared" si="0"/>
        <v>-11738841114</v>
      </c>
    </row>
    <row r="19" spans="1:10" x14ac:dyDescent="0.25">
      <c r="A19" s="831" t="s">
        <v>1778</v>
      </c>
      <c r="B19" s="836" t="s">
        <v>1779</v>
      </c>
      <c r="C19" s="832"/>
      <c r="D19" s="832">
        <v>-5163</v>
      </c>
      <c r="E19" s="833">
        <v>-5163</v>
      </c>
      <c r="F19" s="834">
        <v>0</v>
      </c>
      <c r="G19" s="835"/>
      <c r="H19" s="828">
        <v>5163</v>
      </c>
      <c r="I19" s="833">
        <v>0</v>
      </c>
      <c r="J19" s="710">
        <f t="shared" si="0"/>
        <v>0</v>
      </c>
    </row>
    <row r="20" spans="1:10" x14ac:dyDescent="0.25">
      <c r="A20" s="823" t="s">
        <v>1780</v>
      </c>
      <c r="B20" s="824" t="s">
        <v>1781</v>
      </c>
      <c r="C20" s="822">
        <v>-1600102</v>
      </c>
      <c r="D20" s="822">
        <v>58809</v>
      </c>
      <c r="E20" s="822">
        <v>-1541293</v>
      </c>
      <c r="F20" s="822">
        <v>444384</v>
      </c>
      <c r="G20" s="822">
        <v>-306791</v>
      </c>
      <c r="H20" s="822">
        <v>354647</v>
      </c>
      <c r="I20" s="822">
        <v>-1049053</v>
      </c>
      <c r="J20" s="845">
        <f t="shared" si="0"/>
        <v>28346461113</v>
      </c>
    </row>
    <row r="21" spans="1:10" x14ac:dyDescent="0.25">
      <c r="A21" s="837" t="s">
        <v>1782</v>
      </c>
      <c r="B21" s="837" t="s">
        <v>1783</v>
      </c>
      <c r="C21" s="838">
        <v>-555097</v>
      </c>
      <c r="D21" s="838">
        <v>5442</v>
      </c>
      <c r="E21" s="838">
        <v>-549655</v>
      </c>
      <c r="F21" s="838">
        <v>261248</v>
      </c>
      <c r="G21" s="838">
        <v>-306791</v>
      </c>
      <c r="H21" s="838">
        <v>324639</v>
      </c>
      <c r="I21" s="838">
        <v>-270559</v>
      </c>
      <c r="J21" s="846">
        <f t="shared" si="0"/>
        <v>7310774739</v>
      </c>
    </row>
    <row r="22" spans="1:10" x14ac:dyDescent="0.25">
      <c r="A22" s="837" t="s">
        <v>1784</v>
      </c>
      <c r="B22" s="837" t="s">
        <v>1785</v>
      </c>
      <c r="C22" s="832">
        <v>-1045005</v>
      </c>
      <c r="D22" s="832">
        <v>53367</v>
      </c>
      <c r="E22" s="833">
        <v>-991638</v>
      </c>
      <c r="F22" s="834">
        <v>183136</v>
      </c>
      <c r="G22" s="835"/>
      <c r="H22" s="828">
        <v>30008</v>
      </c>
      <c r="I22" s="833">
        <v>-778494</v>
      </c>
      <c r="J22" s="846">
        <f t="shared" si="0"/>
        <v>21035686374</v>
      </c>
    </row>
    <row r="23" spans="1:10" x14ac:dyDescent="0.25">
      <c r="A23" s="823" t="s">
        <v>1786</v>
      </c>
      <c r="B23" s="824" t="s">
        <v>1787</v>
      </c>
      <c r="C23" s="825"/>
      <c r="D23" s="825"/>
      <c r="E23" s="822">
        <v>0</v>
      </c>
      <c r="F23" s="826">
        <v>0</v>
      </c>
      <c r="G23" s="827"/>
      <c r="H23" s="828">
        <v>-199582</v>
      </c>
      <c r="I23" s="822">
        <v>-199582</v>
      </c>
      <c r="J23" s="846">
        <f t="shared" si="0"/>
        <v>5392905222</v>
      </c>
    </row>
    <row r="25" spans="1:10" x14ac:dyDescent="0.25">
      <c r="B25" t="s">
        <v>1799</v>
      </c>
      <c r="J25" s="847" t="e">
        <f>(J7+J6-'Část 3'!F11-'Část 3'!F12)</f>
        <v>#REF!</v>
      </c>
    </row>
  </sheetData>
  <conditionalFormatting sqref="G22:H23 C22:D23 G13:H19 C13:D19 G10:H11 C10:D11 G6:H7 C6:D7">
    <cfRule type="expression" priority="1" stopIfTrue="1">
      <formula>1</formula>
    </cfRule>
  </conditionalFormatting>
  <dataValidations count="1">
    <dataValidation type="whole" operator="greaterThanOrEqual" allowBlank="1" showInputMessage="1" showErrorMessage="1" error="Whole numbers only!_x000a_" sqref="C22:D23 C13:D19 C10:D11 C6:D7">
      <formula1>ValidationMinimum</formula1>
    </dataValidation>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96"/>
  <sheetViews>
    <sheetView showGridLines="0" zoomScale="85" zoomScaleNormal="85" zoomScaleSheetLayoutView="100" workbookViewId="0">
      <selection activeCell="B73" sqref="B73:E73"/>
    </sheetView>
  </sheetViews>
  <sheetFormatPr defaultRowHeight="15" x14ac:dyDescent="0.25"/>
  <cols>
    <col min="1" max="1" width="5.7109375" customWidth="1"/>
    <col min="2" max="2" width="7" customWidth="1"/>
    <col min="3" max="3" width="55.7109375" customWidth="1"/>
    <col min="4" max="4" width="33.42578125" customWidth="1"/>
    <col min="5" max="5" width="25.7109375" customWidth="1"/>
    <col min="6" max="11" width="45.28515625" customWidth="1"/>
  </cols>
  <sheetData>
    <row r="1" spans="1:11" x14ac:dyDescent="0.25">
      <c r="A1" s="1382" t="s">
        <v>661</v>
      </c>
      <c r="B1" s="1383"/>
      <c r="C1" s="1347" t="s">
        <v>911</v>
      </c>
      <c r="D1" s="1347"/>
      <c r="E1" s="1348"/>
      <c r="F1" s="150"/>
      <c r="G1" s="150"/>
    </row>
    <row r="2" spans="1:11" x14ac:dyDescent="0.25">
      <c r="A2" s="1384" t="s">
        <v>220</v>
      </c>
      <c r="B2" s="1385"/>
      <c r="C2" s="1349"/>
      <c r="D2" s="1349"/>
      <c r="E2" s="1350"/>
      <c r="F2" s="150"/>
      <c r="G2" s="150"/>
    </row>
    <row r="3" spans="1:11" ht="15.75" thickBot="1" x14ac:dyDescent="0.3">
      <c r="A3" s="1371" t="s">
        <v>1128</v>
      </c>
      <c r="B3" s="1372"/>
      <c r="C3" s="1372"/>
      <c r="D3" s="1372"/>
      <c r="E3" s="1373"/>
    </row>
    <row r="4" spans="1:11" x14ac:dyDescent="0.25">
      <c r="A4" s="1374" t="s">
        <v>1210</v>
      </c>
      <c r="B4" s="1375"/>
      <c r="C4" s="1375"/>
      <c r="D4" s="1393"/>
      <c r="E4" s="1394"/>
      <c r="F4" s="155"/>
      <c r="G4" s="155"/>
    </row>
    <row r="5" spans="1:11" ht="15.75" thickBot="1" x14ac:dyDescent="0.3">
      <c r="A5" s="1395"/>
      <c r="B5" s="1396"/>
      <c r="C5" s="1396"/>
      <c r="D5" s="1397"/>
      <c r="E5" s="1398"/>
      <c r="F5" s="155"/>
      <c r="G5" s="155"/>
    </row>
    <row r="6" spans="1:11" ht="15.75" thickBot="1" x14ac:dyDescent="0.3">
      <c r="A6" s="1399" t="s">
        <v>1019</v>
      </c>
      <c r="B6" s="1400"/>
      <c r="C6" s="1400"/>
      <c r="D6" s="633" t="e">
        <f>#REF!</f>
        <v>#REF!</v>
      </c>
      <c r="E6" s="498"/>
      <c r="F6" s="155"/>
      <c r="G6" s="155"/>
    </row>
    <row r="7" spans="1:11" x14ac:dyDescent="0.25">
      <c r="A7" s="497">
        <v>1</v>
      </c>
      <c r="B7" s="1386" t="s">
        <v>230</v>
      </c>
      <c r="C7" s="1386"/>
      <c r="D7" s="1386"/>
      <c r="E7" s="669"/>
      <c r="F7" s="671" t="s">
        <v>1296</v>
      </c>
      <c r="G7" s="672" t="s">
        <v>1297</v>
      </c>
      <c r="H7" s="672" t="s">
        <v>1297</v>
      </c>
      <c r="I7" s="672" t="s">
        <v>1297</v>
      </c>
      <c r="J7" s="673" t="s">
        <v>1298</v>
      </c>
      <c r="K7" s="673" t="s">
        <v>1298</v>
      </c>
    </row>
    <row r="8" spans="1:11" x14ac:dyDescent="0.25">
      <c r="A8" s="139">
        <v>2</v>
      </c>
      <c r="B8" s="1387" t="s">
        <v>231</v>
      </c>
      <c r="C8" s="1387"/>
      <c r="D8" s="1387"/>
      <c r="E8" s="657"/>
      <c r="F8" s="667" t="s">
        <v>1299</v>
      </c>
      <c r="G8" s="667" t="s">
        <v>1300</v>
      </c>
      <c r="H8" s="667" t="s">
        <v>1301</v>
      </c>
      <c r="I8" s="667" t="s">
        <v>1302</v>
      </c>
      <c r="J8" s="667" t="s">
        <v>2045</v>
      </c>
      <c r="K8" s="667" t="s">
        <v>1335</v>
      </c>
    </row>
    <row r="9" spans="1:11" ht="63.75" x14ac:dyDescent="0.25">
      <c r="A9" s="139">
        <v>3</v>
      </c>
      <c r="B9" s="1388" t="s">
        <v>232</v>
      </c>
      <c r="C9" s="1389"/>
      <c r="D9" s="1390"/>
      <c r="E9" s="657"/>
      <c r="F9" s="664" t="s">
        <v>1303</v>
      </c>
      <c r="G9" s="664" t="s">
        <v>1304</v>
      </c>
      <c r="H9" s="664" t="s">
        <v>1304</v>
      </c>
      <c r="I9" s="664" t="s">
        <v>1305</v>
      </c>
      <c r="J9" s="664" t="s">
        <v>1306</v>
      </c>
      <c r="K9" s="664" t="s">
        <v>1307</v>
      </c>
    </row>
    <row r="10" spans="1:11" x14ac:dyDescent="0.25">
      <c r="A10" s="1391" t="s">
        <v>233</v>
      </c>
      <c r="B10" s="1392"/>
      <c r="C10" s="1392"/>
      <c r="D10" s="1392"/>
      <c r="E10" s="1392"/>
      <c r="F10" s="674"/>
      <c r="G10" s="674"/>
      <c r="H10" s="674"/>
      <c r="I10" s="674"/>
      <c r="J10" s="674"/>
      <c r="K10" s="674"/>
    </row>
    <row r="11" spans="1:11" x14ac:dyDescent="0.25">
      <c r="A11" s="139">
        <v>4</v>
      </c>
      <c r="B11" s="1387" t="s">
        <v>234</v>
      </c>
      <c r="C11" s="1387"/>
      <c r="D11" s="1387"/>
      <c r="E11" s="657"/>
      <c r="F11" s="664" t="s">
        <v>387</v>
      </c>
      <c r="G11" s="664" t="s">
        <v>387</v>
      </c>
      <c r="H11" s="664" t="s">
        <v>387</v>
      </c>
      <c r="I11" s="664" t="s">
        <v>436</v>
      </c>
      <c r="J11" s="664" t="s">
        <v>2046</v>
      </c>
      <c r="K11" s="664" t="s">
        <v>2047</v>
      </c>
    </row>
    <row r="12" spans="1:11" x14ac:dyDescent="0.25">
      <c r="A12" s="139">
        <v>5</v>
      </c>
      <c r="B12" s="1387" t="s">
        <v>236</v>
      </c>
      <c r="C12" s="1387"/>
      <c r="D12" s="1387"/>
      <c r="E12" s="670"/>
      <c r="F12" s="664" t="s">
        <v>1309</v>
      </c>
      <c r="G12" s="664" t="s">
        <v>387</v>
      </c>
      <c r="H12" s="664" t="s">
        <v>387</v>
      </c>
      <c r="I12" s="664" t="s">
        <v>436</v>
      </c>
      <c r="J12" s="664" t="s">
        <v>2046</v>
      </c>
      <c r="K12" s="664" t="s">
        <v>2047</v>
      </c>
    </row>
    <row r="13" spans="1:11" x14ac:dyDescent="0.25">
      <c r="A13" s="139">
        <v>6</v>
      </c>
      <c r="B13" s="1387" t="s">
        <v>235</v>
      </c>
      <c r="C13" s="1387"/>
      <c r="D13" s="1387"/>
      <c r="E13" s="657"/>
      <c r="F13" s="664"/>
      <c r="G13" s="664" t="s">
        <v>2043</v>
      </c>
      <c r="H13" s="664" t="s">
        <v>2043</v>
      </c>
      <c r="I13" s="664" t="s">
        <v>2043</v>
      </c>
      <c r="J13" s="664" t="s">
        <v>2048</v>
      </c>
      <c r="K13" s="664" t="s">
        <v>2048</v>
      </c>
    </row>
    <row r="14" spans="1:11" x14ac:dyDescent="0.25">
      <c r="A14" s="139">
        <v>7</v>
      </c>
      <c r="B14" s="1387" t="s">
        <v>237</v>
      </c>
      <c r="C14" s="1387"/>
      <c r="D14" s="1387"/>
      <c r="E14" s="657"/>
      <c r="F14" s="664" t="s">
        <v>1310</v>
      </c>
      <c r="G14" s="664" t="s">
        <v>1310</v>
      </c>
      <c r="H14" s="664" t="s">
        <v>1310</v>
      </c>
      <c r="I14" s="664" t="s">
        <v>1311</v>
      </c>
      <c r="J14" s="664" t="s">
        <v>1310</v>
      </c>
      <c r="K14" s="664" t="s">
        <v>1311</v>
      </c>
    </row>
    <row r="15" spans="1:11" x14ac:dyDescent="0.25">
      <c r="A15" s="139">
        <v>8</v>
      </c>
      <c r="B15" s="1387" t="s">
        <v>238</v>
      </c>
      <c r="C15" s="1387"/>
      <c r="D15" s="1387"/>
      <c r="E15" s="657"/>
      <c r="F15" s="967" t="s">
        <v>2049</v>
      </c>
      <c r="G15" s="966">
        <v>268.98340000000002</v>
      </c>
      <c r="H15" s="966">
        <v>520.02092749999997</v>
      </c>
      <c r="I15" s="966">
        <v>1400</v>
      </c>
      <c r="J15" s="966">
        <v>500.017</v>
      </c>
      <c r="K15" s="966">
        <v>1300</v>
      </c>
    </row>
    <row r="16" spans="1:11" x14ac:dyDescent="0.25">
      <c r="A16" s="139">
        <v>9</v>
      </c>
      <c r="B16" s="1387" t="s">
        <v>2171</v>
      </c>
      <c r="C16" s="1387"/>
      <c r="D16" s="1387"/>
      <c r="E16" s="657"/>
      <c r="F16" s="668" t="s">
        <v>1312</v>
      </c>
      <c r="G16" s="968" t="s">
        <v>1313</v>
      </c>
      <c r="H16" s="968">
        <v>2602.5</v>
      </c>
      <c r="I16" s="968">
        <v>1000000</v>
      </c>
      <c r="J16" s="968">
        <v>1000</v>
      </c>
      <c r="K16" s="968">
        <v>1000000</v>
      </c>
    </row>
    <row r="17" spans="1:11" x14ac:dyDescent="0.25">
      <c r="A17" s="140" t="s">
        <v>226</v>
      </c>
      <c r="B17" s="1387" t="s">
        <v>239</v>
      </c>
      <c r="C17" s="1387"/>
      <c r="D17" s="1387"/>
      <c r="E17" s="657"/>
      <c r="F17" s="663"/>
      <c r="G17" s="663"/>
      <c r="H17" s="663"/>
      <c r="I17" s="968">
        <v>990000</v>
      </c>
      <c r="J17" s="968">
        <v>1000</v>
      </c>
      <c r="K17" s="968">
        <v>1000000</v>
      </c>
    </row>
    <row r="18" spans="1:11" x14ac:dyDescent="0.25">
      <c r="A18" s="140" t="s">
        <v>227</v>
      </c>
      <c r="B18" s="1387" t="s">
        <v>240</v>
      </c>
      <c r="C18" s="1387"/>
      <c r="D18" s="1387"/>
      <c r="E18" s="657"/>
      <c r="F18" s="663" t="s">
        <v>1314</v>
      </c>
      <c r="G18" s="663"/>
      <c r="H18" s="663"/>
      <c r="I18" s="968">
        <v>1000000</v>
      </c>
      <c r="J18" s="663" t="s">
        <v>1314</v>
      </c>
      <c r="K18" s="968">
        <v>1000000</v>
      </c>
    </row>
    <row r="19" spans="1:11" x14ac:dyDescent="0.25">
      <c r="A19" s="139">
        <v>10</v>
      </c>
      <c r="B19" s="1387" t="s">
        <v>241</v>
      </c>
      <c r="C19" s="1387"/>
      <c r="D19" s="1387"/>
      <c r="E19" s="657"/>
      <c r="F19" s="664" t="s">
        <v>1315</v>
      </c>
      <c r="G19" s="664" t="s">
        <v>1315</v>
      </c>
      <c r="H19" s="664" t="s">
        <v>1315</v>
      </c>
      <c r="I19" s="664" t="s">
        <v>1316</v>
      </c>
      <c r="J19" s="664" t="s">
        <v>1315</v>
      </c>
      <c r="K19" s="664" t="s">
        <v>1316</v>
      </c>
    </row>
    <row r="20" spans="1:11" x14ac:dyDescent="0.25">
      <c r="A20" s="139">
        <v>11</v>
      </c>
      <c r="B20" s="1387" t="s">
        <v>242</v>
      </c>
      <c r="C20" s="1387"/>
      <c r="D20" s="1387"/>
      <c r="E20" s="657"/>
      <c r="F20" s="665" t="s">
        <v>1317</v>
      </c>
      <c r="G20" s="665">
        <v>2005</v>
      </c>
      <c r="H20" s="665">
        <v>2001</v>
      </c>
      <c r="I20" s="665">
        <v>2013</v>
      </c>
      <c r="J20" s="665" t="s">
        <v>1318</v>
      </c>
      <c r="K20" s="665" t="s">
        <v>1319</v>
      </c>
    </row>
    <row r="21" spans="1:11" x14ac:dyDescent="0.25">
      <c r="A21" s="139">
        <v>12</v>
      </c>
      <c r="B21" s="1387" t="s">
        <v>243</v>
      </c>
      <c r="C21" s="1387"/>
      <c r="D21" s="1387"/>
      <c r="E21" s="657"/>
      <c r="F21" s="664" t="s">
        <v>1320</v>
      </c>
      <c r="G21" s="664" t="s">
        <v>1321</v>
      </c>
      <c r="H21" s="664" t="s">
        <v>1321</v>
      </c>
      <c r="I21" s="664" t="s">
        <v>1322</v>
      </c>
      <c r="J21" s="664" t="s">
        <v>1320</v>
      </c>
      <c r="K21" s="664" t="s">
        <v>1322</v>
      </c>
    </row>
    <row r="22" spans="1:11" x14ac:dyDescent="0.25">
      <c r="A22" s="139">
        <v>13</v>
      </c>
      <c r="B22" s="1387" t="s">
        <v>244</v>
      </c>
      <c r="C22" s="1387"/>
      <c r="D22" s="1387"/>
      <c r="E22" s="657"/>
      <c r="F22" s="664" t="s">
        <v>1323</v>
      </c>
      <c r="G22" s="664" t="s">
        <v>1323</v>
      </c>
      <c r="H22" s="664" t="s">
        <v>1323</v>
      </c>
      <c r="I22" s="1014" t="s">
        <v>2170</v>
      </c>
      <c r="J22" s="664" t="s">
        <v>1323</v>
      </c>
      <c r="K22" s="664" t="s">
        <v>1324</v>
      </c>
    </row>
    <row r="23" spans="1:11" x14ac:dyDescent="0.25">
      <c r="A23" s="139">
        <v>14</v>
      </c>
      <c r="B23" s="1387" t="s">
        <v>245</v>
      </c>
      <c r="C23" s="1387"/>
      <c r="D23" s="1387"/>
      <c r="E23" s="657"/>
      <c r="F23" s="664" t="s">
        <v>1325</v>
      </c>
      <c r="G23" s="664" t="s">
        <v>1327</v>
      </c>
      <c r="H23" s="664" t="s">
        <v>1327</v>
      </c>
      <c r="I23" s="664" t="s">
        <v>1328</v>
      </c>
      <c r="J23" s="664" t="s">
        <v>1327</v>
      </c>
      <c r="K23" s="664" t="s">
        <v>1328</v>
      </c>
    </row>
    <row r="24" spans="1:11" x14ac:dyDescent="0.25">
      <c r="A24" s="139">
        <v>15</v>
      </c>
      <c r="B24" s="1387" t="s">
        <v>246</v>
      </c>
      <c r="C24" s="1387"/>
      <c r="D24" s="1387"/>
      <c r="E24" s="657"/>
      <c r="F24" s="664" t="s">
        <v>1326</v>
      </c>
      <c r="G24" s="664" t="s">
        <v>1326</v>
      </c>
      <c r="H24" s="664" t="s">
        <v>1326</v>
      </c>
      <c r="I24" s="664" t="s">
        <v>2044</v>
      </c>
      <c r="J24" s="664" t="s">
        <v>1326</v>
      </c>
      <c r="K24" s="675">
        <v>43585</v>
      </c>
    </row>
    <row r="25" spans="1:11" x14ac:dyDescent="0.25">
      <c r="A25" s="139">
        <v>16</v>
      </c>
      <c r="B25" s="1387" t="s">
        <v>247</v>
      </c>
      <c r="C25" s="1387"/>
      <c r="D25" s="1387"/>
      <c r="E25" s="657"/>
      <c r="F25" s="664" t="s">
        <v>1326</v>
      </c>
      <c r="G25" s="664" t="s">
        <v>1326</v>
      </c>
      <c r="H25" s="664" t="s">
        <v>1326</v>
      </c>
      <c r="I25" s="664" t="s">
        <v>1326</v>
      </c>
      <c r="J25" s="664" t="s">
        <v>1326</v>
      </c>
      <c r="K25" s="664" t="s">
        <v>1326</v>
      </c>
    </row>
    <row r="26" spans="1:11" x14ac:dyDescent="0.25">
      <c r="A26" s="1391" t="s">
        <v>248</v>
      </c>
      <c r="B26" s="1392"/>
      <c r="C26" s="1392"/>
      <c r="D26" s="1392"/>
      <c r="E26" s="1392"/>
      <c r="F26" s="666"/>
      <c r="G26" s="666"/>
      <c r="H26" s="666"/>
      <c r="I26" s="666"/>
      <c r="J26" s="666"/>
      <c r="K26" s="666"/>
    </row>
    <row r="27" spans="1:11" x14ac:dyDescent="0.25">
      <c r="A27" s="139">
        <v>17</v>
      </c>
      <c r="B27" s="1387" t="s">
        <v>249</v>
      </c>
      <c r="C27" s="1387"/>
      <c r="D27" s="1387"/>
      <c r="E27" s="657"/>
      <c r="F27" s="664" t="s">
        <v>2172</v>
      </c>
      <c r="G27" s="664" t="s">
        <v>2172</v>
      </c>
      <c r="H27" s="664" t="s">
        <v>2172</v>
      </c>
      <c r="I27" s="664" t="s">
        <v>1329</v>
      </c>
      <c r="J27" s="664" t="s">
        <v>2172</v>
      </c>
      <c r="K27" s="664" t="s">
        <v>2173</v>
      </c>
    </row>
    <row r="28" spans="1:11" x14ac:dyDescent="0.25">
      <c r="A28" s="139">
        <v>18</v>
      </c>
      <c r="B28" s="1387" t="s">
        <v>250</v>
      </c>
      <c r="C28" s="1387"/>
      <c r="D28" s="1387"/>
      <c r="E28" s="657"/>
      <c r="F28" s="664" t="s">
        <v>1326</v>
      </c>
      <c r="G28" s="664" t="s">
        <v>1326</v>
      </c>
      <c r="H28" s="664" t="s">
        <v>1326</v>
      </c>
      <c r="I28" s="969" t="s">
        <v>2169</v>
      </c>
      <c r="J28" s="664" t="s">
        <v>1326</v>
      </c>
      <c r="K28" s="664" t="s">
        <v>1330</v>
      </c>
    </row>
    <row r="29" spans="1:11" x14ac:dyDescent="0.25">
      <c r="A29" s="139">
        <v>19</v>
      </c>
      <c r="B29" s="1387" t="s">
        <v>251</v>
      </c>
      <c r="C29" s="1387"/>
      <c r="D29" s="1387"/>
      <c r="E29" s="657"/>
      <c r="F29" s="664" t="s">
        <v>1327</v>
      </c>
      <c r="G29" s="664" t="s">
        <v>1327</v>
      </c>
      <c r="H29" s="664" t="s">
        <v>1327</v>
      </c>
      <c r="I29" s="664" t="s">
        <v>1326</v>
      </c>
      <c r="J29" s="664" t="s">
        <v>1327</v>
      </c>
      <c r="K29" s="664" t="s">
        <v>1326</v>
      </c>
    </row>
    <row r="30" spans="1:11" x14ac:dyDescent="0.25">
      <c r="A30" s="140" t="s">
        <v>228</v>
      </c>
      <c r="B30" s="1387" t="s">
        <v>252</v>
      </c>
      <c r="C30" s="1387"/>
      <c r="D30" s="1387"/>
      <c r="E30" s="657"/>
      <c r="F30" s="664" t="s">
        <v>1331</v>
      </c>
      <c r="G30" s="664" t="s">
        <v>1331</v>
      </c>
      <c r="H30" s="664" t="s">
        <v>1331</v>
      </c>
      <c r="I30" s="664" t="s">
        <v>1332</v>
      </c>
      <c r="J30" s="664" t="s">
        <v>1331</v>
      </c>
      <c r="K30" s="664" t="s">
        <v>1332</v>
      </c>
    </row>
    <row r="31" spans="1:11" x14ac:dyDescent="0.25">
      <c r="A31" s="140" t="s">
        <v>229</v>
      </c>
      <c r="B31" s="1387" t="s">
        <v>253</v>
      </c>
      <c r="C31" s="1387"/>
      <c r="D31" s="1387"/>
      <c r="E31" s="657"/>
      <c r="F31" s="664" t="s">
        <v>1331</v>
      </c>
      <c r="G31" s="664" t="s">
        <v>1331</v>
      </c>
      <c r="H31" s="664" t="s">
        <v>1331</v>
      </c>
      <c r="I31" s="664" t="s">
        <v>1332</v>
      </c>
      <c r="J31" s="664" t="s">
        <v>1331</v>
      </c>
      <c r="K31" s="664" t="s">
        <v>1332</v>
      </c>
    </row>
    <row r="32" spans="1:11" x14ac:dyDescent="0.25">
      <c r="A32" s="139">
        <v>21</v>
      </c>
      <c r="B32" s="1387" t="s">
        <v>254</v>
      </c>
      <c r="C32" s="1387"/>
      <c r="D32" s="1387"/>
      <c r="E32" s="657"/>
      <c r="F32" s="664" t="s">
        <v>1327</v>
      </c>
      <c r="G32" s="664" t="s">
        <v>1327</v>
      </c>
      <c r="H32" s="664" t="s">
        <v>1327</v>
      </c>
      <c r="I32" s="664" t="s">
        <v>1327</v>
      </c>
      <c r="J32" s="664" t="s">
        <v>1327</v>
      </c>
      <c r="K32" s="664" t="s">
        <v>1327</v>
      </c>
    </row>
    <row r="33" spans="1:11" x14ac:dyDescent="0.25">
      <c r="A33" s="139">
        <v>22</v>
      </c>
      <c r="B33" s="1387" t="s">
        <v>255</v>
      </c>
      <c r="C33" s="1387"/>
      <c r="D33" s="1387"/>
      <c r="E33" s="657"/>
      <c r="F33" s="664" t="s">
        <v>1333</v>
      </c>
      <c r="G33" s="664" t="s">
        <v>1333</v>
      </c>
      <c r="H33" s="664" t="s">
        <v>1333</v>
      </c>
      <c r="I33" s="664" t="s">
        <v>1333</v>
      </c>
      <c r="J33" s="664" t="s">
        <v>1333</v>
      </c>
      <c r="K33" s="664" t="s">
        <v>1333</v>
      </c>
    </row>
    <row r="34" spans="1:11" x14ac:dyDescent="0.25">
      <c r="A34" s="139">
        <v>23</v>
      </c>
      <c r="B34" s="1387" t="s">
        <v>256</v>
      </c>
      <c r="C34" s="1387"/>
      <c r="D34" s="1387"/>
      <c r="E34" s="657"/>
      <c r="F34" s="664" t="s">
        <v>1334</v>
      </c>
      <c r="G34" s="664" t="s">
        <v>1334</v>
      </c>
      <c r="H34" s="664" t="s">
        <v>1334</v>
      </c>
      <c r="I34" s="664" t="s">
        <v>1334</v>
      </c>
      <c r="J34" s="664" t="s">
        <v>1334</v>
      </c>
      <c r="K34" s="664" t="s">
        <v>1334</v>
      </c>
    </row>
    <row r="35" spans="1:11" x14ac:dyDescent="0.25">
      <c r="A35" s="139">
        <v>24</v>
      </c>
      <c r="B35" s="1387" t="s">
        <v>257</v>
      </c>
      <c r="C35" s="1387"/>
      <c r="D35" s="1387"/>
      <c r="E35" s="657"/>
      <c r="F35" s="664" t="s">
        <v>1326</v>
      </c>
      <c r="G35" s="664" t="s">
        <v>1326</v>
      </c>
      <c r="H35" s="664" t="s">
        <v>1326</v>
      </c>
      <c r="I35" s="664" t="s">
        <v>1326</v>
      </c>
      <c r="J35" s="664" t="s">
        <v>1326</v>
      </c>
      <c r="K35" s="664" t="s">
        <v>1326</v>
      </c>
    </row>
    <row r="36" spans="1:11" x14ac:dyDescent="0.25">
      <c r="A36" s="139">
        <v>25</v>
      </c>
      <c r="B36" s="1387" t="s">
        <v>258</v>
      </c>
      <c r="C36" s="1387"/>
      <c r="D36" s="1387"/>
      <c r="E36" s="657"/>
      <c r="F36" s="664" t="s">
        <v>1326</v>
      </c>
      <c r="G36" s="664" t="s">
        <v>1326</v>
      </c>
      <c r="H36" s="664" t="s">
        <v>1326</v>
      </c>
      <c r="I36" s="664" t="s">
        <v>1326</v>
      </c>
      <c r="J36" s="664" t="s">
        <v>1326</v>
      </c>
      <c r="K36" s="664" t="s">
        <v>1326</v>
      </c>
    </row>
    <row r="37" spans="1:11" x14ac:dyDescent="0.25">
      <c r="A37" s="139">
        <v>26</v>
      </c>
      <c r="B37" s="1387" t="s">
        <v>259</v>
      </c>
      <c r="C37" s="1387"/>
      <c r="D37" s="1387"/>
      <c r="E37" s="657"/>
      <c r="F37" s="664" t="s">
        <v>1326</v>
      </c>
      <c r="G37" s="664" t="s">
        <v>1326</v>
      </c>
      <c r="H37" s="664" t="s">
        <v>1326</v>
      </c>
      <c r="I37" s="664" t="s">
        <v>1326</v>
      </c>
      <c r="J37" s="664" t="s">
        <v>1326</v>
      </c>
      <c r="K37" s="664" t="s">
        <v>1326</v>
      </c>
    </row>
    <row r="38" spans="1:11" x14ac:dyDescent="0.25">
      <c r="A38" s="139">
        <v>27</v>
      </c>
      <c r="B38" s="1387" t="s">
        <v>260</v>
      </c>
      <c r="C38" s="1387"/>
      <c r="D38" s="1387"/>
      <c r="E38" s="657"/>
      <c r="F38" s="664" t="s">
        <v>1326</v>
      </c>
      <c r="G38" s="664" t="s">
        <v>1326</v>
      </c>
      <c r="H38" s="664" t="s">
        <v>1326</v>
      </c>
      <c r="I38" s="664" t="s">
        <v>1326</v>
      </c>
      <c r="J38" s="664" t="s">
        <v>1326</v>
      </c>
      <c r="K38" s="664" t="s">
        <v>1326</v>
      </c>
    </row>
    <row r="39" spans="1:11" x14ac:dyDescent="0.25">
      <c r="A39" s="139">
        <v>28</v>
      </c>
      <c r="B39" s="1387" t="s">
        <v>261</v>
      </c>
      <c r="C39" s="1387"/>
      <c r="D39" s="1387"/>
      <c r="E39" s="657"/>
      <c r="F39" s="664" t="s">
        <v>1326</v>
      </c>
      <c r="G39" s="664" t="s">
        <v>1326</v>
      </c>
      <c r="H39" s="664" t="s">
        <v>1326</v>
      </c>
      <c r="I39" s="664" t="s">
        <v>1326</v>
      </c>
      <c r="J39" s="664" t="s">
        <v>1326</v>
      </c>
      <c r="K39" s="664" t="s">
        <v>1326</v>
      </c>
    </row>
    <row r="40" spans="1:11" x14ac:dyDescent="0.25">
      <c r="A40" s="139">
        <v>29</v>
      </c>
      <c r="B40" s="1387" t="s">
        <v>262</v>
      </c>
      <c r="C40" s="1387"/>
      <c r="D40" s="1387"/>
      <c r="E40" s="657"/>
      <c r="F40" s="664" t="s">
        <v>1326</v>
      </c>
      <c r="G40" s="664" t="s">
        <v>1326</v>
      </c>
      <c r="H40" s="664" t="s">
        <v>1326</v>
      </c>
      <c r="I40" s="664" t="s">
        <v>1326</v>
      </c>
      <c r="J40" s="664" t="s">
        <v>1326</v>
      </c>
      <c r="K40" s="664" t="s">
        <v>1326</v>
      </c>
    </row>
    <row r="41" spans="1:11" x14ac:dyDescent="0.25">
      <c r="A41" s="139">
        <v>30</v>
      </c>
      <c r="B41" s="1387" t="s">
        <v>263</v>
      </c>
      <c r="C41" s="1387"/>
      <c r="D41" s="1387"/>
      <c r="E41" s="657"/>
      <c r="F41" s="664" t="s">
        <v>1327</v>
      </c>
      <c r="G41" s="664" t="s">
        <v>1327</v>
      </c>
      <c r="H41" s="664" t="s">
        <v>1327</v>
      </c>
      <c r="I41" s="664" t="s">
        <v>1327</v>
      </c>
      <c r="J41" s="664" t="s">
        <v>1327</v>
      </c>
      <c r="K41" s="664" t="s">
        <v>1327</v>
      </c>
    </row>
    <row r="42" spans="1:11" x14ac:dyDescent="0.25">
      <c r="A42" s="139">
        <v>31</v>
      </c>
      <c r="B42" s="1387" t="s">
        <v>264</v>
      </c>
      <c r="C42" s="1387"/>
      <c r="D42" s="1387"/>
      <c r="E42" s="657"/>
      <c r="F42" s="664" t="s">
        <v>1326</v>
      </c>
      <c r="G42" s="664" t="s">
        <v>1326</v>
      </c>
      <c r="H42" s="664" t="s">
        <v>1326</v>
      </c>
      <c r="I42" s="664" t="s">
        <v>1326</v>
      </c>
      <c r="J42" s="664" t="s">
        <v>1326</v>
      </c>
      <c r="K42" s="664" t="s">
        <v>1326</v>
      </c>
    </row>
    <row r="43" spans="1:11" x14ac:dyDescent="0.25">
      <c r="A43" s="139">
        <v>32</v>
      </c>
      <c r="B43" s="1387" t="s">
        <v>265</v>
      </c>
      <c r="C43" s="1387"/>
      <c r="D43" s="1387"/>
      <c r="E43" s="657"/>
      <c r="F43" s="664" t="s">
        <v>1326</v>
      </c>
      <c r="G43" s="664" t="s">
        <v>1326</v>
      </c>
      <c r="H43" s="664" t="s">
        <v>1326</v>
      </c>
      <c r="I43" s="664" t="s">
        <v>1326</v>
      </c>
      <c r="J43" s="664" t="s">
        <v>1326</v>
      </c>
      <c r="K43" s="664" t="s">
        <v>1326</v>
      </c>
    </row>
    <row r="44" spans="1:11" x14ac:dyDescent="0.25">
      <c r="A44" s="139">
        <v>33</v>
      </c>
      <c r="B44" s="1387" t="s">
        <v>266</v>
      </c>
      <c r="C44" s="1387"/>
      <c r="D44" s="1387"/>
      <c r="E44" s="657"/>
      <c r="F44" s="664" t="s">
        <v>1326</v>
      </c>
      <c r="G44" s="664" t="s">
        <v>1326</v>
      </c>
      <c r="H44" s="664" t="s">
        <v>1326</v>
      </c>
      <c r="I44" s="664" t="s">
        <v>1326</v>
      </c>
      <c r="J44" s="664" t="s">
        <v>1326</v>
      </c>
      <c r="K44" s="664" t="s">
        <v>1326</v>
      </c>
    </row>
    <row r="45" spans="1:11" x14ac:dyDescent="0.25">
      <c r="A45" s="139">
        <v>34</v>
      </c>
      <c r="B45" s="1387" t="s">
        <v>267</v>
      </c>
      <c r="C45" s="1387"/>
      <c r="D45" s="1387"/>
      <c r="E45" s="657"/>
      <c r="F45" s="664" t="s">
        <v>1326</v>
      </c>
      <c r="G45" s="664" t="s">
        <v>1326</v>
      </c>
      <c r="H45" s="664" t="s">
        <v>1326</v>
      </c>
      <c r="I45" s="664" t="s">
        <v>1326</v>
      </c>
      <c r="J45" s="664" t="s">
        <v>1326</v>
      </c>
      <c r="K45" s="664" t="s">
        <v>1326</v>
      </c>
    </row>
    <row r="46" spans="1:11" x14ac:dyDescent="0.25">
      <c r="A46" s="139">
        <v>35</v>
      </c>
      <c r="B46" s="1387" t="s">
        <v>268</v>
      </c>
      <c r="C46" s="1387"/>
      <c r="D46" s="1387"/>
      <c r="E46" s="657"/>
      <c r="F46" s="664" t="s">
        <v>1326</v>
      </c>
      <c r="G46" s="664" t="s">
        <v>1326</v>
      </c>
      <c r="H46" s="664" t="s">
        <v>1326</v>
      </c>
      <c r="I46" s="664" t="s">
        <v>1336</v>
      </c>
      <c r="J46" s="664" t="s">
        <v>1335</v>
      </c>
      <c r="K46" s="664" t="s">
        <v>1336</v>
      </c>
    </row>
    <row r="47" spans="1:11" x14ac:dyDescent="0.25">
      <c r="A47" s="139">
        <v>36</v>
      </c>
      <c r="B47" s="1387" t="s">
        <v>269</v>
      </c>
      <c r="C47" s="1387"/>
      <c r="D47" s="1387"/>
      <c r="E47" s="657"/>
      <c r="F47" s="664" t="s">
        <v>1327</v>
      </c>
      <c r="G47" s="664" t="s">
        <v>1327</v>
      </c>
      <c r="H47" s="664" t="s">
        <v>1327</v>
      </c>
      <c r="I47" s="664" t="s">
        <v>1327</v>
      </c>
      <c r="J47" s="664" t="s">
        <v>1327</v>
      </c>
      <c r="K47" s="664" t="s">
        <v>1327</v>
      </c>
    </row>
    <row r="48" spans="1:11" x14ac:dyDescent="0.25">
      <c r="A48" s="139">
        <v>37</v>
      </c>
      <c r="B48" s="1387" t="s">
        <v>270</v>
      </c>
      <c r="C48" s="1387"/>
      <c r="D48" s="1387"/>
      <c r="E48" s="657"/>
      <c r="F48" s="664" t="s">
        <v>1326</v>
      </c>
      <c r="G48" s="664" t="s">
        <v>1326</v>
      </c>
      <c r="H48" s="664" t="s">
        <v>1326</v>
      </c>
      <c r="I48" s="664" t="s">
        <v>1326</v>
      </c>
      <c r="J48" s="664" t="s">
        <v>1326</v>
      </c>
      <c r="K48" s="664" t="s">
        <v>1326</v>
      </c>
    </row>
    <row r="49" spans="1:5" ht="15.75" thickBot="1" x14ac:dyDescent="0.3">
      <c r="A49" s="1412" t="s">
        <v>699</v>
      </c>
      <c r="B49" s="1413"/>
      <c r="C49" s="1413"/>
      <c r="D49" s="1413"/>
      <c r="E49" s="1414"/>
    </row>
    <row r="50" spans="1:5" ht="15.75" thickBot="1" x14ac:dyDescent="0.3">
      <c r="A50" s="1415"/>
      <c r="B50" s="1416"/>
      <c r="C50" s="1416"/>
      <c r="D50" s="1416"/>
      <c r="E50" s="1417"/>
    </row>
    <row r="51" spans="1:5" ht="43.5" customHeight="1" x14ac:dyDescent="0.25">
      <c r="A51" s="1405" t="s">
        <v>271</v>
      </c>
      <c r="B51" s="1406"/>
      <c r="C51" s="1406"/>
      <c r="D51" s="1406"/>
      <c r="E51" s="1407"/>
    </row>
    <row r="52" spans="1:5" ht="43.5" customHeight="1" x14ac:dyDescent="0.25">
      <c r="A52" s="1408" t="s">
        <v>1221</v>
      </c>
      <c r="B52" s="1387"/>
      <c r="C52" s="1387"/>
      <c r="D52" s="1387"/>
      <c r="E52" s="1401"/>
    </row>
    <row r="53" spans="1:5" ht="43.5" customHeight="1" x14ac:dyDescent="0.25">
      <c r="A53" s="1408" t="s">
        <v>272</v>
      </c>
      <c r="B53" s="1387"/>
      <c r="C53" s="1387"/>
      <c r="D53" s="1387"/>
      <c r="E53" s="1401"/>
    </row>
    <row r="54" spans="1:5" ht="43.5" customHeight="1" thickBot="1" x14ac:dyDescent="0.3">
      <c r="A54" s="1409" t="s">
        <v>273</v>
      </c>
      <c r="B54" s="1410"/>
      <c r="C54" s="1410"/>
      <c r="D54" s="1410"/>
      <c r="E54" s="1411"/>
    </row>
    <row r="55" spans="1:5" ht="43.5" customHeight="1" thickBot="1" x14ac:dyDescent="0.3">
      <c r="A55" s="1402"/>
      <c r="B55" s="1403"/>
      <c r="C55" s="1403"/>
      <c r="D55" s="1403"/>
      <c r="E55" s="1404"/>
    </row>
    <row r="56" spans="1:5" ht="43.5" customHeight="1" x14ac:dyDescent="0.25">
      <c r="A56" s="1405" t="s">
        <v>271</v>
      </c>
      <c r="B56" s="1406"/>
      <c r="C56" s="1406"/>
      <c r="D56" s="1406"/>
      <c r="E56" s="1407"/>
    </row>
    <row r="57" spans="1:5" ht="43.5" customHeight="1" x14ac:dyDescent="0.25">
      <c r="A57" s="139">
        <v>1</v>
      </c>
      <c r="B57" s="1387" t="s">
        <v>274</v>
      </c>
      <c r="C57" s="1387"/>
      <c r="D57" s="1387"/>
      <c r="E57" s="1401"/>
    </row>
    <row r="58" spans="1:5" ht="43.5" customHeight="1" x14ac:dyDescent="0.25">
      <c r="A58" s="139">
        <v>2</v>
      </c>
      <c r="B58" s="1387" t="s">
        <v>275</v>
      </c>
      <c r="C58" s="1387"/>
      <c r="D58" s="1387"/>
      <c r="E58" s="1401"/>
    </row>
    <row r="59" spans="1:5" ht="43.5" customHeight="1" x14ac:dyDescent="0.25">
      <c r="A59" s="139">
        <v>3</v>
      </c>
      <c r="B59" s="1387" t="s">
        <v>276</v>
      </c>
      <c r="C59" s="1387"/>
      <c r="D59" s="1387"/>
      <c r="E59" s="1401"/>
    </row>
    <row r="60" spans="1:5" ht="43.5" customHeight="1" x14ac:dyDescent="0.25">
      <c r="A60" s="139">
        <v>4</v>
      </c>
      <c r="B60" s="1387" t="s">
        <v>277</v>
      </c>
      <c r="C60" s="1387"/>
      <c r="D60" s="1387"/>
      <c r="E60" s="1401"/>
    </row>
    <row r="61" spans="1:5" ht="43.5" customHeight="1" x14ac:dyDescent="0.25">
      <c r="A61" s="139">
        <v>5</v>
      </c>
      <c r="B61" s="1387" t="s">
        <v>278</v>
      </c>
      <c r="C61" s="1387"/>
      <c r="D61" s="1387"/>
      <c r="E61" s="1401"/>
    </row>
    <row r="62" spans="1:5" ht="43.5" customHeight="1" x14ac:dyDescent="0.25">
      <c r="A62" s="139">
        <v>6</v>
      </c>
      <c r="B62" s="1387" t="s">
        <v>279</v>
      </c>
      <c r="C62" s="1387"/>
      <c r="D62" s="1387"/>
      <c r="E62" s="1401"/>
    </row>
    <row r="63" spans="1:5" ht="65.25" customHeight="1" x14ac:dyDescent="0.25">
      <c r="A63" s="139">
        <v>7</v>
      </c>
      <c r="B63" s="1387" t="s">
        <v>280</v>
      </c>
      <c r="C63" s="1387"/>
      <c r="D63" s="1387"/>
      <c r="E63" s="1401"/>
    </row>
    <row r="64" spans="1:5" ht="65.25" customHeight="1" x14ac:dyDescent="0.25">
      <c r="A64" s="139">
        <v>8</v>
      </c>
      <c r="B64" s="1387" t="s">
        <v>281</v>
      </c>
      <c r="C64" s="1387"/>
      <c r="D64" s="1387"/>
      <c r="E64" s="1401"/>
    </row>
    <row r="65" spans="1:5" ht="43.5" customHeight="1" x14ac:dyDescent="0.25">
      <c r="A65" s="139">
        <v>9</v>
      </c>
      <c r="B65" s="1387" t="s">
        <v>282</v>
      </c>
      <c r="C65" s="1387"/>
      <c r="D65" s="1387"/>
      <c r="E65" s="1401"/>
    </row>
    <row r="66" spans="1:5" ht="43.5" customHeight="1" x14ac:dyDescent="0.25">
      <c r="A66" s="140" t="s">
        <v>226</v>
      </c>
      <c r="B66" s="1387" t="s">
        <v>283</v>
      </c>
      <c r="C66" s="1387"/>
      <c r="D66" s="1387"/>
      <c r="E66" s="1401"/>
    </row>
    <row r="67" spans="1:5" ht="43.5" customHeight="1" x14ac:dyDescent="0.25">
      <c r="A67" s="140" t="s">
        <v>227</v>
      </c>
      <c r="B67" s="1387" t="s">
        <v>284</v>
      </c>
      <c r="C67" s="1387"/>
      <c r="D67" s="1387"/>
      <c r="E67" s="1401"/>
    </row>
    <row r="68" spans="1:5" ht="43.5" customHeight="1" x14ac:dyDescent="0.25">
      <c r="A68" s="139">
        <v>10</v>
      </c>
      <c r="B68" s="1387" t="s">
        <v>285</v>
      </c>
      <c r="C68" s="1387"/>
      <c r="D68" s="1387"/>
      <c r="E68" s="1401"/>
    </row>
    <row r="69" spans="1:5" ht="43.5" customHeight="1" x14ac:dyDescent="0.25">
      <c r="A69" s="139">
        <v>11</v>
      </c>
      <c r="B69" s="1387" t="s">
        <v>286</v>
      </c>
      <c r="C69" s="1387"/>
      <c r="D69" s="1387"/>
      <c r="E69" s="1401"/>
    </row>
    <row r="70" spans="1:5" ht="43.5" customHeight="1" x14ac:dyDescent="0.25">
      <c r="A70" s="139">
        <v>12</v>
      </c>
      <c r="B70" s="1387" t="s">
        <v>287</v>
      </c>
      <c r="C70" s="1387"/>
      <c r="D70" s="1387"/>
      <c r="E70" s="1401"/>
    </row>
    <row r="71" spans="1:5" ht="43.5" customHeight="1" x14ac:dyDescent="0.25">
      <c r="A71" s="139">
        <v>13</v>
      </c>
      <c r="B71" s="1387" t="s">
        <v>288</v>
      </c>
      <c r="C71" s="1387"/>
      <c r="D71" s="1387"/>
      <c r="E71" s="1401"/>
    </row>
    <row r="72" spans="1:5" ht="43.5" customHeight="1" x14ac:dyDescent="0.25">
      <c r="A72" s="139">
        <v>14</v>
      </c>
      <c r="B72" s="1387" t="s">
        <v>289</v>
      </c>
      <c r="C72" s="1387"/>
      <c r="D72" s="1387"/>
      <c r="E72" s="1401"/>
    </row>
    <row r="73" spans="1:5" ht="43.5" customHeight="1" x14ac:dyDescent="0.25">
      <c r="A73" s="139">
        <v>15</v>
      </c>
      <c r="B73" s="1387" t="s">
        <v>290</v>
      </c>
      <c r="C73" s="1387"/>
      <c r="D73" s="1387"/>
      <c r="E73" s="1401"/>
    </row>
    <row r="74" spans="1:5" ht="43.5" customHeight="1" x14ac:dyDescent="0.25">
      <c r="A74" s="139">
        <v>16</v>
      </c>
      <c r="B74" s="1387" t="s">
        <v>291</v>
      </c>
      <c r="C74" s="1387"/>
      <c r="D74" s="1387"/>
      <c r="E74" s="1401"/>
    </row>
    <row r="75" spans="1:5" ht="43.5" customHeight="1" x14ac:dyDescent="0.25">
      <c r="A75" s="139">
        <v>17</v>
      </c>
      <c r="B75" s="1387" t="s">
        <v>292</v>
      </c>
      <c r="C75" s="1387"/>
      <c r="D75" s="1387"/>
      <c r="E75" s="1401"/>
    </row>
    <row r="76" spans="1:5" ht="43.5" customHeight="1" x14ac:dyDescent="0.25">
      <c r="A76" s="139">
        <v>18</v>
      </c>
      <c r="B76" s="1387" t="s">
        <v>293</v>
      </c>
      <c r="C76" s="1387"/>
      <c r="D76" s="1387"/>
      <c r="E76" s="1401"/>
    </row>
    <row r="77" spans="1:5" ht="43.5" customHeight="1" x14ac:dyDescent="0.25">
      <c r="A77" s="139">
        <v>19</v>
      </c>
      <c r="B77" s="1387" t="s">
        <v>294</v>
      </c>
      <c r="C77" s="1387"/>
      <c r="D77" s="1387"/>
      <c r="E77" s="1401"/>
    </row>
    <row r="78" spans="1:5" ht="43.5" customHeight="1" x14ac:dyDescent="0.25">
      <c r="A78" s="140" t="s">
        <v>228</v>
      </c>
      <c r="B78" s="1387" t="s">
        <v>295</v>
      </c>
      <c r="C78" s="1387"/>
      <c r="D78" s="1387"/>
      <c r="E78" s="1401"/>
    </row>
    <row r="79" spans="1:5" ht="43.5" customHeight="1" x14ac:dyDescent="0.25">
      <c r="A79" s="140" t="s">
        <v>229</v>
      </c>
      <c r="B79" s="1387" t="s">
        <v>296</v>
      </c>
      <c r="C79" s="1387"/>
      <c r="D79" s="1387"/>
      <c r="E79" s="1401"/>
    </row>
    <row r="80" spans="1:5" ht="43.5" customHeight="1" x14ac:dyDescent="0.25">
      <c r="A80" s="139">
        <v>21</v>
      </c>
      <c r="B80" s="1387" t="s">
        <v>297</v>
      </c>
      <c r="C80" s="1387"/>
      <c r="D80" s="1387"/>
      <c r="E80" s="1401"/>
    </row>
    <row r="81" spans="1:5" ht="43.5" customHeight="1" x14ac:dyDescent="0.25">
      <c r="A81" s="139">
        <v>22</v>
      </c>
      <c r="B81" s="1387" t="s">
        <v>298</v>
      </c>
      <c r="C81" s="1387"/>
      <c r="D81" s="1387"/>
      <c r="E81" s="1401"/>
    </row>
    <row r="82" spans="1:5" ht="43.5" customHeight="1" x14ac:dyDescent="0.25">
      <c r="A82" s="139">
        <v>23</v>
      </c>
      <c r="B82" s="1387" t="s">
        <v>299</v>
      </c>
      <c r="C82" s="1387"/>
      <c r="D82" s="1387"/>
      <c r="E82" s="1401"/>
    </row>
    <row r="83" spans="1:5" ht="76.5" customHeight="1" x14ac:dyDescent="0.25">
      <c r="A83" s="139">
        <v>24</v>
      </c>
      <c r="B83" s="1387" t="s">
        <v>300</v>
      </c>
      <c r="C83" s="1387"/>
      <c r="D83" s="1387"/>
      <c r="E83" s="1401"/>
    </row>
    <row r="84" spans="1:5" ht="43.5" customHeight="1" x14ac:dyDescent="0.25">
      <c r="A84" s="139">
        <v>25</v>
      </c>
      <c r="B84" s="1387" t="s">
        <v>301</v>
      </c>
      <c r="C84" s="1387"/>
      <c r="D84" s="1387"/>
      <c r="E84" s="1401"/>
    </row>
    <row r="85" spans="1:5" ht="43.5" customHeight="1" x14ac:dyDescent="0.25">
      <c r="A85" s="139">
        <v>26</v>
      </c>
      <c r="B85" s="1387" t="s">
        <v>302</v>
      </c>
      <c r="C85" s="1387"/>
      <c r="D85" s="1387"/>
      <c r="E85" s="1401"/>
    </row>
    <row r="86" spans="1:5" ht="43.5" customHeight="1" x14ac:dyDescent="0.25">
      <c r="A86" s="139">
        <v>27</v>
      </c>
      <c r="B86" s="1387" t="s">
        <v>303</v>
      </c>
      <c r="C86" s="1387"/>
      <c r="D86" s="1387"/>
      <c r="E86" s="1401"/>
    </row>
    <row r="87" spans="1:5" ht="43.5" customHeight="1" x14ac:dyDescent="0.25">
      <c r="A87" s="139">
        <v>28</v>
      </c>
      <c r="B87" s="1387" t="s">
        <v>304</v>
      </c>
      <c r="C87" s="1387"/>
      <c r="D87" s="1387"/>
      <c r="E87" s="1401"/>
    </row>
    <row r="88" spans="1:5" ht="43.5" customHeight="1" x14ac:dyDescent="0.25">
      <c r="A88" s="139">
        <v>29</v>
      </c>
      <c r="B88" s="1387" t="s">
        <v>305</v>
      </c>
      <c r="C88" s="1387"/>
      <c r="D88" s="1387"/>
      <c r="E88" s="1401"/>
    </row>
    <row r="89" spans="1:5" ht="43.5" customHeight="1" x14ac:dyDescent="0.25">
      <c r="A89" s="139">
        <v>30</v>
      </c>
      <c r="B89" s="1387" t="s">
        <v>306</v>
      </c>
      <c r="C89" s="1387"/>
      <c r="D89" s="1387"/>
      <c r="E89" s="1401"/>
    </row>
    <row r="90" spans="1:5" ht="70.5" customHeight="1" x14ac:dyDescent="0.25">
      <c r="A90" s="139">
        <v>31</v>
      </c>
      <c r="B90" s="1387" t="s">
        <v>307</v>
      </c>
      <c r="C90" s="1387"/>
      <c r="D90" s="1387"/>
      <c r="E90" s="1401"/>
    </row>
    <row r="91" spans="1:5" ht="43.5" customHeight="1" x14ac:dyDescent="0.25">
      <c r="A91" s="139">
        <v>32</v>
      </c>
      <c r="B91" s="1387" t="s">
        <v>308</v>
      </c>
      <c r="C91" s="1387"/>
      <c r="D91" s="1387"/>
      <c r="E91" s="1401"/>
    </row>
    <row r="92" spans="1:5" ht="43.5" customHeight="1" x14ac:dyDescent="0.25">
      <c r="A92" s="139">
        <v>33</v>
      </c>
      <c r="B92" s="1387" t="s">
        <v>309</v>
      </c>
      <c r="C92" s="1387"/>
      <c r="D92" s="1387"/>
      <c r="E92" s="1401"/>
    </row>
    <row r="93" spans="1:5" ht="43.5" customHeight="1" x14ac:dyDescent="0.25">
      <c r="A93" s="139">
        <v>34</v>
      </c>
      <c r="B93" s="1387" t="s">
        <v>310</v>
      </c>
      <c r="C93" s="1387"/>
      <c r="D93" s="1387"/>
      <c r="E93" s="1401"/>
    </row>
    <row r="94" spans="1:5" ht="43.5" customHeight="1" x14ac:dyDescent="0.25">
      <c r="A94" s="139">
        <v>35</v>
      </c>
      <c r="B94" s="1387" t="s">
        <v>311</v>
      </c>
      <c r="C94" s="1387"/>
      <c r="D94" s="1387"/>
      <c r="E94" s="1401"/>
    </row>
    <row r="95" spans="1:5" ht="43.5" customHeight="1" x14ac:dyDescent="0.25">
      <c r="A95" s="139">
        <v>36</v>
      </c>
      <c r="B95" s="1387" t="s">
        <v>312</v>
      </c>
      <c r="C95" s="1387"/>
      <c r="D95" s="1387"/>
      <c r="E95" s="1401"/>
    </row>
    <row r="96" spans="1:5" ht="43.5" customHeight="1" thickBot="1" x14ac:dyDescent="0.3">
      <c r="A96" s="141">
        <v>37</v>
      </c>
      <c r="B96" s="1410" t="s">
        <v>313</v>
      </c>
      <c r="C96" s="1410"/>
      <c r="D96" s="1410"/>
      <c r="E96" s="1411"/>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12:D12"/>
    <mergeCell ref="B24:D24"/>
    <mergeCell ref="B13:D13"/>
    <mergeCell ref="B14:D14"/>
    <mergeCell ref="B15:D15"/>
    <mergeCell ref="B16:D16"/>
    <mergeCell ref="B17:D17"/>
    <mergeCell ref="B18:D18"/>
    <mergeCell ref="B19:D19"/>
    <mergeCell ref="B20:D20"/>
    <mergeCell ref="B21:D21"/>
    <mergeCell ref="B22:D22"/>
    <mergeCell ref="B23:D23"/>
    <mergeCell ref="B9:D9"/>
    <mergeCell ref="B11:D11"/>
    <mergeCell ref="A10:E10"/>
    <mergeCell ref="A4:E5"/>
    <mergeCell ref="A6:C6"/>
    <mergeCell ref="C1:E2"/>
    <mergeCell ref="A1:B1"/>
    <mergeCell ref="A2:B2"/>
    <mergeCell ref="B7:D7"/>
    <mergeCell ref="B8:D8"/>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5"/>
  <sheetViews>
    <sheetView showGridLines="0" tabSelected="1" zoomScale="85" zoomScaleNormal="85" zoomScaleSheetLayoutView="85" workbookViewId="0">
      <selection activeCell="E33" sqref="E33"/>
    </sheetView>
  </sheetViews>
  <sheetFormatPr defaultRowHeight="15" x14ac:dyDescent="0.25"/>
  <cols>
    <col min="1" max="1" width="10.85546875" customWidth="1"/>
    <col min="2" max="2" width="61.85546875" customWidth="1"/>
    <col min="3" max="3" width="14.85546875" customWidth="1"/>
    <col min="4" max="6" width="14" customWidth="1"/>
    <col min="7" max="7" width="68" bestFit="1" customWidth="1"/>
    <col min="8" max="8" width="20.140625" bestFit="1" customWidth="1"/>
    <col min="9" max="9" width="15.42578125" bestFit="1" customWidth="1"/>
  </cols>
  <sheetData>
    <row r="1" spans="1:4" ht="30" customHeight="1" thickBot="1" x14ac:dyDescent="0.3">
      <c r="A1" s="1419" t="s">
        <v>2290</v>
      </c>
      <c r="B1" s="1419"/>
      <c r="C1" s="1419"/>
      <c r="D1" s="1419"/>
    </row>
    <row r="2" spans="1:4" ht="15.75" thickBot="1" x14ac:dyDescent="0.3">
      <c r="A2" s="1420" t="s">
        <v>2291</v>
      </c>
      <c r="B2" s="1421"/>
      <c r="C2" s="1421"/>
      <c r="D2" s="1422"/>
    </row>
    <row r="3" spans="1:4" x14ac:dyDescent="0.25">
      <c r="A3" s="1189" t="s">
        <v>2292</v>
      </c>
      <c r="B3" s="1190"/>
      <c r="C3" s="1191">
        <v>43052</v>
      </c>
      <c r="D3" s="1423" t="s">
        <v>2293</v>
      </c>
    </row>
    <row r="4" spans="1:4" ht="15.75" thickBot="1" x14ac:dyDescent="0.3">
      <c r="A4" s="1192" t="s">
        <v>2294</v>
      </c>
      <c r="B4" s="1193"/>
      <c r="C4" s="1194">
        <v>43008</v>
      </c>
      <c r="D4" s="1424"/>
    </row>
    <row r="5" spans="1:4" ht="27" thickBot="1" x14ac:dyDescent="0.3">
      <c r="A5" s="1426"/>
      <c r="B5" s="1427"/>
      <c r="C5" s="1195" t="s">
        <v>2295</v>
      </c>
      <c r="D5" s="1425"/>
    </row>
    <row r="6" spans="1:4" x14ac:dyDescent="0.25">
      <c r="A6" s="1196" t="s">
        <v>657</v>
      </c>
      <c r="B6" s="1197" t="s">
        <v>218</v>
      </c>
      <c r="C6" s="1198" t="s">
        <v>2296</v>
      </c>
      <c r="D6" s="1199" t="s">
        <v>2297</v>
      </c>
    </row>
    <row r="7" spans="1:4" x14ac:dyDescent="0.25">
      <c r="A7" s="1196" t="s">
        <v>658</v>
      </c>
      <c r="B7" s="1197" t="s">
        <v>219</v>
      </c>
      <c r="C7" s="1200" t="s">
        <v>2296</v>
      </c>
      <c r="D7" s="1199" t="s">
        <v>2297</v>
      </c>
    </row>
    <row r="8" spans="1:4" x14ac:dyDescent="0.25">
      <c r="A8" s="1196" t="s">
        <v>659</v>
      </c>
      <c r="B8" s="1197" t="s">
        <v>15</v>
      </c>
      <c r="C8" s="1200" t="s">
        <v>2296</v>
      </c>
      <c r="D8" s="1199" t="s">
        <v>2297</v>
      </c>
    </row>
    <row r="9" spans="1:4" x14ac:dyDescent="0.25">
      <c r="A9" s="1201" t="s">
        <v>660</v>
      </c>
      <c r="B9" s="1202" t="s">
        <v>2298</v>
      </c>
      <c r="C9" s="1203" t="s">
        <v>2296</v>
      </c>
      <c r="D9" s="1204" t="s">
        <v>2297</v>
      </c>
    </row>
    <row r="10" spans="1:4" x14ac:dyDescent="0.25">
      <c r="A10" s="1201" t="s">
        <v>661</v>
      </c>
      <c r="B10" s="1202" t="s">
        <v>2299</v>
      </c>
      <c r="C10" s="1203" t="s">
        <v>2296</v>
      </c>
      <c r="D10" s="1204" t="s">
        <v>2297</v>
      </c>
    </row>
    <row r="11" spans="1:4" x14ac:dyDescent="0.25">
      <c r="A11" s="1201" t="s">
        <v>662</v>
      </c>
      <c r="B11" s="1202" t="s">
        <v>2300</v>
      </c>
      <c r="C11" s="1203" t="s">
        <v>2301</v>
      </c>
      <c r="D11" s="1204" t="s">
        <v>2297</v>
      </c>
    </row>
    <row r="12" spans="1:4" x14ac:dyDescent="0.25">
      <c r="A12" s="1201" t="s">
        <v>663</v>
      </c>
      <c r="B12" s="1202" t="s">
        <v>2302</v>
      </c>
      <c r="C12" s="1203" t="s">
        <v>2301</v>
      </c>
      <c r="D12" s="1204" t="s">
        <v>2303</v>
      </c>
    </row>
    <row r="13" spans="1:4" x14ac:dyDescent="0.25">
      <c r="A13" s="1201" t="s">
        <v>839</v>
      </c>
      <c r="B13" s="1202" t="s">
        <v>2304</v>
      </c>
      <c r="C13" s="1203" t="s">
        <v>2296</v>
      </c>
      <c r="D13" s="1204" t="s">
        <v>2297</v>
      </c>
    </row>
    <row r="14" spans="1:4" x14ac:dyDescent="0.25">
      <c r="A14" s="1201" t="s">
        <v>664</v>
      </c>
      <c r="B14" s="1202" t="s">
        <v>2305</v>
      </c>
      <c r="C14" s="1203" t="s">
        <v>2296</v>
      </c>
      <c r="D14" s="1204" t="s">
        <v>2297</v>
      </c>
    </row>
    <row r="15" spans="1:4" x14ac:dyDescent="0.25">
      <c r="A15" s="1201" t="s">
        <v>853</v>
      </c>
      <c r="B15" s="1202" t="s">
        <v>2306</v>
      </c>
      <c r="C15" s="1203" t="s">
        <v>2301</v>
      </c>
      <c r="D15" s="1204" t="s">
        <v>2297</v>
      </c>
    </row>
    <row r="16" spans="1:4" x14ac:dyDescent="0.25">
      <c r="A16" s="1205" t="s">
        <v>665</v>
      </c>
      <c r="B16" s="1197" t="s">
        <v>17</v>
      </c>
      <c r="C16" s="1206" t="s">
        <v>2296</v>
      </c>
      <c r="D16" s="1199" t="s">
        <v>2297</v>
      </c>
    </row>
    <row r="17" spans="1:4" x14ac:dyDescent="0.25">
      <c r="A17" s="1201" t="s">
        <v>666</v>
      </c>
      <c r="B17" s="1202" t="s">
        <v>2307</v>
      </c>
      <c r="C17" s="1203" t="s">
        <v>2296</v>
      </c>
      <c r="D17" s="1204" t="s">
        <v>2297</v>
      </c>
    </row>
    <row r="18" spans="1:4" x14ac:dyDescent="0.25">
      <c r="A18" s="1201" t="s">
        <v>667</v>
      </c>
      <c r="B18" s="1202" t="s">
        <v>2308</v>
      </c>
      <c r="C18" s="1207" t="s">
        <v>2296</v>
      </c>
      <c r="D18" s="1204" t="s">
        <v>2297</v>
      </c>
    </row>
    <row r="19" spans="1:4" x14ac:dyDescent="0.25">
      <c r="A19" s="1201" t="s">
        <v>668</v>
      </c>
      <c r="B19" s="1202" t="s">
        <v>2309</v>
      </c>
      <c r="C19" s="1207" t="s">
        <v>2296</v>
      </c>
      <c r="D19" s="1204" t="s">
        <v>2297</v>
      </c>
    </row>
    <row r="20" spans="1:4" x14ac:dyDescent="0.25">
      <c r="A20" s="1205" t="s">
        <v>669</v>
      </c>
      <c r="B20" s="1197" t="s">
        <v>19</v>
      </c>
      <c r="C20" s="1208" t="s">
        <v>2296</v>
      </c>
      <c r="D20" s="1199" t="s">
        <v>2297</v>
      </c>
    </row>
    <row r="21" spans="1:4" x14ac:dyDescent="0.25">
      <c r="A21" s="1205" t="s">
        <v>670</v>
      </c>
      <c r="B21" s="1197" t="s">
        <v>20</v>
      </c>
      <c r="C21" s="1209" t="s">
        <v>2296</v>
      </c>
      <c r="D21" s="1199" t="s">
        <v>2297</v>
      </c>
    </row>
    <row r="22" spans="1:4" x14ac:dyDescent="0.25">
      <c r="A22" s="1196" t="s">
        <v>671</v>
      </c>
      <c r="B22" s="1197" t="s">
        <v>21</v>
      </c>
      <c r="C22" s="1210" t="s">
        <v>2296</v>
      </c>
      <c r="D22" s="1199" t="s">
        <v>2297</v>
      </c>
    </row>
    <row r="23" spans="1:4" x14ac:dyDescent="0.25">
      <c r="A23" s="1196" t="s">
        <v>672</v>
      </c>
      <c r="B23" s="1197" t="s">
        <v>22</v>
      </c>
      <c r="C23" s="1210" t="s">
        <v>2296</v>
      </c>
      <c r="D23" s="1199" t="s">
        <v>2297</v>
      </c>
    </row>
    <row r="24" spans="1:4" x14ac:dyDescent="0.25">
      <c r="A24" s="1196" t="s">
        <v>673</v>
      </c>
      <c r="B24" s="1197" t="s">
        <v>23</v>
      </c>
      <c r="C24" s="1210" t="s">
        <v>2296</v>
      </c>
      <c r="D24" s="1199" t="s">
        <v>2297</v>
      </c>
    </row>
    <row r="25" spans="1:4" x14ac:dyDescent="0.25">
      <c r="A25" s="1196" t="s">
        <v>674</v>
      </c>
      <c r="B25" s="1197" t="s">
        <v>24</v>
      </c>
      <c r="C25" s="1210" t="s">
        <v>2296</v>
      </c>
      <c r="D25" s="1199" t="s">
        <v>2297</v>
      </c>
    </row>
    <row r="26" spans="1:4" x14ac:dyDescent="0.25">
      <c r="A26" s="1196" t="s">
        <v>675</v>
      </c>
      <c r="B26" s="1197" t="s">
        <v>222</v>
      </c>
      <c r="C26" s="1210" t="s">
        <v>2296</v>
      </c>
      <c r="D26" s="1199" t="s">
        <v>2303</v>
      </c>
    </row>
    <row r="27" spans="1:4" x14ac:dyDescent="0.25">
      <c r="A27" s="1196" t="s">
        <v>676</v>
      </c>
      <c r="B27" s="1197" t="s">
        <v>223</v>
      </c>
      <c r="C27" s="1210" t="s">
        <v>2296</v>
      </c>
      <c r="D27" s="1199" t="s">
        <v>2303</v>
      </c>
    </row>
    <row r="28" spans="1:4" x14ac:dyDescent="0.25">
      <c r="A28" s="1196" t="s">
        <v>677</v>
      </c>
      <c r="B28" s="1197" t="s">
        <v>225</v>
      </c>
      <c r="C28" s="1210" t="s">
        <v>2296</v>
      </c>
      <c r="D28" s="1199" t="s">
        <v>2303</v>
      </c>
    </row>
    <row r="29" spans="1:4" x14ac:dyDescent="0.25">
      <c r="A29" s="1196" t="s">
        <v>678</v>
      </c>
      <c r="B29" s="1197" t="s">
        <v>224</v>
      </c>
      <c r="C29" s="1210" t="s">
        <v>2296</v>
      </c>
      <c r="D29" s="1199" t="s">
        <v>2303</v>
      </c>
    </row>
    <row r="30" spans="1:4" x14ac:dyDescent="0.25">
      <c r="A30" s="1201" t="s">
        <v>679</v>
      </c>
      <c r="B30" s="1202" t="s">
        <v>2310</v>
      </c>
      <c r="C30" s="1211" t="s">
        <v>2296</v>
      </c>
      <c r="D30" s="1204" t="s">
        <v>2297</v>
      </c>
    </row>
    <row r="31" spans="1:4" x14ac:dyDescent="0.25">
      <c r="A31" s="1201" t="s">
        <v>680</v>
      </c>
      <c r="B31" s="1202" t="s">
        <v>2311</v>
      </c>
      <c r="C31" s="1211" t="s">
        <v>2296</v>
      </c>
      <c r="D31" s="1204" t="s">
        <v>2297</v>
      </c>
    </row>
    <row r="32" spans="1:4" x14ac:dyDescent="0.25">
      <c r="A32" s="1201" t="s">
        <v>730</v>
      </c>
      <c r="B32" s="1202" t="s">
        <v>2312</v>
      </c>
      <c r="C32" s="1211" t="s">
        <v>2296</v>
      </c>
      <c r="D32" s="1204" t="s">
        <v>2297</v>
      </c>
    </row>
    <row r="33" spans="1:9" x14ac:dyDescent="0.25">
      <c r="A33" s="1201" t="s">
        <v>963</v>
      </c>
      <c r="B33" s="1202" t="s">
        <v>2313</v>
      </c>
      <c r="C33" s="1211" t="s">
        <v>2296</v>
      </c>
      <c r="D33" s="1204" t="s">
        <v>2297</v>
      </c>
    </row>
    <row r="34" spans="1:9" x14ac:dyDescent="0.25">
      <c r="A34" s="1201" t="s">
        <v>964</v>
      </c>
      <c r="B34" s="1202" t="s">
        <v>2314</v>
      </c>
      <c r="C34" s="1211" t="s">
        <v>2296</v>
      </c>
      <c r="D34" s="1204" t="s">
        <v>2297</v>
      </c>
    </row>
    <row r="35" spans="1:9" x14ac:dyDescent="0.25">
      <c r="A35" s="1201" t="s">
        <v>2315</v>
      </c>
      <c r="B35" s="1202" t="s">
        <v>2316</v>
      </c>
      <c r="C35" s="1211" t="s">
        <v>2296</v>
      </c>
      <c r="D35" s="1204" t="s">
        <v>2297</v>
      </c>
    </row>
    <row r="36" spans="1:9" x14ac:dyDescent="0.25">
      <c r="A36" s="1205" t="s">
        <v>695</v>
      </c>
      <c r="B36" s="1197" t="s">
        <v>709</v>
      </c>
      <c r="C36" s="1210" t="s">
        <v>2296</v>
      </c>
      <c r="D36" s="1199" t="s">
        <v>2303</v>
      </c>
    </row>
    <row r="37" spans="1:9" x14ac:dyDescent="0.25">
      <c r="A37" s="1201" t="s">
        <v>696</v>
      </c>
      <c r="B37" s="1202" t="s">
        <v>2317</v>
      </c>
      <c r="C37" s="1211" t="s">
        <v>2296</v>
      </c>
      <c r="D37" s="1204" t="s">
        <v>2297</v>
      </c>
    </row>
    <row r="38" spans="1:9" x14ac:dyDescent="0.25">
      <c r="A38" s="1205" t="s">
        <v>697</v>
      </c>
      <c r="B38" s="1197" t="s">
        <v>707</v>
      </c>
      <c r="C38" s="1212" t="s">
        <v>2296</v>
      </c>
      <c r="D38" s="1199" t="s">
        <v>2303</v>
      </c>
    </row>
    <row r="39" spans="1:9" x14ac:dyDescent="0.25">
      <c r="A39" s="1205" t="s">
        <v>698</v>
      </c>
      <c r="B39" s="1197" t="s">
        <v>706</v>
      </c>
      <c r="C39" s="1212" t="s">
        <v>2296</v>
      </c>
      <c r="D39" s="1199" t="s">
        <v>2303</v>
      </c>
    </row>
    <row r="40" spans="1:9" s="155" customFormat="1" x14ac:dyDescent="0.25">
      <c r="A40" s="1205" t="s">
        <v>2318</v>
      </c>
      <c r="B40" s="1197" t="s">
        <v>2319</v>
      </c>
      <c r="C40" s="1212" t="s">
        <v>2296</v>
      </c>
      <c r="D40" s="1199" t="s">
        <v>2297</v>
      </c>
      <c r="E40"/>
      <c r="F40"/>
      <c r="G40"/>
      <c r="H40"/>
      <c r="I40"/>
    </row>
    <row r="41" spans="1:9" ht="27" customHeight="1" x14ac:dyDescent="0.25">
      <c r="A41" s="1428" t="s">
        <v>2320</v>
      </c>
      <c r="B41" s="1429"/>
      <c r="C41" s="1429"/>
      <c r="D41" s="1429"/>
    </row>
    <row r="42" spans="1:9" s="1214" customFormat="1" ht="27" customHeight="1" x14ac:dyDescent="0.25">
      <c r="A42" s="1213"/>
      <c r="B42" s="1213"/>
      <c r="C42" s="1213"/>
      <c r="D42" s="1213"/>
    </row>
    <row r="43" spans="1:9" x14ac:dyDescent="0.25">
      <c r="A43" s="1430"/>
      <c r="B43" s="1430"/>
      <c r="C43" s="1430"/>
      <c r="D43" s="1215"/>
    </row>
    <row r="44" spans="1:9" ht="15" customHeight="1" x14ac:dyDescent="0.25">
      <c r="A44" s="1216"/>
      <c r="B44" s="1216"/>
      <c r="C44" s="1216"/>
      <c r="D44" s="156"/>
    </row>
    <row r="45" spans="1:9" x14ac:dyDescent="0.25">
      <c r="A45" s="1216"/>
      <c r="B45" s="1216"/>
      <c r="C45" s="1216"/>
      <c r="D45" s="156"/>
    </row>
    <row r="46" spans="1:9" x14ac:dyDescent="0.25">
      <c r="A46" s="1216"/>
      <c r="B46" s="1216"/>
      <c r="C46" s="1216"/>
      <c r="D46" s="156"/>
    </row>
    <row r="47" spans="1:9" x14ac:dyDescent="0.25">
      <c r="A47" s="1216"/>
      <c r="B47" s="1216"/>
      <c r="C47" s="1216"/>
      <c r="D47" s="156"/>
    </row>
    <row r="48" spans="1:9" x14ac:dyDescent="0.25">
      <c r="A48" s="1216"/>
      <c r="B48" s="1216"/>
      <c r="C48" s="1216"/>
      <c r="D48" s="156"/>
    </row>
    <row r="49" spans="1:4" x14ac:dyDescent="0.25">
      <c r="A49" s="1216"/>
      <c r="B49" s="1216"/>
      <c r="C49" s="1216"/>
      <c r="D49" s="156"/>
    </row>
    <row r="50" spans="1:4" x14ac:dyDescent="0.25">
      <c r="A50" s="1216"/>
      <c r="B50" s="1216"/>
      <c r="C50" s="1216"/>
      <c r="D50" s="156"/>
    </row>
    <row r="51" spans="1:4" x14ac:dyDescent="0.25">
      <c r="A51" s="1216"/>
      <c r="B51" s="1216"/>
      <c r="C51" s="1216"/>
      <c r="D51" s="156"/>
    </row>
    <row r="52" spans="1:4" x14ac:dyDescent="0.25">
      <c r="A52" s="1216"/>
      <c r="B52" s="1216"/>
      <c r="C52" s="1216"/>
      <c r="D52" s="156"/>
    </row>
    <row r="53" spans="1:4" x14ac:dyDescent="0.25">
      <c r="A53" s="1216"/>
      <c r="B53" s="1216"/>
      <c r="C53" s="1216"/>
      <c r="D53" s="156"/>
    </row>
    <row r="54" spans="1:4" x14ac:dyDescent="0.25">
      <c r="A54" s="1216"/>
      <c r="B54" s="1216"/>
      <c r="C54" s="1216"/>
      <c r="D54" s="156"/>
    </row>
    <row r="55" spans="1:4" x14ac:dyDescent="0.25">
      <c r="A55" s="1216"/>
      <c r="B55" s="1216"/>
      <c r="C55" s="1216"/>
      <c r="D55" s="156"/>
    </row>
    <row r="56" spans="1:4" x14ac:dyDescent="0.25">
      <c r="A56" s="1216"/>
      <c r="B56" s="1216"/>
      <c r="C56" s="1216"/>
      <c r="D56" s="156"/>
    </row>
    <row r="57" spans="1:4" x14ac:dyDescent="0.25">
      <c r="A57" s="1216"/>
      <c r="B57" s="1216"/>
      <c r="C57" s="1216"/>
      <c r="D57" s="156"/>
    </row>
    <row r="58" spans="1:4" x14ac:dyDescent="0.25">
      <c r="A58" s="1216"/>
      <c r="B58" s="1216"/>
      <c r="C58" s="1216"/>
      <c r="D58" s="156"/>
    </row>
    <row r="59" spans="1:4" x14ac:dyDescent="0.25">
      <c r="A59" s="1216"/>
      <c r="B59" s="1216"/>
      <c r="C59" s="1216"/>
      <c r="D59" s="156"/>
    </row>
    <row r="60" spans="1:4" x14ac:dyDescent="0.25">
      <c r="A60" s="1216"/>
      <c r="B60" s="1216"/>
      <c r="C60" s="1216"/>
      <c r="D60" s="156"/>
    </row>
    <row r="61" spans="1:4" x14ac:dyDescent="0.25">
      <c r="A61" s="1216"/>
      <c r="B61" s="1216"/>
      <c r="C61" s="1216"/>
      <c r="D61" s="156"/>
    </row>
    <row r="62" spans="1:4" x14ac:dyDescent="0.25">
      <c r="A62" s="1216"/>
      <c r="B62" s="1216"/>
      <c r="C62" s="1216"/>
      <c r="D62" s="156"/>
    </row>
    <row r="63" spans="1:4" x14ac:dyDescent="0.25">
      <c r="A63" s="1216"/>
      <c r="B63" s="1216"/>
      <c r="C63" s="1216"/>
      <c r="D63" s="156"/>
    </row>
    <row r="64" spans="1:4" x14ac:dyDescent="0.25">
      <c r="A64" s="1216"/>
      <c r="B64" s="1216"/>
      <c r="C64" s="1216"/>
      <c r="D64" s="156"/>
    </row>
    <row r="65" spans="1:4" x14ac:dyDescent="0.25">
      <c r="A65" s="1216"/>
      <c r="B65" s="1216"/>
      <c r="C65" s="1216"/>
      <c r="D65" s="156"/>
    </row>
    <row r="66" spans="1:4" x14ac:dyDescent="0.25">
      <c r="A66" s="1216"/>
      <c r="B66" s="1216"/>
      <c r="C66" s="1216"/>
      <c r="D66" s="156"/>
    </row>
    <row r="67" spans="1:4" x14ac:dyDescent="0.25">
      <c r="A67" s="1216"/>
      <c r="B67" s="1216"/>
      <c r="C67" s="1216"/>
      <c r="D67" s="156"/>
    </row>
    <row r="68" spans="1:4" x14ac:dyDescent="0.25">
      <c r="A68" s="1216"/>
      <c r="B68" s="1216"/>
      <c r="C68" s="1216"/>
      <c r="D68" s="156"/>
    </row>
    <row r="69" spans="1:4" x14ac:dyDescent="0.25">
      <c r="A69" s="1216"/>
      <c r="B69" s="1216"/>
      <c r="C69" s="1216"/>
      <c r="D69" s="156"/>
    </row>
    <row r="70" spans="1:4" x14ac:dyDescent="0.25">
      <c r="A70" s="1216"/>
      <c r="B70" s="1216"/>
      <c r="C70" s="1216"/>
      <c r="D70" s="156"/>
    </row>
    <row r="71" spans="1:4" x14ac:dyDescent="0.25">
      <c r="A71" s="1418"/>
      <c r="B71" s="1418"/>
      <c r="C71" s="1418"/>
    </row>
    <row r="73" spans="1:4" x14ac:dyDescent="0.25">
      <c r="A73" s="171"/>
      <c r="B73" s="171"/>
      <c r="C73" s="171"/>
    </row>
    <row r="74" spans="1:4" x14ac:dyDescent="0.25">
      <c r="A74" s="171"/>
      <c r="B74" s="171"/>
      <c r="C74" s="171"/>
    </row>
    <row r="75" spans="1:4" x14ac:dyDescent="0.25">
      <c r="A75" s="171"/>
      <c r="B75" s="171"/>
      <c r="C75" s="171"/>
    </row>
    <row r="76" spans="1:4" x14ac:dyDescent="0.25">
      <c r="A76" s="171"/>
      <c r="B76" s="171"/>
      <c r="C76" s="171"/>
    </row>
    <row r="77" spans="1:4" x14ac:dyDescent="0.25">
      <c r="A77" s="171"/>
      <c r="B77" s="171"/>
      <c r="C77" s="171"/>
    </row>
    <row r="78" spans="1:4" x14ac:dyDescent="0.25">
      <c r="A78" s="171"/>
      <c r="B78" s="171"/>
      <c r="C78" s="171"/>
    </row>
    <row r="79" spans="1:4" x14ac:dyDescent="0.25">
      <c r="A79" s="171"/>
      <c r="B79" s="171"/>
      <c r="C79" s="171"/>
    </row>
    <row r="80" spans="1:4" x14ac:dyDescent="0.25">
      <c r="A80" s="171"/>
      <c r="B80" s="171"/>
      <c r="C80" s="171"/>
    </row>
    <row r="81" spans="1:3" x14ac:dyDescent="0.25">
      <c r="A81" s="171"/>
      <c r="B81" s="171"/>
      <c r="C81" s="171"/>
    </row>
    <row r="82" spans="1:3" x14ac:dyDescent="0.25">
      <c r="A82" s="171"/>
      <c r="B82" s="171"/>
      <c r="C82" s="171"/>
    </row>
    <row r="83" spans="1:3" x14ac:dyDescent="0.25">
      <c r="A83" s="171"/>
      <c r="B83" s="171"/>
      <c r="C83" s="171"/>
    </row>
    <row r="84" spans="1:3" x14ac:dyDescent="0.25">
      <c r="A84" s="171"/>
      <c r="B84" s="171"/>
      <c r="C84" s="171"/>
    </row>
    <row r="85" spans="1:3" x14ac:dyDescent="0.25">
      <c r="A85" s="171"/>
      <c r="B85" s="171"/>
      <c r="C85" s="171"/>
    </row>
    <row r="86" spans="1:3" x14ac:dyDescent="0.25">
      <c r="A86" s="171"/>
      <c r="B86" s="171"/>
      <c r="C86" s="171"/>
    </row>
    <row r="87" spans="1:3" x14ac:dyDescent="0.25">
      <c r="A87" s="171"/>
      <c r="B87" s="171"/>
      <c r="C87" s="171"/>
    </row>
    <row r="88" spans="1:3" x14ac:dyDescent="0.25">
      <c r="A88" s="171"/>
      <c r="B88" s="171"/>
      <c r="C88" s="171"/>
    </row>
    <row r="89" spans="1:3" x14ac:dyDescent="0.25">
      <c r="A89" s="171"/>
      <c r="B89" s="171"/>
      <c r="C89" s="171"/>
    </row>
    <row r="90" spans="1:3" x14ac:dyDescent="0.25">
      <c r="A90" s="171"/>
      <c r="B90" s="171"/>
      <c r="C90" s="171"/>
    </row>
    <row r="91" spans="1:3" x14ac:dyDescent="0.25">
      <c r="A91" s="171"/>
      <c r="B91" s="171"/>
      <c r="C91" s="171"/>
    </row>
    <row r="92" spans="1:3" x14ac:dyDescent="0.25">
      <c r="A92" s="171"/>
      <c r="B92" s="171"/>
      <c r="C92" s="171"/>
    </row>
    <row r="96" spans="1:3" x14ac:dyDescent="0.25">
      <c r="B96" s="1217"/>
    </row>
    <row r="97" spans="2:2" ht="15.75" x14ac:dyDescent="0.25">
      <c r="B97" s="1218"/>
    </row>
    <row r="98" spans="2:2" ht="15.75" x14ac:dyDescent="0.25">
      <c r="B98" s="1219"/>
    </row>
    <row r="99" spans="2:2" ht="15.75" x14ac:dyDescent="0.25">
      <c r="B99" s="1219"/>
    </row>
    <row r="100" spans="2:2" ht="15.75" x14ac:dyDescent="0.25">
      <c r="B100" s="1219"/>
    </row>
    <row r="101" spans="2:2" ht="15.75" x14ac:dyDescent="0.25">
      <c r="B101" s="1219"/>
    </row>
    <row r="102" spans="2:2" x14ac:dyDescent="0.25">
      <c r="B102" s="1217"/>
    </row>
    <row r="105" spans="2:2" ht="24.75" customHeight="1" x14ac:dyDescent="0.25">
      <c r="B105" s="1220"/>
    </row>
  </sheetData>
  <mergeCells count="7">
    <mergeCell ref="A71:C71"/>
    <mergeCell ref="A1:D1"/>
    <mergeCell ref="A2:D2"/>
    <mergeCell ref="D3:D5"/>
    <mergeCell ref="A5:B5"/>
    <mergeCell ref="A41:D41"/>
    <mergeCell ref="A43:C43"/>
  </mergeCells>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 (2)'!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59" display="Pákový poměr*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landscape"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URI="#idPackageObject" Type="http://www.w3.org/2000/09/xmldsig#Object">
      <DigestMethod Algorithm="http://www.w3.org/2001/04/xmlenc#sha256"/>
      <DigestValue>v3yqr6wVWnnnyBkyJx8UPwMxi51aSVQNLuHkB8Yuo60=</DigestValue>
    </Reference>
    <Reference URI="#idOfficeObject" Type="http://www.w3.org/2000/09/xmldsig#Object">
      <DigestMethod Algorithm="http://www.w3.org/2001/04/xmlenc#sha256"/>
      <DigestValue>zq1alGMOWESkCiz8UM26+dFjeVxSoTf6zN/y4jsot0M=</DigestValue>
    </Reference>
    <Reference URI="#idSignedProperties" Type="http://uri.etsi.org/01903#SignedProperties">
      <Transforms>
        <Transform Algorithm="http://www.w3.org/TR/2001/REC-xml-c14n-20010315"/>
      </Transforms>
      <DigestMethod Algorithm="http://www.w3.org/2001/04/xmlenc#sha256"/>
      <DigestValue>e9yh3CCQzi9VZHA83IKcSEv5bzzj4OAziLWDpEANrvM=</DigestValue>
    </Reference>
  </SignedInfo>
  <SignatureValue>EN6H0lO47SqAugyh6Vyq4M+9EFF+9k9y0Pti2+L8Nm29MxubBS7lRgzyaO7MkHNa6iCT7PzXvEfb
3Fgmts8JE7uWxkOwcBeGG2TZPgDjsLsqUSGoiMKPb+y5vjuvWpzAUsPz8aj8ejdlPqcRkiyiEAAO
vAAuQeo7V2bjvwglYNyST/thSV6XZ2o5bet7VxoeXnVE7w2Urh2SJvAHls6BFpaK3182HjNVsN5l
Q89H40bonQCIz3fcdunw9QRdEPrZ3mNJnPZ1gh5BPodY3CG1tEbbNnX2EkGF8dLfVk+SpA8URdHe
sxnLh9lViAMtoTj9Rx4T1ZFtEV6kZHFtWRK6yw==</SignatureValue>
  <KeyInfo>
    <X509Data>
      <X509Certificate>MIIGozCCBYugAwIBAgIDIr6kMA0GCSqGSIb3DQEBCwUAMF8xCzAJBgNVBAYTAkNaMSwwKgYDVQQK
DCPEjGVza8OhIHBvxaF0YSwgcy5wLiBbScSMIDQ3MTE0OTgzXTEiMCAGA1UEAxMZUG9zdFNpZ251
bSBRdWFsaWZpZWQgQ0EgMjAeFw0xNzAzMjQxMDMxMjJaFw0xODAzMjQxMDMxMjJaMG8xCzAJBgNV
BAYTAkNaMRcwFQYDVQRhEw5OVFJDWi00NzExNjEyOTEmMCQGA1UECgwdUFBGIGJhbmthIGEucy4g
W0nEjCA0NzExNjEyOV0xDTALBgNVBAMTBFBQRkIxEDAOBgNVBAUTB1MyOTA1MTgwggEiMA0GCSqG
SIb3DQEBAQUAA4IBDwAwggEKAoIBAQDMJWIS8KDS39gj4a6cPXW+prx7jcHpi5+LaZRrCECnA0rK
N0Wqt6yYfvp88IwdsPxJN32+4wWVQ8dmmrX7HzZNy52oszaNPhBZXOkA8qxVCKZytoPaWmftbV7j
Chtz5ZON5F/qCZI8nsjT6hQmOQi4SX7gN1+y8Nt4UDXuDqV05RXFZm0g4XNmqbrICWod1Diap/hQ
2Y4zlUkA7wCRpp7AczbKqMAROdxY9KQ9gBjKzrg1FLnBcIAPmjqKsK1sM3Q+TUlq/EX3SR1okxoC
/luUrPuf4rkBwEL17hkRPXvYs9utIVkSwkc8zZea6bAB41qJozRDtI46J3KQWel3rqY7AgMBAAGj
ggNWMIIDUjAoBgNVHREEITAfgRJ2dmF2cmFAcHBmYmFua2EuY3qgCQYDVQQNoAITADCB/wYDVR0g
BIH3MIH0MIHxBghngQYBBAESZDCB5DCBuwYIKwYBBQUHAgIwga4agatUZW50byBjZXJ0aWZpa2F0
IHBybyBlbGVrdHJvbmlja291IHBlY2V0IGJ5bCB2eWRhbiB2IHNvdWxhZHUgcyBuYXJpemVuaW0g
RVUgYy4gOTEwLzIwMTQuVGhpcyBpcyBhIGNlcnRpZmljYXRlIGZvciBlbGVjdHJvbmljIHNlYWwg
YWNjb3JkaW5nIHRvIFJlZ3VsYXRpb24gKEVVKSBObyA5MTAvMjAxNC4wJAYIKwYBBQUHAgEWGGh0
dHA6Ly93d3cucG9zdHNpZ251bS5jejAjBggrBgEFBQcBAwQXMBUwEwYGBACORgEGMAkGBwQAjkYB
BgIwgfoGCCsGAQUFBwEBBIHtMIHqMDsGCCsGAQUFBzAChi9odHRwOi8vd3d3LnBvc3RzaWdudW0u
Y3ovY3J0L3BzcXVhbGlmaWVkY2EyLmNydDA8BggrBgEFBQcwAoYwaHR0cDovL3d3dzIucG9zdHNp
Z251bS5jei9jcnQvcHNxdWFsaWZpZWRjYTIuY3J0MDsGCCsGAQUFBzAChi9odHRwOi8vcG9zdHNp
Z251bS50dGMuY3ovY3J0L3BzcXVhbGlmaWVkY2EyLmNydDAwBggrBgEFBQcwAYYkaHR0cDovL29j
c3AucG9zdHNpZ251bS5jei9PQ1NQL1FDQTIvMA4GA1UdDwEB/wQEAwIF4DAfBgNVHSMEGDAWgBSJ
6EzfiyY5PtckLhIOeufmJ+XWlzCBsQYDVR0fBIGpMIGmMDWgM6Axhi9odHRwOi8vd3d3LnBvc3Rz
aWdudW0uY3ovY3JsL3BzcXVhbGlmaWVkY2EyLmNybDA2oDSgMoYwaHR0cDovL3d3dzIucG9zdHNp
Z251bS5jei9jcmwvcHNxdWFsaWZpZWRjYTIuY3JsMDWgM6Axhi9odHRwOi8vcG9zdHNpZ251bS50
dGMuY3ovY3JsL3BzcXVhbGlmaWVkY2EyLmNybDAdBgNVHQ4EFgQUGn/VQPxrUPTTBA/9RB9U+ot2
uQ8wDQYJKoZIhvcNAQELBQADggEBAFqsCuX5G40n/zovsMOY7gQl/ppW/VCeLGNByiUT7ZCpb9Vz
F8jDH1lxu9awyZ2DjhOtalJXaeH9a1gGFTZNTMzjRrmydxtAylOo49S6k3hfi3yTQ4oHCM9DFKmN
p2EzCLcGvdugHwD6GGT7jRmJop66zeV0OFXlxSsLCKj3Im2IeeIFGoe9SuOvXbW2r6IAdEVcg3KF
UgsRS6rCIbUW/0CFi5rnZHxb3EnnhwDdoYOUbIrKerVcCHEY/yIJoTqs3UF6fAz6OX0X76ISQWr6
1GUbNxzBCrRjmHsktVhuSNXfQ5UkTqSg+dLoxCCm6qxkh4q2n2VoeIJHxLPCu4Q05Zc=</X509Certificate>
    </X509Data>
  </KeyInfo>
  <Object xmlns:mdssi="http://schemas.openxmlformats.org/package/2006/digital-signature" Id="idPackageObject">
    <Manifest>
      <Reference URI="/xl/printerSettings/printerSettings34.bin?ContentType=application/vnd.openxmlformats-officedocument.spreadsheetml.printerSettings">
        <DigestMethod Algorithm="http://www.w3.org/2001/04/xmlenc#sha256"/>
        <DigestValue>IbztgSdOau/hws1GFVcVDqKcc8QzbLxv/K03h9GWqNE=</DigestValue>
      </Reference>
      <Reference URI="/xl/comments5.xml?ContentType=application/vnd.openxmlformats-officedocument.spreadsheetml.comments+xml">
        <DigestMethod Algorithm="http://www.w3.org/2001/04/xmlenc#sha256"/>
        <DigestValue>KI7W6dc7T/8ZJHnnbvMhP+vwNLB7tcvPnXZXfLUNujs=</DigestValue>
      </Reference>
      <Reference URI="/xl/calcChain.xml?ContentType=application/vnd.openxmlformats-officedocument.spreadsheetml.calcChain+xml">
        <DigestMethod Algorithm="http://www.w3.org/2001/04/xmlenc#sha256"/>
        <DigestValue>Ul9DCBXzlyiQ/lxXStuPqo0U8S+0DVqZFYvvFdgNWho=</DigestValue>
      </Reference>
      <Reference URI="/xl/comments3.xml?ContentType=application/vnd.openxmlformats-officedocument.spreadsheetml.comments+xml">
        <DigestMethod Algorithm="http://www.w3.org/2001/04/xmlenc#sha256"/>
        <DigestValue>qJkWDAEQqh/9PW/KVueyC+ck31gDWpSY9zF6+Szx4v8=</DigestValue>
      </Reference>
      <Reference URI="/xl/externalLinks/externalLink2.xml?ContentType=application/vnd.openxmlformats-officedocument.spreadsheetml.externalLink+xml">
        <DigestMethod Algorithm="http://www.w3.org/2001/04/xmlenc#sha256"/>
        <DigestValue>VIlNgcjJ+VvFXg0uTYLgctiKZM55ZXAWqchGS6CnRkc=</DigestValue>
      </Reference>
      <Reference URI="/xl/externalLinks/externalLink1.xml?ContentType=application/vnd.openxmlformats-officedocument.spreadsheetml.externalLink+xml">
        <DigestMethod Algorithm="http://www.w3.org/2001/04/xmlenc#sha256"/>
        <DigestValue>tDKeyZN3SPwbpP2wOw2LQFigDJ7dpCEgkqd6yD0E1PY=</DigestValue>
      </Reference>
      <Reference URI="/xl/printerSettings/printerSettings6.bin?ContentType=application/vnd.openxmlformats-officedocument.spreadsheetml.printerSettings">
        <DigestMethod Algorithm="http://www.w3.org/2001/04/xmlenc#sha256"/>
        <DigestValue>rIMBVy3VQYmXxpnko9jGIfbwJa3dP8oWvAPNmw2RR2E=</DigestValue>
      </Reference>
      <Reference URI="/xl/externalLinks/externalLink3.xml?ContentType=application/vnd.openxmlformats-officedocument.spreadsheetml.externalLink+xml">
        <DigestMethod Algorithm="http://www.w3.org/2001/04/xmlenc#sha256"/>
        <DigestValue>IAF5nRZP/6U1iI3A0+GsIVwoau6LyfawILQdh8Uh2BQ=</DigestValue>
      </Reference>
      <Reference URI="/xl/comments2.xml?ContentType=application/vnd.openxmlformats-officedocument.spreadsheetml.comments+xml">
        <DigestMethod Algorithm="http://www.w3.org/2001/04/xmlenc#sha256"/>
        <DigestValue>orFCHzVYUysiAHDyhJlTEL879FoviLAOtm1QpywN/hk=</DigestValue>
      </Reference>
      <Reference URI="/xl/printerSettings/printerSettings20.bin?ContentType=application/vnd.openxmlformats-officedocument.spreadsheetml.printerSettings">
        <DigestMethod Algorithm="http://www.w3.org/2001/04/xmlenc#sha256"/>
        <DigestValue>IbztgSdOau/hws1GFVcVDqKcc8QzbLxv/K03h9GWqNE=</DigestValue>
      </Reference>
      <Reference URI="/xl/printerSettings/printerSettings19.bin?ContentType=application/vnd.openxmlformats-officedocument.spreadsheetml.printerSettings">
        <DigestMethod Algorithm="http://www.w3.org/2001/04/xmlenc#sha256"/>
        <DigestValue>IbztgSdOau/hws1GFVcVDqKcc8QzbLxv/K03h9GWqNE=</DigestValue>
      </Reference>
      <Reference URI="/xl/printerSettings/printerSettings24.bin?ContentType=application/vnd.openxmlformats-officedocument.spreadsheetml.printerSettings">
        <DigestMethod Algorithm="http://www.w3.org/2001/04/xmlenc#sha256"/>
        <DigestValue>NHIAZX/iPxADUr3/jOKptTFYAuieY6Sev5yiFsYZ9EE=</DigestValue>
      </Reference>
      <Reference URI="/xl/comments6.xml?ContentType=application/vnd.openxmlformats-officedocument.spreadsheetml.comments+xml">
        <DigestMethod Algorithm="http://www.w3.org/2001/04/xmlenc#sha256"/>
        <DigestValue>MSfjIo/jEwt3GVg1QpdKTpA5DJ9o3ZvajW8wgjw8ZfU=</DigestValue>
      </Reference>
      <Reference URI="/xl/printerSettings/printerSettings25.bin?ContentType=application/vnd.openxmlformats-officedocument.spreadsheetml.printerSettings">
        <DigestMethod Algorithm="http://www.w3.org/2001/04/xmlenc#sha256"/>
        <DigestValue>IbztgSdOau/hws1GFVcVDqKcc8QzbLxv/K03h9GWqNE=</DigestValue>
      </Reference>
      <Reference URI="/xl/printerSettings/printerSettings26.bin?ContentType=application/vnd.openxmlformats-officedocument.spreadsheetml.printerSettings">
        <DigestMethod Algorithm="http://www.w3.org/2001/04/xmlenc#sha256"/>
        <DigestValue>IbztgSdOau/hws1GFVcVDqKcc8QzbLxv/K03h9GWqNE=</DigestValue>
      </Reference>
      <Reference URI="/xl/printerSettings/printerSettings23.bin?ContentType=application/vnd.openxmlformats-officedocument.spreadsheetml.printerSettings">
        <DigestMethod Algorithm="http://www.w3.org/2001/04/xmlenc#sha256"/>
        <DigestValue>IbztgSdOau/hws1GFVcVDqKcc8QzbLxv/K03h9GWqNE=</DigestValue>
      </Reference>
      <Reference URI="/xl/printerSettings/printerSettings22.bin?ContentType=application/vnd.openxmlformats-officedocument.spreadsheetml.printerSettings">
        <DigestMethod Algorithm="http://www.w3.org/2001/04/xmlenc#sha256"/>
        <DigestValue>IbztgSdOau/hws1GFVcVDqKcc8QzbLxv/K03h9GWqNE=</DigestValue>
      </Reference>
      <Reference URI="/xl/printerSettings/printerSettings21.bin?ContentType=application/vnd.openxmlformats-officedocument.spreadsheetml.printerSettings">
        <DigestMethod Algorithm="http://www.w3.org/2001/04/xmlenc#sha256"/>
        <DigestValue>IbztgSdOau/hws1GFVcVDqKcc8QzbLxv/K03h9GWqNE=</DigestValue>
      </Reference>
      <Reference URI="/xl/worksheets/sheet18.xml?ContentType=application/vnd.openxmlformats-officedocument.spreadsheetml.worksheet+xml">
        <DigestMethod Algorithm="http://www.w3.org/2001/04/xmlenc#sha256"/>
        <DigestValue>wVqAtan4iCKag0iKjGF5w9QFqgOTTgZgSOpwpxqDsmY=</DigestValue>
      </Reference>
      <Reference URI="/xl/worksheets/sheet20.xml?ContentType=application/vnd.openxmlformats-officedocument.spreadsheetml.worksheet+xml">
        <DigestMethod Algorithm="http://www.w3.org/2001/04/xmlenc#sha256"/>
        <DigestValue>xnSWI8YfNe8m7CHqxJPQWMWkyyKN+Fr9v/s9qgB5kbQ=</DigestValue>
      </Reference>
      <Reference URI="/xl/worksheets/sheet17.xml?ContentType=application/vnd.openxmlformats-officedocument.spreadsheetml.worksheet+xml">
        <DigestMethod Algorithm="http://www.w3.org/2001/04/xmlenc#sha256"/>
        <DigestValue>k7GIzhFNCJDrYzzb9IRY93TYPQWRGjj36ZBExBXJCQY=</DigestValue>
      </Reference>
      <Reference URI="/xl/worksheets/sheet5.xml?ContentType=application/vnd.openxmlformats-officedocument.spreadsheetml.worksheet+xml">
        <DigestMethod Algorithm="http://www.w3.org/2001/04/xmlenc#sha256"/>
        <DigestValue>X4metlmj0axVqpe01VNXauW+PSGF/Rjmao3K0LnXb3s=</DigestValue>
      </Reference>
      <Reference URI="/xl/drawings/vmlDrawing3.vml?ContentType=application/vnd.openxmlformats-officedocument.vmlDrawing">
        <DigestMethod Algorithm="http://www.w3.org/2001/04/xmlenc#sha256"/>
        <DigestValue>2YHsjGf2ugPjZFygdi6rTjZyJJA4ZsjDR06rmM+ZSsI=</DigestValue>
      </Reference>
      <Reference URI="/xl/printerSettings/printerSettings33.bin?ContentType=application/vnd.openxmlformats-officedocument.spreadsheetml.printerSettings">
        <DigestMethod Algorithm="http://www.w3.org/2001/04/xmlenc#sha256"/>
        <DigestValue>IbztgSdOau/hws1GFVcVDqKcc8QzbLxv/K03h9GWqNE=</DigestValue>
      </Reference>
      <Reference URI="/xl/worksheets/sheet6.xml?ContentType=application/vnd.openxmlformats-officedocument.spreadsheetml.worksheet+xml">
        <DigestMethod Algorithm="http://www.w3.org/2001/04/xmlenc#sha256"/>
        <DigestValue>GfufLpsyMJFwyCFKAFnD29CCCEEQDXbiGJkozJlP4uI=</DigestValue>
      </Reference>
      <Reference URI="/xl/worksheets/sheet7.xml?ContentType=application/vnd.openxmlformats-officedocument.spreadsheetml.worksheet+xml">
        <DigestMethod Algorithm="http://www.w3.org/2001/04/xmlenc#sha256"/>
        <DigestValue>0jhab7dpz4fMLD6jwI5SptSY1gXmhMMlqtz1tRw3DfI=</DigestValue>
      </Reference>
      <Reference URI="/xl/worksheets/sheet8.xml?ContentType=application/vnd.openxmlformats-officedocument.spreadsheetml.worksheet+xml">
        <DigestMethod Algorithm="http://www.w3.org/2001/04/xmlenc#sha256"/>
        <DigestValue>pRiU4w2NnQxrLksB5yjRosNGXRMFEssxi3ez+Ke8tNU=</DigestValue>
      </Reference>
      <Reference URI="/xl/worksheets/sheet25.xml?ContentType=application/vnd.openxmlformats-officedocument.spreadsheetml.worksheet+xml">
        <DigestMethod Algorithm="http://www.w3.org/2001/04/xmlenc#sha256"/>
        <DigestValue>cKPbpHgZlNkJwBBdEhLBTOidNAdp0M055fpwWFpRwOM=</DigestValue>
      </Reference>
      <Reference URI="/xl/worksheets/sheet13.xml?ContentType=application/vnd.openxmlformats-officedocument.spreadsheetml.worksheet+xml">
        <DigestMethod Algorithm="http://www.w3.org/2001/04/xmlenc#sha256"/>
        <DigestValue>kiJGhrvrC9y7XVEi4HUbI0cazW2IjJpviIQxBJ/OOZ8=</DigestValue>
      </Reference>
      <Reference URI="/xl/worksheets/sheet12.xml?ContentType=application/vnd.openxmlformats-officedocument.spreadsheetml.worksheet+xml">
        <DigestMethod Algorithm="http://www.w3.org/2001/04/xmlenc#sha256"/>
        <DigestValue>1UJr2Z8H/AVzZ04JzTGGY0wgzhOW/VIAxxKabNXejvE=</DigestValue>
      </Reference>
      <Reference URI="/xl/worksheets/sheet15.xml?ContentType=application/vnd.openxmlformats-officedocument.spreadsheetml.worksheet+xml">
        <DigestMethod Algorithm="http://www.w3.org/2001/04/xmlenc#sha256"/>
        <DigestValue>AN1Gfdc2U74yiJm8dfgIL+qMXMbaN4RIKjM+OiKQecE=</DigestValue>
      </Reference>
      <Reference URI="/xl/worksheets/sheet16.xml?ContentType=application/vnd.openxmlformats-officedocument.spreadsheetml.worksheet+xml">
        <DigestMethod Algorithm="http://www.w3.org/2001/04/xmlenc#sha256"/>
        <DigestValue>Sb1h3AG9mi1m2EiPGknfXJcFwLr0PR7VNYl9MrG5CHM=</DigestValue>
      </Reference>
      <Reference URI="/xl/worksheets/sheet19.xml?ContentType=application/vnd.openxmlformats-officedocument.spreadsheetml.worksheet+xml">
        <DigestMethod Algorithm="http://www.w3.org/2001/04/xmlenc#sha256"/>
        <DigestValue>T2y8KwpuBBnZcTwiv/pfhIKJ87KAEJc6X1GKQ8460Fg=</DigestValue>
      </Reference>
      <Reference URI="/xl/worksheets/sheet21.xml?ContentType=application/vnd.openxmlformats-officedocument.spreadsheetml.worksheet+xml">
        <DigestMethod Algorithm="http://www.w3.org/2001/04/xmlenc#sha256"/>
        <DigestValue>AvwTV+DRVPIuob7amY13/NdhgcYkt7DoVHQ7gdoLiSQ=</DigestValue>
      </Reference>
      <Reference URI="/xl/worksheets/sheet14.xml?ContentType=application/vnd.openxmlformats-officedocument.spreadsheetml.worksheet+xml">
        <DigestMethod Algorithm="http://www.w3.org/2001/04/xmlenc#sha256"/>
        <DigestValue>eDq8kSRbpXcX1nC66cCjvh6jqyIaE1o0uqrHyfHRD30=</DigestValue>
      </Reference>
      <Reference URI="/xl/worksheets/sheet22.xml?ContentType=application/vnd.openxmlformats-officedocument.spreadsheetml.worksheet+xml">
        <DigestMethod Algorithm="http://www.w3.org/2001/04/xmlenc#sha256"/>
        <DigestValue>Ho+ObHqA96hjorkRMtHg1GpNaNBaJcie5smzXK+W99g=</DigestValue>
      </Reference>
      <Reference URI="/xl/worksheets/sheet23.xml?ContentType=application/vnd.openxmlformats-officedocument.spreadsheetml.worksheet+xml">
        <DigestMethod Algorithm="http://www.w3.org/2001/04/xmlenc#sha256"/>
        <DigestValue>2hpiUb43e6+I6Nv5TxiIgJR7gXq7QzXwLuu01nJ7iqk=</DigestValue>
      </Reference>
      <Reference URI="/xl/drawings/vmlDrawing2.vml?ContentType=application/vnd.openxmlformats-officedocument.vmlDrawing">
        <DigestMethod Algorithm="http://www.w3.org/2001/04/xmlenc#sha256"/>
        <DigestValue>mNQlyMcra/eoOwExFxrkO8gA9UsKSnuAQaA8CgxF2A0=</DigestValue>
      </Reference>
      <Reference URI="/xl/comments4.xml?ContentType=application/vnd.openxmlformats-officedocument.spreadsheetml.comments+xml">
        <DigestMethod Algorithm="http://www.w3.org/2001/04/xmlenc#sha256"/>
        <DigestValue>JYpxAJvZWmef/JFBFZ29Id4FEC+xXCZCkEnkjsw+77M=</DigestValue>
      </Reference>
      <Reference URI="/xl/printerSettings/printerSettings5.bin?ContentType=application/vnd.openxmlformats-officedocument.spreadsheetml.printerSettings">
        <DigestMethod Algorithm="http://www.w3.org/2001/04/xmlenc#sha256"/>
        <DigestValue>eJmBvk+AT92e+EpYkSYNHGZ4a/WkjybdQhqEUpqDubU=</DigestValue>
      </Reference>
      <Reference URI="/xl/printerSettings/printerSettings18.bin?ContentType=application/vnd.openxmlformats-officedocument.spreadsheetml.printerSettings">
        <DigestMethod Algorithm="http://www.w3.org/2001/04/xmlenc#sha256"/>
        <DigestValue>IbztgSdOau/hws1GFVcVDqKcc8QzbLxv/K03h9GWqNE=</DigestValue>
      </Reference>
      <Reference URI="/xl/comments9.xml?ContentType=application/vnd.openxmlformats-officedocument.spreadsheetml.comments+xml">
        <DigestMethod Algorithm="http://www.w3.org/2001/04/xmlenc#sha256"/>
        <DigestValue>Tu3mBRUwgervAPQNg1nVaXZ2H+4FUQkIYaAH4dk0hvw=</DigestValue>
      </Reference>
      <Reference URI="/xl/printerSettings/printerSettings2.bin?ContentType=application/vnd.openxmlformats-officedocument.spreadsheetml.printerSettings">
        <DigestMethod Algorithm="http://www.w3.org/2001/04/xmlenc#sha256"/>
        <DigestValue>IbztgSdOau/hws1GFVcVDqKcc8QzbLxv/K03h9GWqNE=</DigestValue>
      </Reference>
      <Reference URI="/xl/printerSettings/printerSettings41.bin?ContentType=application/vnd.openxmlformats-officedocument.spreadsheetml.printerSettings">
        <DigestMethod Algorithm="http://www.w3.org/2001/04/xmlenc#sha256"/>
        <DigestValue>PRJF8CV4Zl/ZV3DIaZF7UDlJA3ZvO75VETAE/5kwuxw=</DigestValue>
      </Reference>
      <Reference URI="/xl/printerSettings/printerSettings42.bin?ContentType=application/vnd.openxmlformats-officedocument.spreadsheetml.printerSettings">
        <DigestMethod Algorithm="http://www.w3.org/2001/04/xmlenc#sha256"/>
        <DigestValue>rIMBVy3VQYmXxpnko9jGIfbwJa3dP8oWvAPNmw2RR2E=</DigestValue>
      </Reference>
      <Reference URI="/xl/printerSettings/printerSettings43.bin?ContentType=application/vnd.openxmlformats-officedocument.spreadsheetml.printerSettings">
        <DigestMethod Algorithm="http://www.w3.org/2001/04/xmlenc#sha256"/>
        <DigestValue>uxfQ9c7CnD4b6CGEDhOV+QeaODculbYgHDWx4uaZzp4=</DigestValue>
      </Reference>
      <Reference URI="/xl/comments12.xml?ContentType=application/vnd.openxmlformats-officedocument.spreadsheetml.comments+xml">
        <DigestMethod Algorithm="http://www.w3.org/2001/04/xmlenc#sha256"/>
        <DigestValue>pW5jpJi6BisCLJXtp/fDk7RsdCuvfjv/enOesiaV1qI=</DigestValue>
      </Reference>
      <Reference URI="/xl/printerSettings/printerSettings40.bin?ContentType=application/vnd.openxmlformats-officedocument.spreadsheetml.printerSettings">
        <DigestMethod Algorithm="http://www.w3.org/2001/04/xmlenc#sha256"/>
        <DigestValue>ulqLnw/B1kMfZVbozXmcUiybkxfJJacVa0966BzqQDI=</DigestValue>
      </Reference>
      <Reference URI="/xl/comments1.xml?ContentType=application/vnd.openxmlformats-officedocument.spreadsheetml.comments+xml">
        <DigestMethod Algorithm="http://www.w3.org/2001/04/xmlenc#sha256"/>
        <DigestValue>yyi8z5mTZCtdPxb/OiTCeDK+5CYBhTDxT+k6A+rDvSg=</DigestValue>
      </Reference>
      <Reference URI="/xl/comments7.xml?ContentType=application/vnd.openxmlformats-officedocument.spreadsheetml.comments+xml">
        <DigestMethod Algorithm="http://www.w3.org/2001/04/xmlenc#sha256"/>
        <DigestValue>dfOhNTx4ZtZ2yLUFXhaJfsAefGxLdy3803OkcRPwO5I=</DigestValue>
      </Reference>
      <Reference URI="/xl/printerSettings/printerSettings4.bin?ContentType=application/vnd.openxmlformats-officedocument.spreadsheetml.printerSettings">
        <DigestMethod Algorithm="http://www.w3.org/2001/04/xmlenc#sha256"/>
        <DigestValue>IbztgSdOau/hws1GFVcVDqKcc8QzbLxv/K03h9GWqNE=</DigestValue>
      </Reference>
      <Reference URI="/xl/printerSettings/printerSettings35.bin?ContentType=application/vnd.openxmlformats-officedocument.spreadsheetml.printerSettings">
        <DigestMethod Algorithm="http://www.w3.org/2001/04/xmlenc#sha256"/>
        <DigestValue>ulqLnw/B1kMfZVbozXmcUiybkxfJJacVa0966BzqQDI=</DigestValue>
      </Reference>
      <Reference URI="/xl/printerSettings/printerSettings36.bin?ContentType=application/vnd.openxmlformats-officedocument.spreadsheetml.printerSettings">
        <DigestMethod Algorithm="http://www.w3.org/2001/04/xmlenc#sha256"/>
        <DigestValue>uxfQ9c7CnD4b6CGEDhOV+QeaODculbYgHDWx4uaZzp4=</DigestValue>
      </Reference>
      <Reference URI="/xl/comments8.xml?ContentType=application/vnd.openxmlformats-officedocument.spreadsheetml.comments+xml">
        <DigestMethod Algorithm="http://www.w3.org/2001/04/xmlenc#sha256"/>
        <DigestValue>QXrGJ2t4Aa202R/QWNJ0G20G6nvEdD7ieG1UJ2+m3jk=</DigestValue>
      </Reference>
      <Reference URI="/xl/printerSettings/printerSettings3.bin?ContentType=application/vnd.openxmlformats-officedocument.spreadsheetml.printerSettings">
        <DigestMethod Algorithm="http://www.w3.org/2001/04/xmlenc#sha256"/>
        <DigestValue>rIMBVy3VQYmXxpnko9jGIfbwJa3dP8oWvAPNmw2RR2E=</DigestValue>
      </Reference>
      <Reference URI="/xl/printerSettings/printerSettings32.bin?ContentType=application/vnd.openxmlformats-officedocument.spreadsheetml.printerSettings">
        <DigestMethod Algorithm="http://www.w3.org/2001/04/xmlenc#sha256"/>
        <DigestValue>IbztgSdOau/hws1GFVcVDqKcc8QzbLxv/K03h9GWqNE=</DigestValue>
      </Reference>
      <Reference URI="/xl/printerSettings/printerSettings30.bin?ContentType=application/vnd.openxmlformats-officedocument.spreadsheetml.printerSettings">
        <DigestMethod Algorithm="http://www.w3.org/2001/04/xmlenc#sha256"/>
        <DigestValue>IbztgSdOau/hws1GFVcVDqKcc8QzbLxv/K03h9GWqNE=</DigestValue>
      </Reference>
      <Reference URI="/xl/printerSettings/printerSettings31.bin?ContentType=application/vnd.openxmlformats-officedocument.spreadsheetml.printerSettings">
        <DigestMethod Algorithm="http://www.w3.org/2001/04/xmlenc#sha256"/>
        <DigestValue>IbztgSdOau/hws1GFVcVDqKcc8QzbLxv/K03h9GWqNE=</DigestValue>
      </Reference>
      <Reference URI="/xl/printerSettings/printerSettings39.bin?ContentType=application/vnd.openxmlformats-officedocument.spreadsheetml.printerSettings">
        <DigestMethod Algorithm="http://www.w3.org/2001/04/xmlenc#sha256"/>
        <DigestValue>IbztgSdOau/hws1GFVcVDqKcc8QzbLxv/K03h9GWqNE=</DigestValue>
      </Reference>
      <Reference URI="/xl/comments11.xml?ContentType=application/vnd.openxmlformats-officedocument.spreadsheetml.comments+xml">
        <DigestMethod Algorithm="http://www.w3.org/2001/04/xmlenc#sha256"/>
        <DigestValue>q5PzRFpsNm11qxh98mO5a9VJrkuq1aITVQZzsQd9ItE=</DigestValue>
      </Reference>
      <Reference URI="/xl/printerSettings/printerSettings37.bin?ContentType=application/vnd.openxmlformats-officedocument.spreadsheetml.printerSettings">
        <DigestMethod Algorithm="http://www.w3.org/2001/04/xmlenc#sha256"/>
        <DigestValue>rIMBVy3VQYmXxpnko9jGIfbwJa3dP8oWvAPNmw2RR2E=</DigestValue>
      </Reference>
      <Reference URI="/xl/printerSettings/printerSettings13.bin?ContentType=application/vnd.openxmlformats-officedocument.spreadsheetml.printerSettings">
        <DigestMethod Algorithm="http://www.w3.org/2001/04/xmlenc#sha256"/>
        <DigestValue>4whEJshIw79VsCfUfMVlfnZwNhdi/GH3+rncbvioA70=</DigestValue>
      </Reference>
      <Reference URI="/xl/printerSettings/printerSettings12.bin?ContentType=application/vnd.openxmlformats-officedocument.spreadsheetml.printerSettings">
        <DigestMethod Algorithm="http://www.w3.org/2001/04/xmlenc#sha256"/>
        <DigestValue>uxfQ9c7CnD4b6CGEDhOV+QeaODculbYgHDWx4uaZzp4=</DigestValue>
      </Reference>
      <Reference URI="/xl/printerSettings/printerSettings11.bin?ContentType=application/vnd.openxmlformats-officedocument.spreadsheetml.printerSettings">
        <DigestMethod Algorithm="http://www.w3.org/2001/04/xmlenc#sha256"/>
        <DigestValue>IbztgSdOau/hws1GFVcVDqKcc8QzbLxv/K03h9GWqNE=</DigestValue>
      </Reference>
      <Reference URI="/xl/printerSettings/printerSettings7.bin?ContentType=application/vnd.openxmlformats-officedocument.spreadsheetml.printerSettings">
        <DigestMethod Algorithm="http://www.w3.org/2001/04/xmlenc#sha256"/>
        <DigestValue>VlPzakKKRWR/2Ml3ZHIPVfdcI/7WgZDhB2kwysVeyvU=</DigestValue>
      </Reference>
      <Reference URI="/xl/printerSettings/printerSettings8.bin?ContentType=application/vnd.openxmlformats-officedocument.spreadsheetml.printerSettings">
        <DigestMethod Algorithm="http://www.w3.org/2001/04/xmlenc#sha256"/>
        <DigestValue>aiajiTcC1hXDswQEMR5hNT5D8SNI+l6zgRir84bWYKc=</DigestValue>
      </Reference>
      <Reference URI="/xl/printerSettings/printerSettings9.bin?ContentType=application/vnd.openxmlformats-officedocument.spreadsheetml.printerSettings">
        <DigestMethod Algorithm="http://www.w3.org/2001/04/xmlenc#sha256"/>
        <DigestValue>0RWcTimeTrT7/8a8fBmTgxvG5i/Q5W1PJGW9+Uu0pew=</DigestValue>
      </Reference>
      <Reference URI="/xl/printerSettings/printerSettings10.bin?ContentType=application/vnd.openxmlformats-officedocument.spreadsheetml.printerSettings">
        <DigestMethod Algorithm="http://www.w3.org/2001/04/xmlenc#sha256"/>
        <DigestValue>IbztgSdOau/hws1GFVcVDqKcc8QzbLxv/K03h9GWqNE=</DigestValue>
      </Reference>
      <Reference URI="/xl/printerSettings/printerSettings17.bin?ContentType=application/vnd.openxmlformats-officedocument.spreadsheetml.printerSettings">
        <DigestMethod Algorithm="http://www.w3.org/2001/04/xmlenc#sha256"/>
        <DigestValue>IbztgSdOau/hws1GFVcVDqKcc8QzbLxv/K03h9GWqNE=</DigestValue>
      </Reference>
      <Reference URI="/xl/printerSettings/printerSettings16.bin?ContentType=application/vnd.openxmlformats-officedocument.spreadsheetml.printerSettings">
        <DigestMethod Algorithm="http://www.w3.org/2001/04/xmlenc#sha256"/>
        <DigestValue>NHIAZX/iPxADUr3/jOKptTFYAuieY6Sev5yiFsYZ9EE=</DigestValue>
      </Reference>
      <Reference URI="/xl/printerSettings/printerSettings15.bin?ContentType=application/vnd.openxmlformats-officedocument.spreadsheetml.printerSettings">
        <DigestMethod Algorithm="http://www.w3.org/2001/04/xmlenc#sha256"/>
        <DigestValue>IbztgSdOau/hws1GFVcVDqKcc8QzbLxv/K03h9GWqNE=</DigestValue>
      </Reference>
      <Reference URI="/xl/printerSettings/printerSettings1.bin?ContentType=application/vnd.openxmlformats-officedocument.spreadsheetml.printerSettings">
        <DigestMethod Algorithm="http://www.w3.org/2001/04/xmlenc#sha256"/>
        <DigestValue>rIMBVy3VQYmXxpnko9jGIfbwJa3dP8oWvAPNmw2RR2E=</DigestValue>
      </Reference>
      <Reference URI="/xl/comments10.xml?ContentType=application/vnd.openxmlformats-officedocument.spreadsheetml.comments+xml">
        <DigestMethod Algorithm="http://www.w3.org/2001/04/xmlenc#sha256"/>
        <DigestValue>hV2NIVnpEsfWpuD67kmV3I+bMlysOV48abf1hkIfEUg=</DigestValue>
      </Reference>
      <Reference URI="/xl/printerSettings/printerSettings38.bin?ContentType=application/vnd.openxmlformats-officedocument.spreadsheetml.printerSettings">
        <DigestMethod Algorithm="http://www.w3.org/2001/04/xmlenc#sha256"/>
        <DigestValue>aiajiTcC1hXDswQEMR5hNT5D8SNI+l6zgRir84bWYKc=</DigestValue>
      </Reference>
      <Reference URI="/xl/printerSettings/printerSettings29.bin?ContentType=application/vnd.openxmlformats-officedocument.spreadsheetml.printerSettings">
        <DigestMethod Algorithm="http://www.w3.org/2001/04/xmlenc#sha256"/>
        <DigestValue>IbztgSdOau/hws1GFVcVDqKcc8QzbLxv/K03h9GWqNE=</DigestValue>
      </Reference>
      <Reference URI="/xl/printerSettings/printerSettings28.bin?ContentType=application/vnd.openxmlformats-officedocument.spreadsheetml.printerSettings">
        <DigestMethod Algorithm="http://www.w3.org/2001/04/xmlenc#sha256"/>
        <DigestValue>IbztgSdOau/hws1GFVcVDqKcc8QzbLxv/K03h9GWqNE=</DigestValue>
      </Reference>
      <Reference URI="/xl/printerSettings/printerSettings27.bin?ContentType=application/vnd.openxmlformats-officedocument.spreadsheetml.printerSettings">
        <DigestMethod Algorithm="http://www.w3.org/2001/04/xmlenc#sha256"/>
        <DigestValue>IbztgSdOau/hws1GFVcVDqKcc8QzbLxv/K03h9GWqNE=</DigestValue>
      </Reference>
      <Reference URI="/xl/printerSettings/printerSettings14.bin?ContentType=application/vnd.openxmlformats-officedocument.spreadsheetml.printerSettings">
        <DigestMethod Algorithm="http://www.w3.org/2001/04/xmlenc#sha256"/>
        <DigestValue>IbztgSdOau/hws1GFVcVDqKcc8QzbLxv/K03h9GWqNE=</DigestValue>
      </Reference>
      <Reference URI="/xl/worksheets/sheet11.xml?ContentType=application/vnd.openxmlformats-officedocument.spreadsheetml.worksheet+xml">
        <DigestMethod Algorithm="http://www.w3.org/2001/04/xmlenc#sha256"/>
        <DigestValue>FtlDiTc4JEUl1ODOevcs5DgCvWNoz7qXYIpFnh915So=</DigestValue>
      </Reference>
      <Reference URI="/xl/theme/theme1.xml?ContentType=application/vnd.openxmlformats-officedocument.theme+xml">
        <DigestMethod Algorithm="http://www.w3.org/2001/04/xmlenc#sha256"/>
        <DigestValue>4UvDbio57pO0dB5dMl3u3Nai1nK3p/JZUIHObHYfOS8=</DigestValue>
      </Reference>
      <Reference URI="/xl/worksheets/sheet1.xml?ContentType=application/vnd.openxmlformats-officedocument.spreadsheetml.worksheet+xml">
        <DigestMethod Algorithm="http://www.w3.org/2001/04/xmlenc#sha256"/>
        <DigestValue>n2MPu5abbwdfmd3ixIlU3RkFjoUTgXmj+/ZGJLrIfjE=</DigestValue>
      </Reference>
      <Reference URI="/xl/worksheets/sheet3.xml?ContentType=application/vnd.openxmlformats-officedocument.spreadsheetml.worksheet+xml">
        <DigestMethod Algorithm="http://www.w3.org/2001/04/xmlenc#sha256"/>
        <DigestValue>gMvgWlry6Gfa/Vc7CvGyMGJrsmssa6wWUR10PEvlJ+4=</DigestValue>
      </Reference>
      <Reference URI="/xl/worksheets/sheet39.xml?ContentType=application/vnd.openxmlformats-officedocument.spreadsheetml.worksheet+xml">
        <DigestMethod Algorithm="http://www.w3.org/2001/04/xmlenc#sha256"/>
        <DigestValue>45hB7nURIsh3qlkzIUlKERTAVZPu0QuI/7Y6Ly60Z6M=</DigestValue>
      </Reference>
      <Reference URI="/xl/worksheets/sheet38.xml?ContentType=application/vnd.openxmlformats-officedocument.spreadsheetml.worksheet+xml">
        <DigestMethod Algorithm="http://www.w3.org/2001/04/xmlenc#sha256"/>
        <DigestValue>dQ9O43vtU2akhZ8HqqZisdsPXvU4ZAms3Yp3ScKb3Qc=</DigestValue>
      </Reference>
      <Reference URI="/xl/worksheets/sheet30.xml?ContentType=application/vnd.openxmlformats-officedocument.spreadsheetml.worksheet+xml">
        <DigestMethod Algorithm="http://www.w3.org/2001/04/xmlenc#sha256"/>
        <DigestValue>89MTRm+Ts1t7s83MK/tza0IqvISPc6jGs9DaAjtlRG4=</DigestValue>
      </Reference>
      <Reference URI="/xl/worksheets/sheet29.xml?ContentType=application/vnd.openxmlformats-officedocument.spreadsheetml.worksheet+xml">
        <DigestMethod Algorithm="http://www.w3.org/2001/04/xmlenc#sha256"/>
        <DigestValue>3iDP7AetaWjou236ME/MznqMr4GF1MyTnI5kv4ZF0x4=</DigestValue>
      </Reference>
      <Reference URI="/xl/worksheets/sheet40.xml?ContentType=application/vnd.openxmlformats-officedocument.spreadsheetml.worksheet+xml">
        <DigestMethod Algorithm="http://www.w3.org/2001/04/xmlenc#sha256"/>
        <DigestValue>6v/kynoxC01MNz38oiIeuI6RgH0rrIvvCnTN5+5fZVo=</DigestValue>
      </Reference>
      <Reference URI="/xl/media/image1.png?ContentType=image/png">
        <DigestMethod Algorithm="http://www.w3.org/2001/04/xmlenc#sha256"/>
        <DigestValue>TxH4qZry2/xL5jjNBFtfe+HVUxcDOytIJHlSvm3/1ek=</DigestValue>
      </Reference>
      <Reference URI="/xl/worksheets/sheet47.xml?ContentType=application/vnd.openxmlformats-officedocument.spreadsheetml.worksheet+xml">
        <DigestMethod Algorithm="http://www.w3.org/2001/04/xmlenc#sha256"/>
        <DigestValue>4jwfGDhYS+fgFFqTuoAP+wcd184UOKzufMk3Q3jMNGg=</DigestValue>
      </Reference>
      <Reference URI="/xl/drawings/vmlDrawing9.vml?ContentType=application/vnd.openxmlformats-officedocument.vmlDrawing">
        <DigestMethod Algorithm="http://www.w3.org/2001/04/xmlenc#sha256"/>
        <DigestValue>kFQAIqcHcXB0jaLWs77M56e65q1gQXIeGt1WlKKXm5g=</DigestValue>
      </Reference>
      <Reference URI="/xl/worksheets/sheet49.xml?ContentType=application/vnd.openxmlformats-officedocument.spreadsheetml.worksheet+xml">
        <DigestMethod Algorithm="http://www.w3.org/2001/04/xmlenc#sha256"/>
        <DigestValue>sdaZqrRJLh+ryjebzrI4SJ0KE5q/4jjyKSbLLtgBMrQ=</DigestValue>
      </Reference>
      <Reference URI="/xl/drawings/drawing1.xml?ContentType=application/vnd.openxmlformats-officedocument.drawing+xml">
        <DigestMethod Algorithm="http://www.w3.org/2001/04/xmlenc#sha256"/>
        <DigestValue>MImFZ+owE5GKNoaJ/X4pZFkQxBafTJfTttLFt67IZmg=</DigestValue>
      </Reference>
      <Reference URI="/xl/sharedStrings.xml?ContentType=application/vnd.openxmlformats-officedocument.spreadsheetml.sharedStrings+xml">
        <DigestMethod Algorithm="http://www.w3.org/2001/04/xmlenc#sha256"/>
        <DigestValue>vpKq9G1mSp/LpfiaeaLEhAWME5yqAnjDo17SQKt6/sc=</DigestValue>
      </Reference>
      <Reference URI="/xl/worksheets/sheet28.xml?ContentType=application/vnd.openxmlformats-officedocument.spreadsheetml.worksheet+xml">
        <DigestMethod Algorithm="http://www.w3.org/2001/04/xmlenc#sha256"/>
        <DigestValue>pKJkGv7wFuUK9nYG6enueEjuhBXaYnDcp/icXT2EhRs=</DigestValue>
      </Reference>
      <Reference URI="/xl/drawings/vmlDrawing12.vml?ContentType=application/vnd.openxmlformats-officedocument.vmlDrawing">
        <DigestMethod Algorithm="http://www.w3.org/2001/04/xmlenc#sha256"/>
        <DigestValue>sXwj0AJKvd2qp0OVDBBObgzWpXBq4yjLh70q94fPoQk=</DigestValue>
      </Reference>
      <Reference URI="/xl/worksheets/sheet27.xml?ContentType=application/vnd.openxmlformats-officedocument.spreadsheetml.worksheet+xml">
        <DigestMethod Algorithm="http://www.w3.org/2001/04/xmlenc#sha256"/>
        <DigestValue>VWlFRqshL2rjJ1TCYcLwkW6McI3LpWFZDRD2UtwRagI=</DigestValue>
      </Reference>
      <Reference URI="/xl/worksheets/sheet35.xml?ContentType=application/vnd.openxmlformats-officedocument.spreadsheetml.worksheet+xml">
        <DigestMethod Algorithm="http://www.w3.org/2001/04/xmlenc#sha256"/>
        <DigestValue>24Zix4v6LfnbJSNkt+38YohGqphs7QDL4cuLeQSPjD4=</DigestValue>
      </Reference>
      <Reference URI="/xl/worksheets/sheet34.xml?ContentType=application/vnd.openxmlformats-officedocument.spreadsheetml.worksheet+xml">
        <DigestMethod Algorithm="http://www.w3.org/2001/04/xmlenc#sha256"/>
        <DigestValue>JJZ08wsKy22tlJ7aRkfO540TH0TVy+5+DKv6WUyFHGQ=</DigestValue>
      </Reference>
      <Reference URI="/xl/drawings/vmlDrawing10.vml?ContentType=application/vnd.openxmlformats-officedocument.vmlDrawing">
        <DigestMethod Algorithm="http://www.w3.org/2001/04/xmlenc#sha256"/>
        <DigestValue>Nb5shEMIpHYPf4RN9VTtBrUNWSVx/cgPUfDhtfm1LkY=</DigestValue>
      </Reference>
      <Reference URI="/xl/worksheets/sheet50.xml?ContentType=application/vnd.openxmlformats-officedocument.spreadsheetml.worksheet+xml">
        <DigestMethod Algorithm="http://www.w3.org/2001/04/xmlenc#sha256"/>
        <DigestValue>ybdLPLFP+5ij/Jh/Izya5F0OaXD6lmfkh2pXxl0hPog=</DigestValue>
      </Reference>
      <Reference URI="/xl/worksheets/sheet36.xml?ContentType=application/vnd.openxmlformats-officedocument.spreadsheetml.worksheet+xml">
        <DigestMethod Algorithm="http://www.w3.org/2001/04/xmlenc#sha256"/>
        <DigestValue>+XseZX/8jKH+4xjA83PpwRDbhpP95G1lN/v672VWsI8=</DigestValue>
      </Reference>
      <Reference URI="/xl/worksheets/sheet37.xml?ContentType=application/vnd.openxmlformats-officedocument.spreadsheetml.worksheet+xml">
        <DigestMethod Algorithm="http://www.w3.org/2001/04/xmlenc#sha256"/>
        <DigestValue>9zWOesD0Up+OYcwmrI8iAw5u6cAcyAKmDjbfu13mrDw=</DigestValue>
      </Reference>
      <Reference URI="/xl/drawings/vmlDrawing11.vml?ContentType=application/vnd.openxmlformats-officedocument.vmlDrawing">
        <DigestMethod Algorithm="http://www.w3.org/2001/04/xmlenc#sha256"/>
        <DigestValue>ujNuJJeTdCy2Wm/fU412GpQEGxeMF4E6Jmmb/40Rj5A=</DigestValue>
      </Reference>
      <Reference URI="/xl/drawings/drawing3.xml?ContentType=application/vnd.openxmlformats-officedocument.drawing+xml">
        <DigestMethod Algorithm="http://www.w3.org/2001/04/xmlenc#sha256"/>
        <DigestValue>/eosBnvO13c2R76s1/EOtMHdhMoi5l9Z3pF9kueUAL4=</DigestValue>
      </Reference>
      <Reference URI="/xl/worksheets/sheet31.xml?ContentType=application/vnd.openxmlformats-officedocument.spreadsheetml.worksheet+xml">
        <DigestMethod Algorithm="http://www.w3.org/2001/04/xmlenc#sha256"/>
        <DigestValue>AhACsHGnngCZwunUc8NXoL+Csv+ZaOjsoMUltRhnPAE=</DigestValue>
      </Reference>
      <Reference URI="/xl/worksheets/sheet32.xml?ContentType=application/vnd.openxmlformats-officedocument.spreadsheetml.worksheet+xml">
        <DigestMethod Algorithm="http://www.w3.org/2001/04/xmlenc#sha256"/>
        <DigestValue>hM994UEh3V1p1m1447JwTkfH/K+v7P4jbmumEj5RGso=</DigestValue>
      </Reference>
      <Reference URI="/xl/worksheets/sheet33.xml?ContentType=application/vnd.openxmlformats-officedocument.spreadsheetml.worksheet+xml">
        <DigestMethod Algorithm="http://www.w3.org/2001/04/xmlenc#sha256"/>
        <DigestValue>zb3vD/F8aC2zUI7a3kJGngAqzNbp7tBDtU1zxKnMuZM=</DigestValue>
      </Reference>
      <Reference URI="/xl/worksheets/sheet46.xml?ContentType=application/vnd.openxmlformats-officedocument.spreadsheetml.worksheet+xml">
        <DigestMethod Algorithm="http://www.w3.org/2001/04/xmlenc#sha256"/>
        <DigestValue>cFe+DLQGwL7VF8eH/XJqDi/T5DDvFCl3j4I8LMjcENk=</DigestValue>
      </Reference>
      <Reference URI="/xl/worksheets/sheet48.xml?ContentType=application/vnd.openxmlformats-officedocument.spreadsheetml.worksheet+xml">
        <DigestMethod Algorithm="http://www.w3.org/2001/04/xmlenc#sha256"/>
        <DigestValue>iPJe5beeSDOzGjxnnkwyJhC+A5n7vHxEHh1KpLyanbo=</DigestValue>
      </Reference>
      <Reference URI="/xl/worksheets/sheet10.xml?ContentType=application/vnd.openxmlformats-officedocument.spreadsheetml.worksheet+xml">
        <DigestMethod Algorithm="http://www.w3.org/2001/04/xmlenc#sha256"/>
        <DigestValue>KauHR5PjFazSFMFzVZPUTURNzJFR/UG9HYRmW0x8gzk=</DigestValue>
      </Reference>
      <Reference URI="/xl/worksheets/sheet2.xml?ContentType=application/vnd.openxmlformats-officedocument.spreadsheetml.worksheet+xml">
        <DigestMethod Algorithm="http://www.w3.org/2001/04/xmlenc#sha256"/>
        <DigestValue>ttBocMN7UM66jMeAtz5EaMR71UckUuMSlfOLQrqVWYU=</DigestValue>
      </Reference>
      <Reference URI="/xl/drawings/drawing2.xml?ContentType=application/vnd.openxmlformats-officedocument.drawing+xml">
        <DigestMethod Algorithm="http://www.w3.org/2001/04/xmlenc#sha256"/>
        <DigestValue>G6pYezeLH8ZvrLwmiiLEqiIKGoG1PEP8T+8gOjs5NU4=</DigestValue>
      </Reference>
      <Reference URI="/xl/drawings/vmlDrawing8.vml?ContentType=application/vnd.openxmlformats-officedocument.vmlDrawing">
        <DigestMethod Algorithm="http://www.w3.org/2001/04/xmlenc#sha256"/>
        <DigestValue>cPnNyekXVzK81hU8qblzUEsWWmqmXSycVn+oRLv6t14=</DigestValue>
      </Reference>
      <Reference URI="/xl/worksheets/sheet41.xml?ContentType=application/vnd.openxmlformats-officedocument.spreadsheetml.worksheet+xml">
        <DigestMethod Algorithm="http://www.w3.org/2001/04/xmlenc#sha256"/>
        <DigestValue>23GMp58tVuRFY0SSaMlGaAGx5pdM/TOPh1kyignalMM=</DigestValue>
      </Reference>
      <Reference URI="/xl/drawings/vmlDrawing7.vml?ContentType=application/vnd.openxmlformats-officedocument.vmlDrawing">
        <DigestMethod Algorithm="http://www.w3.org/2001/04/xmlenc#sha256"/>
        <DigestValue>o9qVecm/MNy/XouSc+Sl7O1IFka1cqHN2TTvs5bGqIc=</DigestValue>
      </Reference>
      <Reference URI="/xl/worksheets/sheet42.xml?ContentType=application/vnd.openxmlformats-officedocument.spreadsheetml.worksheet+xml">
        <DigestMethod Algorithm="http://www.w3.org/2001/04/xmlenc#sha256"/>
        <DigestValue>K4GTQhW3P1oPcepH9IUVBmvEQ1UbYEfe3iBQPhDrGJY=</DigestValue>
      </Reference>
      <Reference URI="/xl/worksheets/sheet4.xml?ContentType=application/vnd.openxmlformats-officedocument.spreadsheetml.worksheet+xml">
        <DigestMethod Algorithm="http://www.w3.org/2001/04/xmlenc#sha256"/>
        <DigestValue>HiA+TVcIgZC6WUwQWZWCtpMPiFKZK29H2iZVbmdjsXQ=</DigestValue>
      </Reference>
      <Reference URI="/xl/worksheets/sheet43.xml?ContentType=application/vnd.openxmlformats-officedocument.spreadsheetml.worksheet+xml">
        <DigestMethod Algorithm="http://www.w3.org/2001/04/xmlenc#sha256"/>
        <DigestValue>oi5kDxL9r+idAFFjAW9wBcpcSA8LT7NSbsUAQtmzLqg=</DigestValue>
      </Reference>
      <Reference URI="/xl/worksheets/sheet9.xml?ContentType=application/vnd.openxmlformats-officedocument.spreadsheetml.worksheet+xml">
        <DigestMethod Algorithm="http://www.w3.org/2001/04/xmlenc#sha256"/>
        <DigestValue>rqB+qcdT2IHpeAxxwUMO1g/vksdRCWs6rMfTOHcfSIk=</DigestValue>
      </Reference>
      <Reference URI="/xl/worksheets/sheet24.xml?ContentType=application/vnd.openxmlformats-officedocument.spreadsheetml.worksheet+xml">
        <DigestMethod Algorithm="http://www.w3.org/2001/04/xmlenc#sha256"/>
        <DigestValue>3OVNH+EU5OjdOvLKCV5u6QWi4cHCSGXhx8+6875jxBA=</DigestValue>
      </Reference>
      <Reference URI="/xl/worksheets/sheet26.xml?ContentType=application/vnd.openxmlformats-officedocument.spreadsheetml.worksheet+xml">
        <DigestMethod Algorithm="http://www.w3.org/2001/04/xmlenc#sha256"/>
        <DigestValue>yGMA4Hij+nkhhQgGZMDGiL1OnFIT8s7augveOzdmTtY=</DigestValue>
      </Reference>
      <Reference URI="/xl/workbook.xml?ContentType=application/vnd.openxmlformats-officedocument.spreadsheetml.sheet.main+xml">
        <DigestMethod Algorithm="http://www.w3.org/2001/04/xmlenc#sha256"/>
        <DigestValue>LAMXN0aOaDAUfqBA0dWn9Ydzxyqms0y5MEihzpOL5BQ=</DigestValue>
      </Reference>
      <Reference URI="/xl/styles.xml?ContentType=application/vnd.openxmlformats-officedocument.spreadsheetml.styles+xml">
        <DigestMethod Algorithm="http://www.w3.org/2001/04/xmlenc#sha256"/>
        <DigestValue>Hrtb1jNZ22k9m3Yvx9C/IizfS2I85PZVrtjzMwpyZxU=</DigestValue>
      </Reference>
      <Reference URI="/xl/drawings/vmlDrawing6.vml?ContentType=application/vnd.openxmlformats-officedocument.vmlDrawing">
        <DigestMethod Algorithm="http://www.w3.org/2001/04/xmlenc#sha256"/>
        <DigestValue>WOKj9SljppHnPwnogdbWNYGOzP3SX4KtbO9oMXFdtKc=</DigestValue>
      </Reference>
      <Reference URI="/xl/drawings/vmlDrawing1.vml?ContentType=application/vnd.openxmlformats-officedocument.vmlDrawing">
        <DigestMethod Algorithm="http://www.w3.org/2001/04/xmlenc#sha256"/>
        <DigestValue>d4uM98aJLQtYgbjFov+JONQ565mwsy0pXFJnNyNbqJs=</DigestValue>
      </Reference>
      <Reference URI="/xl/worksheets/sheet45.xml?ContentType=application/vnd.openxmlformats-officedocument.spreadsheetml.worksheet+xml">
        <DigestMethod Algorithm="http://www.w3.org/2001/04/xmlenc#sha256"/>
        <DigestValue>RoT7O17R7ODlWAgkYei2rDfG4dnTtxmR3MrRA0RHhpM=</DigestValue>
      </Reference>
      <Reference URI="/xl/drawings/vmlDrawing4.vml?ContentType=application/vnd.openxmlformats-officedocument.vmlDrawing">
        <DigestMethod Algorithm="http://www.w3.org/2001/04/xmlenc#sha256"/>
        <DigestValue>oRvwiyo8CzAhA3m8GGUoiAet9y9xT9XjEJ3SLRBnLyk=</DigestValue>
      </Reference>
      <Reference URI="/xl/worksheets/sheet44.xml?ContentType=application/vnd.openxmlformats-officedocument.spreadsheetml.worksheet+xml">
        <DigestMethod Algorithm="http://www.w3.org/2001/04/xmlenc#sha256"/>
        <DigestValue>ZBm8Y5upZVcj7KSYs+eqWBBFTfCbhFYOgtSTXa0T7gw=</DigestValue>
      </Reference>
      <Reference URI="/xl/drawings/vmlDrawing5.vml?ContentType=application/vnd.openxmlformats-officedocument.vmlDrawing">
        <DigestMethod Algorithm="http://www.w3.org/2001/04/xmlenc#sha256"/>
        <DigestValue>lJi7fU3fyPdU/WSNW4kGC7dWiIO9F058kbc1zIt56D8=</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8uK/3BU8owqjZ+BqULJUfxPwk23sgg9M2H+piKXFsGA=</DigestValue>
      </Reference>
      <Reference URI="/xl/drawings/_rels/drawing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Kgz2T+jdnPwtS/b6SG36nlMh/tsyQtlsftvhZkyXlb8=</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/24puvaW5bXuS+cktdpJpE35olfWZ1+6Lpxzh0chEvI=</DigestValue>
      </Reference>
      <Reference URI="/xl/worksheets/_rels/sheet3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HTYaQi0KtdQ+B1oDWji35M/0dutqOPx8jsY1TtQMpYg=</DigestValue>
      </Reference>
      <Reference URI="/xl/worksheets/_rels/sheet3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3BU9j2nE/T0n7gCQLFZTcYggRvLBqeLDRh+2LLtPr1I=</DigestValue>
      </Reference>
      <Reference URI="/xl/worksheets/_rels/sheet3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k1lyfwqmmD/+IoVTg0kz9LzXUr1Uk3Si/nXVc+rnGMI=</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KT/CqvyuV6uSjWC5ynXnrxXR9G3iaDSosVAugHGTKbE=</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DFvVPqoIk86WVQiP0UyA3uzCQioz46PDY/dKih+lBrk=</DigestValue>
      </Reference>
      <Reference URI="/xl/worksheets/_rels/sheet4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Wr1URbNnm8+zFRwrFni/oBwyzslJ65lO5rpSCKHfCbc=</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VBtVSFlIxzcUXhEx+UnzQXmVxs4DIyAhk4b2Ww66f00=</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a44YNjtiym0S9exNLLrYg/u0IjW9EHsUCQlLPMlbO/o=</DigestValue>
      </Reference>
      <Reference URI="/xl/worksheets/_rels/sheet3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g+lUxrbi/VMbCtEnyHbMjSNjG5WBw/3Kqb/s9D39uLA=</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2f3AFpmV4xMG5w1iTrxxA0J9QIy47+YsQamqbXmHTzc=</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BeEP4AvkMq34j7l4bdKIKm7NfpTcrF4C5oe/ELkq3QU=</DigestValue>
      </Reference>
      <Reference URI="/xl/worksheets/_rels/sheet4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A/i2FH7e+8rIz4q20wh9anUN6TSC8Wa0V8jwQ95ZW+0=</DigestValue>
      </Reference>
      <Reference URI="/xl/worksheets/_rels/sheet3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xwsv2H/gebHOpn0u17DPxoNhPhoF79jqTl8wgDpXcoc=</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jKXVFx1HGVIO24c9gNTdtZXWAhN/RaoLgU3SJbP+8Bw=</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QSYMNFtFM/We0x/y91OmLCZOt/Fg9jrJRLrG/1nsbrY=</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i1Zccp2GhGyy+cMorlhCNBV6Tw3zVFbrMRBBmn2effE=</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y1uE1wpoGogbT+0oP9k07/Ze67LHkY5vu0A6GCG9yE0=</DigestValue>
      </Reference>
      <Reference URI="/xl/worksheets/_rels/sheet3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rLdvf3yY2ekrKu60idP2MsLKORy6SOjqi0FnsyMynGM=</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oCA/gRRRvc+jJc1iCaZLWrOziIRnDRXjxvYvv33q2GU=</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Bmt1cHOQ7BGUQw4kVSHfuPeV+RDKlR9ppoKRcS8sORs=</DigestValue>
      </Reference>
      <Reference URI="/xl/worksheets/_rels/sheet4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7E8tOVK8PvA99RRUtWtIP6yC1QFiRYi9PqoxuTCT/xU=</DigestValue>
      </Reference>
      <Reference URI="/xl/worksheets/_rels/sheet2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k432tqojAmZglSJMpQHY06sOwkUHw93eXxXEqXwyorw=</DigestValue>
      </Reference>
      <Reference URI="/xl/worksheets/_rels/sheet2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BW13LjEKaEXRjIa2jXYQllSRmBFgqp8rbML9TX2/npU=</DigestValue>
      </Reference>
      <Reference URI="/xl/worksheets/_rels/sheet2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aUH3EIC3LJ1WlPFqNXrO/jOyW/nktb+VO6C48U39/oI=</DigestValue>
      </Reference>
      <Reference URI="/xl/worksheets/_rels/sheet4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WeT6pA+vLgfdwL/09u4RpK+COY8F8CFxGGPGLd5N2DU=</DigestValue>
      </Reference>
      <Reference URI="/xl/_rels/workbook.xml.rels?ContentType=application/vnd.openxmlformats-package.relationships+xml">
        <Transforms>
          <Transform Algorithm="http://schemas.openxmlformats.org/package/2006/RelationshipTransform">
            <mdssi:RelationshipReference SourceId="rId13"/>
            <mdssi:RelationshipReference SourceId="rId18"/>
            <mdssi:RelationshipReference SourceId="rId26"/>
            <mdssi:RelationshipReference SourceId="rId39"/>
            <mdssi:RelationshipReference SourceId="rId21"/>
            <mdssi:RelationshipReference SourceId="rId34"/>
            <mdssi:RelationshipReference SourceId="rId42"/>
            <mdssi:RelationshipReference SourceId="rId47"/>
            <mdssi:RelationshipReference SourceId="rId50"/>
            <mdssi:RelationshipReference SourceId="rId55"/>
            <mdssi:RelationshipReference SourceId="rId7"/>
            <mdssi:RelationshipReference SourceId="rId2"/>
            <mdssi:RelationshipReference SourceId="rId16"/>
            <mdssi:RelationshipReference SourceId="rId29"/>
            <mdssi:RelationshipReference SourceId="rId11"/>
            <mdssi:RelationshipReference SourceId="rId24"/>
            <mdssi:RelationshipReference SourceId="rId32"/>
            <mdssi:RelationshipReference SourceId="rId37"/>
            <mdssi:RelationshipReference SourceId="rId40"/>
            <mdssi:RelationshipReference SourceId="rId45"/>
            <mdssi:RelationshipReference SourceId="rId53"/>
            <mdssi:RelationshipReference SourceId="rId5"/>
            <mdssi:RelationshipReference SourceId="rId19"/>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mdssi:RelationshipReference SourceId="rId43"/>
            <mdssi:RelationshipReference SourceId="rId48"/>
            <mdssi:RelationshipReference SourceId="rId56"/>
            <mdssi:RelationshipReference SourceId="rId8"/>
            <mdssi:RelationshipReference SourceId="rId51"/>
            <mdssi:RelationshipReference SourceId="rId3"/>
            <mdssi:RelationshipReference SourceId="rId12"/>
            <mdssi:RelationshipReference SourceId="rId17"/>
            <mdssi:RelationshipReference SourceId="rId25"/>
            <mdssi:RelationshipReference SourceId="rId33"/>
            <mdssi:RelationshipReference SourceId="rId38"/>
            <mdssi:RelationshipReference SourceId="rId46"/>
            <mdssi:RelationshipReference SourceId="rId20"/>
            <mdssi:RelationshipReference SourceId="rId41"/>
            <mdssi:RelationshipReference SourceId="rId54"/>
            <mdssi:RelationshipReference SourceId="rId1"/>
            <mdssi:RelationshipReference SourceId="rId6"/>
            <mdssi:RelationshipReference SourceId="rId15"/>
            <mdssi:RelationshipReference SourceId="rId23"/>
            <mdssi:RelationshipReference SourceId="rId28"/>
            <mdssi:RelationshipReference SourceId="rId36"/>
            <mdssi:RelationshipReference SourceId="rId49"/>
            <mdssi:RelationshipReference SourceId="rId57"/>
            <mdssi:RelationshipReference SourceId="rId10"/>
            <mdssi:RelationshipReference SourceId="rId31"/>
            <mdssi:RelationshipReference SourceId="rId44"/>
            <mdssi:RelationshipReference SourceId="rId52"/>
          </Transform>
          <Transform Algorithm="http://www.w3.org/TR/2001/REC-xml-c14n-20010315"/>
        </Transforms>
        <DigestMethod Algorithm="http://www.w3.org/2001/04/xmlenc#sha256"/>
        <DigestValue>TB5q3IB8WqjMZ5Lk+jrpBbGmlxISqMQ532XZ9qV5avE=</DigestValue>
      </Reference>
      <Reference URI="/xl/worksheets/_rels/sheet10.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a03UsQZrWAIpvp/2pxBMuWvondBGhBNTgHSuKBbe/J8=</DigestValue>
      </Reference>
      <Reference URI="/xl/worksheets/_rels/sheet9.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ZANLeL9Y+3I0NDGrmewSuEMzo7e8KH3YY28jdTyPwTg=</DigestValue>
      </Reference>
      <Reference URI="/xl/worksheets/_rels/sheet37.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suSBn1MGkMJRUdmMjzktO3+j6ukP0kRVuIE15z0iB7I=</DigestValue>
      </Reference>
      <Reference URI="/xl/worksheets/_rels/sheet14.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1MfxGhNx17hdlQiiiSzIq+lgvZN/Oh6CkEvhXBEpAtk=</DigestValue>
      </Reference>
      <Reference URI="/xl/worksheets/_rels/sheet1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y4y57ve3wn4Bb3ANqTFp76TC6VBcCOmUhvCzt3taUwA=</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g9BrzLrWWECba8s/t9mQ7e0NKmdpoRsLJMUpQW6SNrw=</DigestValue>
      </Reference>
      <Reference URI="/xl/worksheets/_rels/sheet2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OoN571cDXN2tEW/wLPU2MDTNv4H0/XdXLDvJpR52aIc=</DigestValue>
      </Reference>
      <Reference URI="/xl/worksheets/_rels/sheet8.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Yx0ePwGQ48jPkEIgm16E/Is671xml0++IJMwZkpBl9k=</DigestValue>
      </Reference>
      <Reference URI="/xl/worksheets/_rels/sheet7.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RXXLKTiFXMSKYXVhBCMM9UET0XuMzLiu4ew+TyiV164=</DigestValue>
      </Reference>
      <Reference URI="/xl/worksheets/_rels/sheet27.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kZwmtlaq9+fpXrLcfrdrEwxnTax2J0nZ56FYkstOOiA=</DigestValue>
      </Reference>
      <Reference URI="/xl/worksheets/_rels/sheet44.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zuCJr4o7P1V1Brt66J06d+7JietG+P1r8rvdLMzSj7M=</DigestValue>
      </Reference>
      <Reference URI="/xl/worksheets/_rels/sheet2.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3LGHJcwwP5qHp0ojw8pTFHgvfdIe72BR7GBN09dcrUI=</DigestValue>
      </Reference>
      <Reference URI="/xl/worksheets/_rels/sheet4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+a7q8vnb4ffSkKBah1TRVezCQGGOsNMuWnkrBw7woNE=</DigestValue>
      </Reference>
      <Reference URI="/xl/worksheets/_rels/sheet45.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J29qT5c4+5Qc086ry2YA2Mx/q1U56/Uy0q/VvSWuU0c=</DigestValue>
      </Reference>
      <Reference URI="/xl/worksheets/_rels/sheet2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R3V7WKLuJMgf3V7aT/+HjUXu+VgVMkrT0j0qvBRF0xM=</DigestValue>
      </Reference>
      <Reference URI="/xl/worksheets/_rels/sheet3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P+To6lohnL0KN7688B5s8K8g63qrLBf7FS4KmF4uOA4=</DigestValue>
      </Reference>
      <Reference URI="/xl/worksheets/_rels/sheet50.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v51Vc24VNZKzgPXq3o206RCT8j6RcrD4PPMY9MGFxYU=</DigestValue>
      </Reference>
      <Reference URI="/xl/worksheets/_rels/sheet49.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B2WVTUWyR42dfYu4jDSrRC6exPVW/1dgvyNdORtJkgU=</DigestValue>
      </Reference>
      <Reference URI="/xl/worksheets/_rels/sheet40.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JnvAwtWv5ne3c0SH6fVPTQwo40MhSURWcIXKrO9fRN4=</DigestValue>
      </Reference>
      <Reference URI="/xl/worksheets/_rels/sheet39.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1/04/xmlenc#sha256"/>
        <DigestValue>zt1de6+vNUUtlPQpyGPHyOaeG3nG9wTwp6SiAuwA1Kw=</DigestValue>
      </Reference>
      <Reference URI="/xl/worksheets/_rels/sheet43.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1/04/xmlenc#sha256"/>
        <DigestValue>hIw75jkfxJ1oHpGJVDdETVqlPK/tcGOokCGbDkFRUx0=</DigestValue>
      </Reference>
      <Reference URI="/xl/worksheets/_rels/sheet5.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1/04/xmlenc#sha256"/>
        <DigestValue>OYjBGoV2YBtGppamJWzpHmtRqYM/Blv5bQsPDpfmbpA=</DigestValue>
      </Reference>
      <Reference URI="/xl/worksheets/_rels/sheet38.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1/04/xmlenc#sha256"/>
        <DigestValue>VfYkclrzEsErezJTOBOFIXaB8Rr6Mlh2ZW+oCe89l18=</DigestValue>
      </Reference>
    </Manifest>
    <SignatureProperties>
      <SignatureProperty Id="idSignatureTime" Target="#idPackageSignature">
        <mdssi:SignatureTime>
          <mdssi:Format>YYYY-MM-DDThh:mm:ssTZD</mdssi:Format>
          <mdssi:Value>2017-11-13T08:05:27Z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6.2</WindowsVersion>
          <OfficeVersion>14.0</OfficeVersion>
          <ApplicationVersion>14.0</ApplicationVersion>
          <Monitors>1</Monitors>
          <HorizontalResolution>2560</HorizontalResolution>
          <VerticalResolution>1440</VerticalResolution>
          <ColorDepth>32</ColorDepth>
          <SignatureProviderId>{00000000-0000-0000-0000-000000000000}</SignatureProviderId>
          <SignatureProviderUrl/>
          <SignatureProviderDetails>9</SignatureProviderDetails>
          <ManifestHashAlgorithm>http://www.w3.org/2001/04/xmlenc#sha256</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2017-11-13T08:05:27Z</xd:SigningTime>
          <xd:SigningCertificate>
            <xd:Cert>
              <xd:CertDigest>
                <DigestMethod Algorithm="http://www.w3.org/2001/04/xmlenc#sha256"/>
                <DigestValue>4HXaR2GiyT72RagWPuXwap4De12BZ8UfjtU3th1bXbU=</DigestValue>
              </xd:CertDigest>
              <xd:IssuerSerial>
                <X509IssuerName>CN=PostSignum Qualified CA 2, O="Česká pošta, s.p. [IČ 47114983]", C=CZ</X509IssuerName>
                <X509SerialNumber>2277028</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50</vt:i4>
      </vt:variant>
      <vt:variant>
        <vt:lpstr>Pojmenované oblasti</vt:lpstr>
      </vt:variant>
      <vt:variant>
        <vt:i4>3</vt:i4>
      </vt:variant>
    </vt:vector>
  </HeadingPairs>
  <TitlesOfParts>
    <vt:vector size="53" baseType="lpstr">
      <vt:lpstr>Část 1</vt:lpstr>
      <vt:lpstr>Část 1a</vt:lpstr>
      <vt:lpstr>Část 2</vt:lpstr>
      <vt:lpstr>cast 2 work</vt:lpstr>
      <vt:lpstr>Část 3</vt:lpstr>
      <vt:lpstr>FIKIFE10-2</vt:lpstr>
      <vt:lpstr>G1</vt:lpstr>
      <vt:lpstr>Část 3a</vt:lpstr>
      <vt:lpstr>Obsah</vt:lpstr>
      <vt:lpstr>Část 3b</vt:lpstr>
      <vt:lpstr>Část 4a</vt:lpstr>
      <vt:lpstr>Část 3c</vt:lpstr>
      <vt:lpstr>Část 3d</vt:lpstr>
      <vt:lpstr>Část 3d_PPFFH</vt:lpstr>
      <vt:lpstr>Část 3d_PPFB</vt:lpstr>
      <vt:lpstr>Část 3d_AIRB</vt:lpstr>
      <vt:lpstr>Část 4</vt:lpstr>
      <vt:lpstr>Část 5</vt:lpstr>
      <vt:lpstr>FIK10-1</vt:lpstr>
      <vt:lpstr>Část 6</vt:lpstr>
      <vt:lpstr>Část 7</vt:lpstr>
      <vt:lpstr>Část 7a</vt:lpstr>
      <vt:lpstr>Část 8</vt:lpstr>
      <vt:lpstr>AEK10-1</vt:lpstr>
      <vt:lpstr>AEK10-2</vt:lpstr>
      <vt:lpstr>AEK10-5</vt:lpstr>
      <vt:lpstr>Část 9</vt:lpstr>
      <vt:lpstr>Část 10</vt:lpstr>
      <vt:lpstr>Část 11</vt:lpstr>
      <vt:lpstr>Část 12</vt:lpstr>
      <vt:lpstr>FIKIFE80-priprava</vt:lpstr>
      <vt:lpstr>Část 13</vt:lpstr>
      <vt:lpstr>Část 14</vt:lpstr>
      <vt:lpstr>Část 14a</vt:lpstr>
      <vt:lpstr>Část 14b</vt:lpstr>
      <vt:lpstr>Část 14c</vt:lpstr>
      <vt:lpstr>Část 15</vt:lpstr>
      <vt:lpstr>Část 15a</vt:lpstr>
      <vt:lpstr>Část 15b</vt:lpstr>
      <vt:lpstr>Část 15c</vt:lpstr>
      <vt:lpstr>Část 15d</vt:lpstr>
      <vt:lpstr>Část 17</vt:lpstr>
      <vt:lpstr>LRKIFE11-1</vt:lpstr>
      <vt:lpstr>LRKIFE11-6</vt:lpstr>
      <vt:lpstr>LRKIFE11-7</vt:lpstr>
      <vt:lpstr>Část 18</vt:lpstr>
      <vt:lpstr>Část 19</vt:lpstr>
      <vt:lpstr>Část 20</vt:lpstr>
      <vt:lpstr>Část 21</vt:lpstr>
      <vt:lpstr>COKIFE30-36</vt:lpstr>
      <vt:lpstr>'LRKIFE11-6'!Názvy_tisku</vt:lpstr>
      <vt:lpstr>'LRKIFE11-7'!Názvy_tisku</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Rosenbergova Dominika</cp:lastModifiedBy>
  <cp:lastPrinted>2016-11-21T14:03:51Z</cp:lastPrinted>
  <dcterms:created xsi:type="dcterms:W3CDTF">2013-11-15T12:28:00Z</dcterms:created>
  <dcterms:modified xsi:type="dcterms:W3CDTF">2017-11-13T07:48:49Z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417348338</vt:i4>
  </property>
  <property fmtid="{D5CDD505-2E9C-101B-9397-08002B2CF9AE}" pid="3" name="_NewReviewCycle">
    <vt:lpwstr/>
  </property>
  <property fmtid="{D5CDD505-2E9C-101B-9397-08002B2CF9AE}" pid="4" name="_EmailSubject">
    <vt:lpwstr>disclosure approval</vt:lpwstr>
  </property>
  <property fmtid="{D5CDD505-2E9C-101B-9397-08002B2CF9AE}" pid="5" name="_AuthorEmail">
    <vt:lpwstr>kesslerova@ppf.cz</vt:lpwstr>
  </property>
  <property fmtid="{D5CDD505-2E9C-101B-9397-08002B2CF9AE}" pid="6" name="_AuthorEmailDisplayName">
    <vt:lpwstr>Kesslerová Olga</vt:lpwstr>
  </property>
  <property fmtid="{D5CDD505-2E9C-101B-9397-08002B2CF9AE}" pid="7" name="_PreviousAdHocReviewCycleID">
    <vt:i4>-1334370030</vt:i4>
  </property>
  <property fmtid="{D5CDD505-2E9C-101B-9397-08002B2CF9AE}" pid="8" name="_ReviewingToolsShownOnce">
    <vt:lpwstr/>
  </property>
</Properties>
</file>