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4120" windowHeight="11625" activeTab="2"/>
  </bookViews>
  <sheets>
    <sheet name="Statement of Financial Position" sheetId="2" r:id="rId1"/>
    <sheet name="Statement of Profit or Loss" sheetId="1" r:id="rId2"/>
    <sheet name="Total receivables" sheetId="4" r:id="rId3"/>
  </sheets>
  <calcPr calcId="145621"/>
</workbook>
</file>

<file path=xl/calcChain.xml><?xml version="1.0" encoding="utf-8"?>
<calcChain xmlns="http://schemas.openxmlformats.org/spreadsheetml/2006/main">
  <c r="B35" i="4" l="1"/>
  <c r="D35" i="4"/>
  <c r="C36" i="4"/>
  <c r="C35" i="4" s="1"/>
  <c r="C37" i="4"/>
  <c r="B38" i="4"/>
  <c r="B34" i="4" s="1"/>
  <c r="D38" i="4"/>
  <c r="D34" i="4" s="1"/>
  <c r="C39" i="4"/>
  <c r="C40" i="4"/>
  <c r="C41" i="4"/>
  <c r="C38" i="4" l="1"/>
  <c r="C34" i="4" s="1"/>
  <c r="D47" i="4" l="1"/>
  <c r="C47" i="4"/>
  <c r="B47" i="4"/>
  <c r="C46" i="4"/>
  <c r="B46" i="4"/>
  <c r="T42" i="4"/>
  <c r="N42" i="4"/>
  <c r="H42" i="4"/>
  <c r="B42" i="4"/>
  <c r="H46" i="4"/>
  <c r="J46" i="4"/>
  <c r="H35" i="4"/>
  <c r="H34" i="4" s="1"/>
  <c r="J35" i="4"/>
  <c r="J34" i="4" s="1"/>
  <c r="I36" i="4"/>
  <c r="I35" i="4" s="1"/>
  <c r="I37" i="4"/>
  <c r="H38" i="4"/>
  <c r="H47" i="4" s="1"/>
  <c r="J38" i="4"/>
  <c r="J47" i="4" s="1"/>
  <c r="I39" i="4"/>
  <c r="I38" i="4" s="1"/>
  <c r="I47" i="4" s="1"/>
  <c r="I40" i="4"/>
  <c r="I41" i="4"/>
  <c r="T25" i="4"/>
  <c r="N25" i="4"/>
  <c r="H25" i="4"/>
  <c r="B25" i="4"/>
  <c r="F3" i="4"/>
  <c r="B3" i="1"/>
  <c r="I34" i="4" l="1"/>
  <c r="I46" i="4"/>
  <c r="D46" i="4" l="1"/>
</calcChain>
</file>

<file path=xl/sharedStrings.xml><?xml version="1.0" encoding="utf-8"?>
<sst xmlns="http://schemas.openxmlformats.org/spreadsheetml/2006/main" count="327" uniqueCount="168">
  <si>
    <t>(2Q/2016)</t>
  </si>
  <si>
    <t>XX</t>
  </si>
  <si>
    <t>Cash and cash balances at central banks</t>
  </si>
  <si>
    <t>Cash on hand</t>
  </si>
  <si>
    <t>Cash balances at central banks</t>
  </si>
  <si>
    <t>Other demand deposits</t>
  </si>
  <si>
    <t>Financial assets held for trading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</si>
  <si>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</si>
  <si>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</si>
  <si>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</si>
  <si>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</si>
  <si>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</si>
  <si>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Available-for-sale financial assets</t>
  </si>
  <si>
    <t>Loans and receivables</t>
  </si>
  <si>
    <t>Held-to-maturity investments</t>
  </si>
  <si>
    <t>Derivatives – Hedge accounting</t>
  </si>
  <si>
    <t>Fair value changes of the hedged items in portfolio hedge of interest rate risk</t>
  </si>
  <si>
    <t>Investments in subsidaries, joint ventures and associates</t>
  </si>
  <si>
    <t>Tangible assets</t>
  </si>
  <si>
    <t>Property, Plant and Equipment</t>
  </si>
  <si>
    <t>Investment property</t>
  </si>
  <si>
    <t>Intangible assets</t>
  </si>
  <si>
    <t>Goodwill</t>
  </si>
  <si>
    <t>Other intangible assets</t>
  </si>
  <si>
    <t>Tax assets</t>
  </si>
  <si>
    <t>Current tax assets</t>
  </si>
  <si>
    <t>Deferred tax assets</t>
  </si>
  <si>
    <t>Other assets</t>
  </si>
  <si>
    <t>Non-current assets and disposal groups classified as held for sale</t>
  </si>
  <si>
    <t>TOTAL ASSETS</t>
  </si>
  <si>
    <t>Financial liabilities held for trading</t>
  </si>
  <si>
    <t>Short positions</t>
  </si>
  <si>
    <t>Deposits</t>
  </si>
  <si>
    <t>Debt securities issued</t>
  </si>
  <si>
    <t>Other financial liabilities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</si>
  <si>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</si>
  <si>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</si>
  <si>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</si>
  <si>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</si>
  <si>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</si>
  <si>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</si>
  <si>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</si>
  <si>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</si>
  <si>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</si>
  <si>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Tax liabilities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</si>
  <si>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</si>
  <si>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</si>
  <si>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</si>
  <si>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</si>
  <si>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</si>
  <si>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</si>
  <si>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</si>
  <si>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</si>
  <si>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</si>
  <si>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</si>
  <si>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</si>
  <si>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</si>
  <si>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</si>
  <si>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</si>
  <si>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</si>
  <si>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</si>
  <si>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Actuarial gains or (–) losses on defined benefit pension plans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</si>
  <si>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</si>
  <si>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</si>
  <si>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</si>
  <si>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Foreign currency translation</t>
  </si>
  <si>
    <t>Hedging derivatives. Cash flow hedges [effective portion]</t>
  </si>
  <si>
    <t>Retained earnings</t>
  </si>
  <si>
    <t>Revaluation reserves</t>
  </si>
  <si>
    <t>Other reserves</t>
  </si>
  <si>
    <t>Reserves or accumulated losses of investments in subsidaries, joint ventures and associates</t>
  </si>
  <si>
    <t>Other</t>
  </si>
  <si>
    <t>(–) Treasury shares</t>
  </si>
  <si>
    <t>Profit or loss attributable to owners of the parent</t>
  </si>
  <si>
    <t>(–) Interim dividends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</si>
  <si>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</si>
  <si>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</si>
  <si>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</si>
  <si>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</si>
  <si>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</si>
  <si>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</si>
  <si>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</si>
  <si>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</si>
  <si>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</si>
  <si>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</si>
  <si>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</si>
  <si>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</si>
  <si>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</si>
  <si>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</si>
  <si>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</si>
  <si>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Gains or (-) losses from hedge accounting, net</t>
  </si>
  <si>
    <t>Exchange differences [gain or (-) loss], net</t>
  </si>
  <si>
    <t>Gains or (-) losses on derecognition of non financial assets, net</t>
  </si>
  <si>
    <t>Other operating income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</si>
  <si>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</si>
  <si>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</si>
  <si>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</si>
  <si>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</si>
  <si>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</si>
  <si>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</si>
  <si>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</si>
  <si>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</si>
  <si>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</si>
  <si>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Financial assets measured at cost</t>
  </si>
  <si>
    <t>Available- for-sale financial assets</t>
  </si>
  <si>
    <t>Held to maturity investments</t>
  </si>
  <si>
    <t>Impairment or (-) reversal of impairment of investments in subsidaries, joint ventures and associates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</si>
  <si>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</si>
  <si>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</si>
  <si>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</si>
  <si>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</si>
  <si>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Share of the profit or (-) loss of investments in subsidaries, joint ventures and associates</t>
  </si>
  <si>
    <t>Profit or (-) loss from non-current assets and disposal groups classified as held for sale not qualifying as discontinued operations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</si>
  <si>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</si>
  <si>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</si>
  <si>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</si>
  <si>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Profit or (-) loss after tax from discontinued operations</t>
  </si>
  <si>
    <t>Profit or (-) loss before tax from discontinued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</si>
  <si>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</si>
  <si>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</si>
  <si>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</si>
  <si>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</si>
  <si>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As at 30/6/2016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</si>
  <si>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</si>
  <si>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</si>
  <si>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</si>
  <si>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</si>
  <si>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</si>
  <si>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Receivables from credit institutions</t>
  </si>
  <si>
    <t>Standard receivables from credit institutions</t>
  </si>
  <si>
    <t>Watch receivables from credit institutions</t>
  </si>
  <si>
    <t>Substandard receivables from credit institutions</t>
  </si>
  <si>
    <t>Doubtful receivables from credit institutions</t>
  </si>
  <si>
    <t>Loss receivables from credit institutions</t>
  </si>
  <si>
    <t>Receivables from non-credit institutions</t>
  </si>
  <si>
    <t>Standard receivables from non-credit institutions</t>
  </si>
  <si>
    <t>Watch receivables from non-credit institutions</t>
  </si>
  <si>
    <t>Substandard receivables from non-credit institutions</t>
  </si>
  <si>
    <t>Doubtful receivables from non-credit institutions</t>
  </si>
  <si>
    <t>Loss receivables from non-credit institutions</t>
  </si>
  <si>
    <t>Total receivables from financial operations</t>
  </si>
  <si>
    <t>Receivables without impairment</t>
  </si>
  <si>
    <t>Receivables with impairment</t>
  </si>
  <si>
    <t>Total receivables from financial operations without and with impairment (T CZK)</t>
  </si>
  <si>
    <t>Gross amount</t>
  </si>
  <si>
    <t>Net amount</t>
  </si>
  <si>
    <t>Loans covered by EGAP</t>
  </si>
  <si>
    <t>Of which:</t>
  </si>
  <si>
    <t>Receivables from non-credit institutions without default</t>
  </si>
  <si>
    <t>Receivables from non-credit institutions with default</t>
  </si>
  <si>
    <t>Total receivables from financial operations without and with default</t>
  </si>
  <si>
    <t>Receivables from credit institutions with default</t>
  </si>
  <si>
    <t>Receivables from credit institutions without default</t>
  </si>
  <si>
    <t>Individual impairment</t>
  </si>
  <si>
    <t>Collective impairment</t>
  </si>
  <si>
    <t xml:space="preserve">Portofolio impairment to non-impaired individual receivables </t>
  </si>
  <si>
    <t>Cumulative losses in fair value</t>
  </si>
  <si>
    <t>Receivables</t>
  </si>
  <si>
    <t>Receivables without default</t>
  </si>
  <si>
    <t>Receivables with default</t>
  </si>
  <si>
    <t>As at 30/9/2016</t>
  </si>
  <si>
    <t>(3Q/2016)</t>
  </si>
  <si>
    <t>As at 31/12/2016</t>
  </si>
  <si>
    <t>(4Q/2016)</t>
  </si>
  <si>
    <t>As at 31/03/2017</t>
  </si>
  <si>
    <t>As at 31/3/2017</t>
  </si>
  <si>
    <t>(1Q/2017)</t>
  </si>
  <si>
    <t>(31/03/2017)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</si>
</sst>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4" fontId="5" fillId="4" borderId="14"/>
    <xf numFmtId="164" fontId="11" fillId="5" borderId="14"/>
    <xf numFmtId="0" fontId="12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3" fillId="0" borderId="12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3" fillId="0" borderId="15" xfId="0" applyNumberFormat="1" applyFont="1" applyBorder="1" applyAlignment="1">
      <alignment horizontal="right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3" fillId="0" borderId="0" xfId="0" applyNumberFormat="1" applyFont="1" applyFill="1" applyBorder="1" applyAlignment="1">
      <alignment horizontal="left"/>
    </xf>
    <xf numFmtId="14" fontId="4" fillId="3" borderId="19" xfId="0" applyNumberFormat="1" applyFont="1" applyFill="1" applyBorder="1" applyAlignment="1">
      <alignment horizontal="left" vertical="center" wrapText="1"/>
    </xf>
    <xf numFmtId="14" fontId="4" fillId="3" borderId="0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/>
    </xf>
    <xf numFmtId="0" fontId="4" fillId="3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7" xfId="6" applyFont="1" applyFill="1" applyBorder="1" applyAlignment="1">
      <alignment vertical="center" wrapText="1"/>
    </xf>
    <xf numFmtId="0" fontId="4" fillId="0" borderId="16" xfId="6" applyNumberFormat="1" applyFont="1" applyFill="1" applyBorder="1" applyAlignment="1" applyProtection="1">
      <alignment vertical="center"/>
    </xf>
    <xf numFmtId="0" fontId="4" fillId="0" borderId="18" xfId="6" applyFont="1" applyFill="1" applyBorder="1" applyAlignment="1">
      <alignment horizontal="left" vertical="center" wrapText="1" indent="2"/>
    </xf>
    <xf numFmtId="0" fontId="4" fillId="0" borderId="18" xfId="6" applyFont="1" applyFill="1" applyBorder="1" applyAlignment="1">
      <alignment horizontal="left" vertical="center" wrapText="1" indent="4"/>
    </xf>
    <xf numFmtId="0" fontId="4" fillId="0" borderId="10" xfId="6" applyFont="1" applyFill="1" applyBorder="1" applyAlignment="1">
      <alignment horizontal="left" vertical="center" wrapText="1" indent="2"/>
    </xf>
    <xf numFmtId="0" fontId="4" fillId="0" borderId="18" xfId="6" applyFont="1" applyFill="1" applyBorder="1" applyAlignment="1">
      <alignment horizontal="left" vertical="center" wrapText="1" indent="6"/>
    </xf>
    <xf numFmtId="0" fontId="4" fillId="0" borderId="18" xfId="6" applyFont="1" applyFill="1" applyBorder="1" applyAlignment="1">
      <alignment horizontal="left" vertical="center" wrapText="1" indent="8"/>
    </xf>
    <xf numFmtId="0" fontId="4" fillId="0" borderId="10" xfId="6" applyFont="1" applyFill="1" applyBorder="1" applyAlignment="1">
      <alignment horizontal="left" vertical="center" wrapText="1" indent="6"/>
    </xf>
    <xf numFmtId="0" fontId="4" fillId="0" borderId="18" xfId="0" applyFont="1" applyFill="1" applyBorder="1" applyAlignment="1">
      <alignment horizontal="left" vertical="top" wrapText="1" indent="2"/>
    </xf>
    <xf numFmtId="0" fontId="4" fillId="0" borderId="10" xfId="0" applyFont="1" applyFill="1" applyBorder="1" applyAlignment="1">
      <alignment horizontal="left" vertical="top" wrapText="1" indent="2"/>
    </xf>
    <xf numFmtId="0" fontId="3" fillId="0" borderId="0" xfId="0" applyFont="1" applyFill="1" applyBorder="1"/>
    <xf numFmtId="0" fontId="3" fillId="0" borderId="0" xfId="0" applyFont="1"/>
    <xf numFmtId="0" fontId="3" fillId="2" borderId="2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wrapText="1"/>
    </xf>
    <xf numFmtId="164" fontId="4" fillId="0" borderId="34" xfId="9" applyFont="1" applyFill="1" applyBorder="1"/>
    <xf numFmtId="164" fontId="4" fillId="0" borderId="35" xfId="9" applyFont="1" applyFill="1" applyBorder="1"/>
    <xf numFmtId="0" fontId="13" fillId="0" borderId="12" xfId="10" applyFont="1" applyFill="1" applyBorder="1" applyAlignment="1" applyProtection="1">
      <alignment horizontal="center" vertical="center"/>
    </xf>
    <xf numFmtId="0" fontId="13" fillId="0" borderId="30" xfId="10" applyFont="1" applyFill="1" applyBorder="1" applyAlignment="1" applyProtection="1">
      <alignment horizontal="center" vertical="center"/>
    </xf>
    <xf numFmtId="0" fontId="13" fillId="0" borderId="20" xfId="10" applyFont="1" applyFill="1" applyBorder="1" applyAlignment="1" applyProtection="1">
      <alignment horizontal="center" vertical="center"/>
    </xf>
    <xf numFmtId="164" fontId="4" fillId="0" borderId="36" xfId="9" applyFont="1" applyFill="1" applyBorder="1"/>
    <xf numFmtId="164" fontId="4" fillId="0" borderId="14" xfId="9" applyFont="1" applyFill="1" applyBorder="1"/>
    <xf numFmtId="0" fontId="13" fillId="0" borderId="13" xfId="10" applyFont="1" applyFill="1" applyBorder="1" applyAlignment="1" applyProtection="1">
      <alignment horizontal="center" vertical="center"/>
    </xf>
    <xf numFmtId="0" fontId="13" fillId="0" borderId="37" xfId="10" applyFont="1" applyFill="1" applyBorder="1" applyAlignment="1" applyProtection="1">
      <alignment horizontal="center" vertical="center"/>
    </xf>
    <xf numFmtId="164" fontId="4" fillId="0" borderId="14" xfId="8" applyNumberFormat="1" applyFont="1" applyFill="1" applyBorder="1"/>
    <xf numFmtId="164" fontId="4" fillId="0" borderId="38" xfId="9" applyFont="1" applyFill="1" applyBorder="1"/>
    <xf numFmtId="164" fontId="4" fillId="0" borderId="39" xfId="8" applyNumberFormat="1" applyFont="1" applyFill="1" applyBorder="1"/>
    <xf numFmtId="0" fontId="13" fillId="0" borderId="11" xfId="10" applyFont="1" applyFill="1" applyBorder="1" applyAlignment="1" applyProtection="1">
      <alignment horizontal="center" vertical="center"/>
    </xf>
    <xf numFmtId="0" fontId="13" fillId="0" borderId="32" xfId="10" applyFont="1" applyFill="1" applyBorder="1" applyAlignment="1" applyProtection="1">
      <alignment horizontal="center" vertical="center"/>
    </xf>
    <xf numFmtId="0" fontId="13" fillId="0" borderId="33" xfId="10" applyFont="1" applyFill="1" applyBorder="1" applyAlignment="1" applyProtection="1">
      <alignment horizontal="center" vertical="center"/>
    </xf>
    <xf numFmtId="0" fontId="13" fillId="0" borderId="31" xfId="10" applyFont="1" applyFill="1" applyBorder="1" applyAlignment="1" applyProtection="1">
      <alignment horizontal="center" vertical="center"/>
    </xf>
    <xf numFmtId="0" fontId="13" fillId="0" borderId="40" xfId="10" applyFont="1" applyFill="1" applyBorder="1" applyAlignment="1" applyProtection="1">
      <alignment horizontal="center" vertical="center"/>
    </xf>
    <xf numFmtId="0" fontId="13" fillId="0" borderId="41" xfId="10" applyFont="1" applyFill="1" applyBorder="1" applyAlignment="1" applyProtection="1">
      <alignment horizontal="center" vertical="center"/>
    </xf>
    <xf numFmtId="0" fontId="13" fillId="0" borderId="25" xfId="10" applyFont="1" applyFill="1" applyBorder="1" applyAlignment="1" applyProtection="1">
      <alignment horizontal="center" vertical="center"/>
    </xf>
    <xf numFmtId="164" fontId="4" fillId="0" borderId="39" xfId="9" applyFont="1" applyFill="1" applyBorder="1"/>
    <xf numFmtId="0" fontId="3" fillId="0" borderId="0" xfId="0" applyFont="1" applyBorder="1"/>
    <xf numFmtId="0" fontId="4" fillId="3" borderId="2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left" wrapText="1" indent="2"/>
    </xf>
    <xf numFmtId="0" fontId="3" fillId="0" borderId="18" xfId="0" applyFont="1" applyFill="1" applyBorder="1" applyAlignment="1">
      <alignment horizontal="left" wrapText="1" indent="4"/>
    </xf>
    <xf numFmtId="0" fontId="3" fillId="0" borderId="18" xfId="0" applyFont="1" applyFill="1" applyBorder="1" applyAlignment="1">
      <alignment horizontal="left" wrapText="1" indent="6"/>
    </xf>
    <xf numFmtId="0" fontId="3" fillId="0" borderId="10" xfId="0" applyFont="1" applyFill="1" applyBorder="1" applyAlignment="1">
      <alignment horizontal="left" wrapText="1" indent="6"/>
    </xf>
    <xf numFmtId="0" fontId="4" fillId="0" borderId="18" xfId="0" applyFont="1" applyFill="1" applyBorder="1" applyAlignment="1">
      <alignment horizontal="left" indent="2"/>
    </xf>
    <xf numFmtId="0" fontId="4" fillId="0" borderId="10" xfId="0" applyFont="1" applyFill="1" applyBorder="1" applyAlignment="1">
      <alignment horizontal="left" indent="2"/>
    </xf>
    <xf numFmtId="0" fontId="14" fillId="0" borderId="0" xfId="0" applyFont="1"/>
    <xf numFmtId="0" fontId="3" fillId="0" borderId="17" xfId="0" applyFont="1" applyFill="1" applyBorder="1" applyAlignment="1">
      <alignment horizontal="left" wrapText="1" indent="2"/>
    </xf>
    <xf numFmtId="164" fontId="4" fillId="0" borderId="43" xfId="9" applyFont="1" applyFill="1" applyBorder="1"/>
    <xf numFmtId="164" fontId="4" fillId="0" borderId="44" xfId="9" applyFont="1" applyFill="1" applyBorder="1"/>
    <xf numFmtId="14" fontId="4" fillId="3" borderId="24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3" borderId="27" xfId="0" applyNumberFormat="1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42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1">
    <cellStyle name="Hypertextový odkaz" xfId="10" builtinId="8"/>
    <cellStyle name="MAND_x000d_CHECK.COMMAND_x000e_RENAME.COMMAND_x0008_SHOW.BAR_x000b_DELETE.MENU_x000e_DELETE.COMMAND_x000e_GET.CHA" xfId="1"/>
    <cellStyle name="Normal 2" xfId="2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TIS_svetly_s 2" xfId="8"/>
    <cellStyle name="TIS_tmavy_s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12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" sqref="B4:B5"/>
    </sheetView>
  </sheetViews>
  <sheetFormatPr defaultRowHeight="15" x14ac:dyDescent="0.25"/>
  <cols>
    <col min="1" max="1" width="75.7109375" bestFit="1" customWidth="1"/>
    <col min="2" max="2" width="15.140625" customWidth="1"/>
    <col min="3" max="3" width="14.85546875" customWidth="1"/>
    <col min="4" max="5" width="14" customWidth="1"/>
    <col min="7" max="7" width="71.28515625" bestFit="1" customWidth="1"/>
  </cols>
  <sheetData>
    <row r="1" spans="1:7" x14ac:dyDescent="0.25">
      <c r="A1" s="83" t="s">
        <v>124</v>
      </c>
      <c r="B1" s="85"/>
      <c r="C1" s="85"/>
      <c r="D1" s="85"/>
      <c r="E1" s="85"/>
    </row>
    <row r="2" spans="1:7" ht="64.5" customHeight="1" thickBot="1" x14ac:dyDescent="0.3">
      <c r="A2" s="84"/>
      <c r="B2" s="86"/>
      <c r="C2" s="86"/>
      <c r="D2" s="86"/>
      <c r="E2" s="86"/>
    </row>
    <row r="3" spans="1:7" ht="15.75" thickBot="1" x14ac:dyDescent="0.3">
      <c r="A3" s="22" t="s">
        <v>123</v>
      </c>
      <c r="B3" s="80" t="s">
        <v>167</v>
      </c>
      <c r="C3" s="81"/>
      <c r="D3" s="81"/>
      <c r="E3" s="82"/>
    </row>
    <row r="4" spans="1:7" ht="39.950000000000003" customHeight="1" x14ac:dyDescent="0.25">
      <c r="A4" s="89" t="s">
        <v>125</v>
      </c>
      <c r="B4" s="87" t="s">
        <v>164</v>
      </c>
      <c r="C4" s="87" t="s">
        <v>162</v>
      </c>
      <c r="D4" s="87" t="s">
        <v>160</v>
      </c>
      <c r="E4" s="87" t="s">
        <v>122</v>
      </c>
    </row>
    <row r="5" spans="1:7" ht="21" customHeight="1" thickBot="1" x14ac:dyDescent="0.3">
      <c r="A5" s="90"/>
      <c r="B5" s="88"/>
      <c r="C5" s="88"/>
      <c r="D5" s="88"/>
      <c r="E5" s="88"/>
    </row>
    <row r="6" spans="1:7" x14ac:dyDescent="0.25">
      <c r="A6" s="25" t="s">
        <v>29</v>
      </c>
      <c r="B6" s="21">
        <v>190922317.088853</v>
      </c>
      <c r="C6" s="21">
        <v>136624358.405705</v>
      </c>
      <c r="D6" s="21">
        <v>132629616.53887498</v>
      </c>
      <c r="E6" s="21">
        <v>143778335.13232502</v>
      </c>
      <c r="G6" s="17"/>
    </row>
    <row r="7" spans="1:7" ht="26.25" customHeight="1" x14ac:dyDescent="0.25">
      <c r="A7" s="27" t="s">
        <v>2</v>
      </c>
      <c r="B7" s="6">
        <v>64891217.616471</v>
      </c>
      <c r="C7" s="6">
        <v>52723048.157225996</v>
      </c>
      <c r="D7" s="6">
        <v>51333909.91656699</v>
      </c>
      <c r="E7" s="6">
        <v>62968220.912088007</v>
      </c>
    </row>
    <row r="8" spans="1:7" x14ac:dyDescent="0.25">
      <c r="A8" s="28" t="s">
        <v>3</v>
      </c>
      <c r="B8" s="6">
        <v>35174.214495</v>
      </c>
      <c r="C8" s="6">
        <v>52470.892959999997</v>
      </c>
      <c r="D8" s="6">
        <v>57367.589700000004</v>
      </c>
      <c r="E8" s="6">
        <v>55853.456938000003</v>
      </c>
    </row>
    <row r="9" spans="1:7" x14ac:dyDescent="0.25">
      <c r="A9" s="28" t="s">
        <v>4</v>
      </c>
      <c r="B9" s="6">
        <v>64095770.248070002</v>
      </c>
      <c r="C9" s="6">
        <v>52262235.351389997</v>
      </c>
      <c r="D9" s="6">
        <v>50772210.475749999</v>
      </c>
      <c r="E9" s="6">
        <v>59022593.60368</v>
      </c>
    </row>
    <row r="10" spans="1:7" x14ac:dyDescent="0.25">
      <c r="A10" s="28" t="s">
        <v>5</v>
      </c>
      <c r="B10" s="6">
        <v>760273.15390599996</v>
      </c>
      <c r="C10" s="6">
        <v>408341.91287599999</v>
      </c>
      <c r="D10" s="6">
        <v>504331.85111699998</v>
      </c>
      <c r="E10" s="6">
        <v>3889773.8514699996</v>
      </c>
    </row>
    <row r="11" spans="1:7" x14ac:dyDescent="0.25">
      <c r="A11" s="27" t="s">
        <v>6</v>
      </c>
      <c r="B11" s="6">
        <v>11678241.308981001</v>
      </c>
      <c r="C11" s="6">
        <v>9972216.9689160008</v>
      </c>
      <c r="D11" s="6">
        <v>12483864.866839001</v>
      </c>
      <c r="E11" s="6">
        <v>20308646.620775003</v>
      </c>
    </row>
    <row r="12" spans="1:7" x14ac:dyDescent="0.25">
      <c r="A12" s="28" t="s">
        <v>7</v>
      </c>
      <c r="B12" s="6">
        <v>1788618.6688599999</v>
      </c>
      <c r="C12" s="6">
        <v>1844551.050756</v>
      </c>
      <c r="D12" s="6">
        <v>1705193.5109619999</v>
      </c>
      <c r="E12" s="6">
        <v>2116628.9846930001</v>
      </c>
    </row>
    <row r="13" spans="1:7" x14ac:dyDescent="0.25">
      <c r="A13" s="28" t="s">
        <v>8</v>
      </c>
      <c r="B13" s="6">
        <v>0</v>
      </c>
      <c r="C13" s="6">
        <v>0</v>
      </c>
      <c r="D13" s="6">
        <v>0</v>
      </c>
      <c r="E13" s="6">
        <v>243197.38949999999</v>
      </c>
    </row>
    <row r="14" spans="1:7" x14ac:dyDescent="0.25">
      <c r="A14" s="28" t="s">
        <v>9</v>
      </c>
      <c r="B14" s="6">
        <v>9889622.6401209999</v>
      </c>
      <c r="C14" s="6">
        <v>8127665.9181599999</v>
      </c>
      <c r="D14" s="6">
        <v>10778671.355877001</v>
      </c>
      <c r="E14" s="6">
        <v>17948820.246582001</v>
      </c>
    </row>
    <row r="15" spans="1:7" x14ac:dyDescent="0.25">
      <c r="A15" s="28" t="s">
        <v>10</v>
      </c>
      <c r="B15" s="6">
        <v>0</v>
      </c>
      <c r="C15" s="6">
        <v>0</v>
      </c>
      <c r="D15" s="6">
        <v>0</v>
      </c>
      <c r="E15" s="6">
        <v>0</v>
      </c>
    </row>
    <row r="16" spans="1:7" ht="15" customHeight="1" x14ac:dyDescent="0.25">
      <c r="A16" s="27" t="s">
        <v>11</v>
      </c>
      <c r="B16" s="6">
        <v>0</v>
      </c>
      <c r="C16" s="6">
        <v>0</v>
      </c>
      <c r="D16" s="6">
        <v>0</v>
      </c>
      <c r="E16" s="6">
        <v>0</v>
      </c>
    </row>
    <row r="17" spans="1:5" ht="15" customHeight="1" x14ac:dyDescent="0.25">
      <c r="A17" s="28" t="s">
        <v>8</v>
      </c>
      <c r="B17" s="6">
        <v>0</v>
      </c>
      <c r="C17" s="6">
        <v>0</v>
      </c>
      <c r="D17" s="6">
        <v>0</v>
      </c>
      <c r="E17" s="6">
        <v>0</v>
      </c>
    </row>
    <row r="18" spans="1:5" ht="15" customHeight="1" x14ac:dyDescent="0.25">
      <c r="A18" s="28" t="s">
        <v>9</v>
      </c>
      <c r="B18" s="6">
        <v>0</v>
      </c>
      <c r="C18" s="6">
        <v>0</v>
      </c>
      <c r="D18" s="6">
        <v>0</v>
      </c>
      <c r="E18" s="6">
        <v>0</v>
      </c>
    </row>
    <row r="19" spans="1:5" ht="15" customHeight="1" x14ac:dyDescent="0.25">
      <c r="A19" s="28" t="s">
        <v>10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27" t="s">
        <v>12</v>
      </c>
      <c r="B20" s="6">
        <v>26072913.571188997</v>
      </c>
      <c r="C20" s="6">
        <v>31080319.308450002</v>
      </c>
      <c r="D20" s="6">
        <v>26702221.033156</v>
      </c>
      <c r="E20" s="6">
        <v>27150372.586421002</v>
      </c>
    </row>
    <row r="21" spans="1:5" x14ac:dyDescent="0.25">
      <c r="A21" s="28" t="s">
        <v>8</v>
      </c>
      <c r="B21" s="6">
        <v>54987.129000000001</v>
      </c>
      <c r="C21" s="6">
        <v>54966.786</v>
      </c>
      <c r="D21" s="6">
        <v>54966.786</v>
      </c>
      <c r="E21" s="6">
        <v>55190.559000000001</v>
      </c>
    </row>
    <row r="22" spans="1:5" x14ac:dyDescent="0.25">
      <c r="A22" s="28" t="s">
        <v>9</v>
      </c>
      <c r="B22" s="6">
        <v>26017926.442189001</v>
      </c>
      <c r="C22" s="6">
        <v>31025352.52245</v>
      </c>
      <c r="D22" s="6">
        <v>26647254.247155998</v>
      </c>
      <c r="E22" s="6">
        <v>27095182.027421001</v>
      </c>
    </row>
    <row r="23" spans="1:5" x14ac:dyDescent="0.25">
      <c r="A23" s="28" t="s">
        <v>10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27" t="s">
        <v>13</v>
      </c>
      <c r="B24" s="6">
        <v>87872263.417626992</v>
      </c>
      <c r="C24" s="6">
        <v>42448656.354763001</v>
      </c>
      <c r="D24" s="6">
        <v>41751510.918976001</v>
      </c>
      <c r="E24" s="6">
        <v>33001274.615036998</v>
      </c>
    </row>
    <row r="25" spans="1:5" ht="15" customHeight="1" x14ac:dyDescent="0.25">
      <c r="A25" s="28" t="s">
        <v>9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28" t="s">
        <v>10</v>
      </c>
      <c r="B26" s="6">
        <v>87872263.417626992</v>
      </c>
      <c r="C26" s="6">
        <v>42448656.354763001</v>
      </c>
      <c r="D26" s="6">
        <v>41751510.918976001</v>
      </c>
      <c r="E26" s="6">
        <v>33001274.615036998</v>
      </c>
    </row>
    <row r="27" spans="1:5" ht="15" customHeight="1" x14ac:dyDescent="0.25">
      <c r="A27" s="27" t="s">
        <v>14</v>
      </c>
      <c r="B27" s="6">
        <v>0</v>
      </c>
      <c r="C27" s="6">
        <v>0</v>
      </c>
      <c r="D27" s="6">
        <v>0</v>
      </c>
      <c r="E27" s="6">
        <v>0</v>
      </c>
    </row>
    <row r="28" spans="1:5" ht="15" customHeight="1" x14ac:dyDescent="0.25">
      <c r="A28" s="28" t="s">
        <v>9</v>
      </c>
      <c r="B28" s="6">
        <v>0</v>
      </c>
      <c r="C28" s="6">
        <v>0</v>
      </c>
      <c r="D28" s="6">
        <v>0</v>
      </c>
      <c r="E28" s="6">
        <v>0</v>
      </c>
    </row>
    <row r="29" spans="1:5" ht="15" customHeight="1" x14ac:dyDescent="0.25">
      <c r="A29" s="28" t="s">
        <v>10</v>
      </c>
      <c r="B29" s="6">
        <v>0</v>
      </c>
      <c r="C29" s="6">
        <v>0</v>
      </c>
      <c r="D29" s="6">
        <v>0</v>
      </c>
      <c r="E29" s="6">
        <v>0</v>
      </c>
    </row>
    <row r="30" spans="1:5" x14ac:dyDescent="0.25">
      <c r="A30" s="27" t="s">
        <v>15</v>
      </c>
      <c r="B30" s="6">
        <v>0</v>
      </c>
      <c r="C30" s="6">
        <v>0</v>
      </c>
      <c r="D30" s="6">
        <v>0</v>
      </c>
      <c r="E30" s="6">
        <v>0</v>
      </c>
    </row>
    <row r="31" spans="1:5" ht="15" customHeight="1" x14ac:dyDescent="0.25">
      <c r="A31" s="27" t="s">
        <v>16</v>
      </c>
      <c r="B31" s="6">
        <v>0</v>
      </c>
      <c r="C31" s="6">
        <v>0</v>
      </c>
      <c r="D31" s="6">
        <v>0</v>
      </c>
      <c r="E31" s="6">
        <v>0</v>
      </c>
    </row>
    <row r="32" spans="1:5" ht="15" customHeight="1" x14ac:dyDescent="0.25">
      <c r="A32" s="27" t="s">
        <v>17</v>
      </c>
      <c r="B32" s="6">
        <v>88778.224300000002</v>
      </c>
      <c r="C32" s="6">
        <v>71203.224300000002</v>
      </c>
      <c r="D32" s="6">
        <v>64985.424299999999</v>
      </c>
      <c r="E32" s="6">
        <v>65020.624299999996</v>
      </c>
    </row>
    <row r="33" spans="1:7" x14ac:dyDescent="0.25">
      <c r="A33" s="27" t="s">
        <v>18</v>
      </c>
      <c r="B33" s="6">
        <v>32505.253000000001</v>
      </c>
      <c r="C33" s="6">
        <v>28605.751</v>
      </c>
      <c r="D33" s="6">
        <v>25786.013999999999</v>
      </c>
      <c r="E33" s="6">
        <v>26884.976999999999</v>
      </c>
    </row>
    <row r="34" spans="1:7" x14ac:dyDescent="0.25">
      <c r="A34" s="28" t="s">
        <v>19</v>
      </c>
      <c r="B34" s="6">
        <v>32505.253000000001</v>
      </c>
      <c r="C34" s="6">
        <v>28605.751</v>
      </c>
      <c r="D34" s="6">
        <v>25786.013999999999</v>
      </c>
      <c r="E34" s="6">
        <v>26884.976999999999</v>
      </c>
    </row>
    <row r="35" spans="1:7" x14ac:dyDescent="0.25">
      <c r="A35" s="28" t="s">
        <v>20</v>
      </c>
      <c r="B35" s="6">
        <v>0</v>
      </c>
      <c r="C35" s="6">
        <v>0</v>
      </c>
      <c r="D35" s="6">
        <v>0</v>
      </c>
      <c r="E35" s="6">
        <v>0</v>
      </c>
    </row>
    <row r="36" spans="1:7" x14ac:dyDescent="0.25">
      <c r="A36" s="27" t="s">
        <v>21</v>
      </c>
      <c r="B36" s="6">
        <v>58256.663529999998</v>
      </c>
      <c r="C36" s="6">
        <v>56695.385000000002</v>
      </c>
      <c r="D36" s="6">
        <v>47744.591999999997</v>
      </c>
      <c r="E36" s="6">
        <v>53227.546000000002</v>
      </c>
    </row>
    <row r="37" spans="1:7" x14ac:dyDescent="0.25">
      <c r="A37" s="28" t="s">
        <v>22</v>
      </c>
      <c r="B37" s="6">
        <v>0</v>
      </c>
      <c r="C37" s="6">
        <v>0</v>
      </c>
      <c r="D37" s="6">
        <v>0</v>
      </c>
      <c r="E37" s="6">
        <v>0</v>
      </c>
    </row>
    <row r="38" spans="1:7" x14ac:dyDescent="0.25">
      <c r="A38" s="28" t="s">
        <v>23</v>
      </c>
      <c r="B38" s="6">
        <v>58256.663529999998</v>
      </c>
      <c r="C38" s="6">
        <v>56695.385000000002</v>
      </c>
      <c r="D38" s="6">
        <v>47744.591999999997</v>
      </c>
      <c r="E38" s="6">
        <v>53227.546000000002</v>
      </c>
    </row>
    <row r="39" spans="1:7" x14ac:dyDescent="0.25">
      <c r="A39" s="27" t="s">
        <v>24</v>
      </c>
      <c r="B39" s="6">
        <v>0</v>
      </c>
      <c r="C39" s="6">
        <v>0</v>
      </c>
      <c r="D39" s="6">
        <v>0</v>
      </c>
      <c r="E39" s="6">
        <v>0</v>
      </c>
    </row>
    <row r="40" spans="1:7" x14ac:dyDescent="0.25">
      <c r="A40" s="28" t="s">
        <v>25</v>
      </c>
      <c r="B40" s="6">
        <v>0</v>
      </c>
      <c r="C40" s="6">
        <v>0</v>
      </c>
      <c r="D40" s="6">
        <v>0</v>
      </c>
      <c r="E40" s="6">
        <v>0</v>
      </c>
    </row>
    <row r="41" spans="1:7" x14ac:dyDescent="0.25">
      <c r="A41" s="28" t="s">
        <v>26</v>
      </c>
      <c r="B41" s="6">
        <v>0</v>
      </c>
      <c r="C41" s="6">
        <v>0</v>
      </c>
      <c r="D41" s="6">
        <v>0</v>
      </c>
      <c r="E41" s="6">
        <v>0</v>
      </c>
    </row>
    <row r="42" spans="1:7" x14ac:dyDescent="0.25">
      <c r="A42" s="27" t="s">
        <v>27</v>
      </c>
      <c r="B42" s="6">
        <v>228141.03375499998</v>
      </c>
      <c r="C42" s="6">
        <v>243613.25605000003</v>
      </c>
      <c r="D42" s="6">
        <v>219593.77303700001</v>
      </c>
      <c r="E42" s="6">
        <v>204687.25070400001</v>
      </c>
    </row>
    <row r="43" spans="1:7" ht="15.75" customHeight="1" thickBot="1" x14ac:dyDescent="0.3">
      <c r="A43" s="29" t="s">
        <v>28</v>
      </c>
      <c r="B43" s="13">
        <v>0</v>
      </c>
      <c r="C43" s="13">
        <v>0</v>
      </c>
      <c r="D43" s="13">
        <v>0</v>
      </c>
      <c r="E43" s="13">
        <v>0</v>
      </c>
    </row>
    <row r="44" spans="1:7" s="16" customFormat="1" ht="15.75" customHeight="1" thickBot="1" x14ac:dyDescent="0.3">
      <c r="A44" s="26"/>
      <c r="B44" s="14" t="s">
        <v>165</v>
      </c>
      <c r="C44" s="14" t="s">
        <v>162</v>
      </c>
      <c r="D44" s="14" t="s">
        <v>160</v>
      </c>
      <c r="E44" s="15" t="s">
        <v>122</v>
      </c>
      <c r="G44"/>
    </row>
    <row r="45" spans="1:7" x14ac:dyDescent="0.25">
      <c r="A45" s="25" t="s">
        <v>79</v>
      </c>
      <c r="B45" s="4">
        <v>190922317.08885199</v>
      </c>
      <c r="C45" s="4">
        <v>136624358.40544</v>
      </c>
      <c r="D45" s="4">
        <v>132629616.53887397</v>
      </c>
      <c r="E45" s="4">
        <v>143778335.13232401</v>
      </c>
      <c r="G45" s="17"/>
    </row>
    <row r="46" spans="1:7" x14ac:dyDescent="0.25">
      <c r="A46" s="27" t="s">
        <v>50</v>
      </c>
      <c r="B46" s="6">
        <v>181819479.110434</v>
      </c>
      <c r="C46" s="6">
        <v>127873245.526637</v>
      </c>
      <c r="D46" s="6">
        <v>123986959.69773398</v>
      </c>
      <c r="E46" s="6">
        <v>135608041.04394299</v>
      </c>
    </row>
    <row r="47" spans="1:7" x14ac:dyDescent="0.25">
      <c r="A47" s="28" t="s">
        <v>30</v>
      </c>
      <c r="B47" s="6">
        <v>7199132.68212</v>
      </c>
      <c r="C47" s="6">
        <v>10545984.68038</v>
      </c>
      <c r="D47" s="6">
        <v>11780020.835619999</v>
      </c>
      <c r="E47" s="6">
        <v>13728486.37569</v>
      </c>
    </row>
    <row r="48" spans="1:7" x14ac:dyDescent="0.25">
      <c r="A48" s="30" t="s">
        <v>7</v>
      </c>
      <c r="B48" s="6">
        <v>1816997.0889900001</v>
      </c>
      <c r="C48" s="6">
        <v>1855169.76064</v>
      </c>
      <c r="D48" s="6">
        <v>1555293.7594699999</v>
      </c>
      <c r="E48" s="6">
        <v>1884786.2745099999</v>
      </c>
    </row>
    <row r="49" spans="1:5" x14ac:dyDescent="0.25">
      <c r="A49" s="30" t="s">
        <v>31</v>
      </c>
      <c r="B49" s="6">
        <v>5382135.5931299999</v>
      </c>
      <c r="C49" s="6">
        <v>8690814.9197399989</v>
      </c>
      <c r="D49" s="6">
        <v>10224727.07615</v>
      </c>
      <c r="E49" s="6">
        <v>11843700.10118</v>
      </c>
    </row>
    <row r="50" spans="1:5" x14ac:dyDescent="0.25">
      <c r="A50" s="30" t="s">
        <v>32</v>
      </c>
      <c r="B50" s="6">
        <v>0</v>
      </c>
      <c r="C50" s="6">
        <v>0</v>
      </c>
      <c r="D50" s="6">
        <v>0</v>
      </c>
      <c r="E50" s="6">
        <v>0</v>
      </c>
    </row>
    <row r="51" spans="1:5" ht="15" customHeight="1" x14ac:dyDescent="0.25">
      <c r="A51" s="30" t="s">
        <v>33</v>
      </c>
      <c r="B51" s="6">
        <v>0</v>
      </c>
      <c r="C51" s="6">
        <v>0</v>
      </c>
      <c r="D51" s="6">
        <v>0</v>
      </c>
      <c r="E51" s="6">
        <v>0</v>
      </c>
    </row>
    <row r="52" spans="1:5" ht="15" customHeight="1" x14ac:dyDescent="0.25">
      <c r="A52" s="30" t="s">
        <v>34</v>
      </c>
      <c r="B52" s="6">
        <v>0</v>
      </c>
      <c r="C52" s="6">
        <v>0</v>
      </c>
      <c r="D52" s="6">
        <v>0</v>
      </c>
      <c r="E52" s="6">
        <v>0</v>
      </c>
    </row>
    <row r="53" spans="1:5" ht="15" customHeight="1" x14ac:dyDescent="0.25">
      <c r="A53" s="28" t="s">
        <v>35</v>
      </c>
      <c r="B53" s="6">
        <v>0</v>
      </c>
      <c r="C53" s="6">
        <v>0</v>
      </c>
      <c r="D53" s="6">
        <v>0</v>
      </c>
      <c r="E53" s="6">
        <v>0</v>
      </c>
    </row>
    <row r="54" spans="1:5" ht="15" customHeight="1" x14ac:dyDescent="0.25">
      <c r="A54" s="30" t="s">
        <v>32</v>
      </c>
      <c r="B54" s="6">
        <v>0</v>
      </c>
      <c r="C54" s="6">
        <v>0</v>
      </c>
      <c r="D54" s="6">
        <v>0</v>
      </c>
      <c r="E54" s="6">
        <v>0</v>
      </c>
    </row>
    <row r="55" spans="1:5" ht="15" customHeight="1" x14ac:dyDescent="0.25">
      <c r="A55" s="30" t="s">
        <v>33</v>
      </c>
      <c r="B55" s="6">
        <v>0</v>
      </c>
      <c r="C55" s="6">
        <v>0</v>
      </c>
      <c r="D55" s="6">
        <v>0</v>
      </c>
      <c r="E55" s="6">
        <v>0</v>
      </c>
    </row>
    <row r="56" spans="1:5" ht="15" customHeight="1" x14ac:dyDescent="0.25">
      <c r="A56" s="30" t="s">
        <v>34</v>
      </c>
      <c r="B56" s="6">
        <v>0</v>
      </c>
      <c r="C56" s="6">
        <v>0</v>
      </c>
      <c r="D56" s="6">
        <v>0</v>
      </c>
      <c r="E56" s="6">
        <v>0</v>
      </c>
    </row>
    <row r="57" spans="1:5" x14ac:dyDescent="0.25">
      <c r="A57" s="28" t="s">
        <v>36</v>
      </c>
      <c r="B57" s="6">
        <v>173340959.10615599</v>
      </c>
      <c r="C57" s="6">
        <v>116591468.701216</v>
      </c>
      <c r="D57" s="6">
        <v>111379792.83780698</v>
      </c>
      <c r="E57" s="6">
        <v>120861383.431805</v>
      </c>
    </row>
    <row r="58" spans="1:5" x14ac:dyDescent="0.25">
      <c r="A58" s="30" t="s">
        <v>32</v>
      </c>
      <c r="B58" s="6">
        <v>166059569.75240999</v>
      </c>
      <c r="C58" s="6">
        <v>110461312.06024499</v>
      </c>
      <c r="D58" s="6">
        <v>100738733.169075</v>
      </c>
      <c r="E58" s="6">
        <v>106250038.22645399</v>
      </c>
    </row>
    <row r="59" spans="1:5" ht="15" customHeight="1" x14ac:dyDescent="0.25">
      <c r="A59" s="30" t="s">
        <v>33</v>
      </c>
      <c r="B59" s="6">
        <v>4181630.7702230001</v>
      </c>
      <c r="C59" s="6">
        <v>4080190.3178499998</v>
      </c>
      <c r="D59" s="6">
        <v>7199616.4788199998</v>
      </c>
      <c r="E59" s="6">
        <v>11479073.680809999</v>
      </c>
    </row>
    <row r="60" spans="1:5" ht="15" customHeight="1" x14ac:dyDescent="0.25">
      <c r="A60" s="30" t="s">
        <v>34</v>
      </c>
      <c r="B60" s="6">
        <v>3099758.5835229997</v>
      </c>
      <c r="C60" s="6">
        <v>2049966.3231210001</v>
      </c>
      <c r="D60" s="6">
        <v>3441443.1899120002</v>
      </c>
      <c r="E60" s="6">
        <v>3132271.5245409999</v>
      </c>
    </row>
    <row r="61" spans="1:5" x14ac:dyDescent="0.25">
      <c r="A61" s="28" t="s">
        <v>15</v>
      </c>
      <c r="B61" s="6">
        <v>0</v>
      </c>
      <c r="C61" s="6">
        <v>0</v>
      </c>
      <c r="D61" s="6">
        <v>85644.967449999996</v>
      </c>
      <c r="E61" s="6">
        <v>79740.847869999998</v>
      </c>
    </row>
    <row r="62" spans="1:5" ht="15" customHeight="1" x14ac:dyDescent="0.25">
      <c r="A62" s="28" t="s">
        <v>16</v>
      </c>
      <c r="B62" s="6">
        <v>0</v>
      </c>
      <c r="C62" s="6">
        <v>0</v>
      </c>
      <c r="D62" s="6">
        <v>0</v>
      </c>
      <c r="E62" s="6">
        <v>0</v>
      </c>
    </row>
    <row r="63" spans="1:5" x14ac:dyDescent="0.25">
      <c r="A63" s="28" t="s">
        <v>37</v>
      </c>
      <c r="B63" s="6">
        <v>53493.983457000002</v>
      </c>
      <c r="C63" s="6">
        <v>52144.522616999995</v>
      </c>
      <c r="D63" s="6">
        <v>48135.840336999994</v>
      </c>
      <c r="E63" s="6">
        <v>49149.444582000004</v>
      </c>
    </row>
    <row r="64" spans="1:5" ht="15" customHeight="1" x14ac:dyDescent="0.25">
      <c r="A64" s="30" t="s">
        <v>38</v>
      </c>
      <c r="B64" s="6">
        <v>0</v>
      </c>
      <c r="C64" s="6">
        <v>0</v>
      </c>
      <c r="D64" s="6">
        <v>0</v>
      </c>
      <c r="E64" s="6">
        <v>0</v>
      </c>
    </row>
    <row r="65" spans="1:5" ht="15" customHeight="1" x14ac:dyDescent="0.25">
      <c r="A65" s="30" t="s">
        <v>39</v>
      </c>
      <c r="B65" s="6">
        <v>0</v>
      </c>
      <c r="C65" s="6">
        <v>0</v>
      </c>
      <c r="D65" s="6">
        <v>0</v>
      </c>
      <c r="E65" s="6">
        <v>0</v>
      </c>
    </row>
    <row r="66" spans="1:5" x14ac:dyDescent="0.25">
      <c r="A66" s="30" t="s">
        <v>40</v>
      </c>
      <c r="B66" s="6">
        <v>0</v>
      </c>
      <c r="C66" s="6">
        <v>0</v>
      </c>
      <c r="D66" s="6">
        <v>0</v>
      </c>
      <c r="E66" s="6">
        <v>0</v>
      </c>
    </row>
    <row r="67" spans="1:5" ht="15" customHeight="1" x14ac:dyDescent="0.25">
      <c r="A67" s="30" t="s">
        <v>41</v>
      </c>
      <c r="B67" s="6">
        <v>0</v>
      </c>
      <c r="C67" s="6">
        <v>0</v>
      </c>
      <c r="D67" s="6">
        <v>0</v>
      </c>
      <c r="E67" s="6">
        <v>0</v>
      </c>
    </row>
    <row r="68" spans="1:5" ht="15" customHeight="1" x14ac:dyDescent="0.25">
      <c r="A68" s="30" t="s">
        <v>42</v>
      </c>
      <c r="B68" s="6">
        <v>6497.6034570000002</v>
      </c>
      <c r="C68" s="6">
        <v>5148.1426169999995</v>
      </c>
      <c r="D68" s="6">
        <v>5139.4603370000004</v>
      </c>
      <c r="E68" s="6">
        <v>6153.064582</v>
      </c>
    </row>
    <row r="69" spans="1:5" x14ac:dyDescent="0.25">
      <c r="A69" s="30" t="s">
        <v>43</v>
      </c>
      <c r="B69" s="6">
        <v>46996.38</v>
      </c>
      <c r="C69" s="6">
        <v>46996.38</v>
      </c>
      <c r="D69" s="6">
        <v>42996.38</v>
      </c>
      <c r="E69" s="6">
        <v>42996.38</v>
      </c>
    </row>
    <row r="70" spans="1:5" x14ac:dyDescent="0.25">
      <c r="A70" s="28" t="s">
        <v>44</v>
      </c>
      <c r="B70" s="6">
        <v>234909.46382999999</v>
      </c>
      <c r="C70" s="6">
        <v>199934.20051</v>
      </c>
      <c r="D70" s="6">
        <v>213093.14562</v>
      </c>
      <c r="E70" s="6">
        <v>210007.46732</v>
      </c>
    </row>
    <row r="71" spans="1:5" x14ac:dyDescent="0.25">
      <c r="A71" s="30" t="s">
        <v>45</v>
      </c>
      <c r="B71" s="6">
        <v>71380.073829999994</v>
      </c>
      <c r="C71" s="6">
        <v>36405.000509999998</v>
      </c>
      <c r="D71" s="6">
        <v>81233.715620000003</v>
      </c>
      <c r="E71" s="6">
        <v>78148.037319999989</v>
      </c>
    </row>
    <row r="72" spans="1:5" x14ac:dyDescent="0.25">
      <c r="A72" s="30" t="s">
        <v>46</v>
      </c>
      <c r="B72" s="6">
        <v>163529.39000000001</v>
      </c>
      <c r="C72" s="6">
        <v>163529.20000000001</v>
      </c>
      <c r="D72" s="6">
        <v>131859.43</v>
      </c>
      <c r="E72" s="6">
        <v>131859.43</v>
      </c>
    </row>
    <row r="73" spans="1:5" x14ac:dyDescent="0.25">
      <c r="A73" s="28" t="s">
        <v>47</v>
      </c>
      <c r="B73" s="6">
        <v>0</v>
      </c>
      <c r="C73" s="6">
        <v>0</v>
      </c>
      <c r="D73" s="6">
        <v>0</v>
      </c>
      <c r="E73" s="6">
        <v>0</v>
      </c>
    </row>
    <row r="74" spans="1:5" x14ac:dyDescent="0.25">
      <c r="A74" s="28" t="s">
        <v>48</v>
      </c>
      <c r="B74" s="6">
        <v>990983.87487100007</v>
      </c>
      <c r="C74" s="6">
        <v>483713.42191399995</v>
      </c>
      <c r="D74" s="6">
        <v>480272.07089999999</v>
      </c>
      <c r="E74" s="6">
        <v>679273.47667600005</v>
      </c>
    </row>
    <row r="75" spans="1:5" ht="15" customHeight="1" x14ac:dyDescent="0.25">
      <c r="A75" s="28" t="s">
        <v>49</v>
      </c>
      <c r="B75" s="6">
        <v>0</v>
      </c>
      <c r="C75" s="6">
        <v>0</v>
      </c>
      <c r="D75" s="6">
        <v>0</v>
      </c>
      <c r="E75" s="6">
        <v>0</v>
      </c>
    </row>
    <row r="76" spans="1:5" x14ac:dyDescent="0.25">
      <c r="A76" s="27" t="s">
        <v>78</v>
      </c>
      <c r="B76" s="6">
        <v>9102837.9784180019</v>
      </c>
      <c r="C76" s="6">
        <v>8751112.8788029999</v>
      </c>
      <c r="D76" s="6">
        <v>8642656.8411400001</v>
      </c>
      <c r="E76" s="6">
        <v>8170294.0883810008</v>
      </c>
    </row>
    <row r="77" spans="1:5" x14ac:dyDescent="0.25">
      <c r="A77" s="28" t="s">
        <v>51</v>
      </c>
      <c r="B77" s="6">
        <v>769004.32750000001</v>
      </c>
      <c r="C77" s="6">
        <v>769004.32750000001</v>
      </c>
      <c r="D77" s="6">
        <v>769004.32750000001</v>
      </c>
      <c r="E77" s="6">
        <v>769004.32750000001</v>
      </c>
    </row>
    <row r="78" spans="1:5" x14ac:dyDescent="0.25">
      <c r="A78" s="30" t="s">
        <v>52</v>
      </c>
      <c r="B78" s="6">
        <v>769004.32750000001</v>
      </c>
      <c r="C78" s="6">
        <v>769004.32750000001</v>
      </c>
      <c r="D78" s="6">
        <v>769004.32750000001</v>
      </c>
      <c r="E78" s="6">
        <v>769004.32750000001</v>
      </c>
    </row>
    <row r="79" spans="1:5" x14ac:dyDescent="0.25">
      <c r="A79" s="30" t="s">
        <v>53</v>
      </c>
      <c r="B79" s="6">
        <v>0</v>
      </c>
      <c r="C79" s="6">
        <v>0</v>
      </c>
      <c r="D79" s="6">
        <v>0</v>
      </c>
      <c r="E79" s="6">
        <v>0</v>
      </c>
    </row>
    <row r="80" spans="1:5" x14ac:dyDescent="0.25">
      <c r="A80" s="28" t="s">
        <v>54</v>
      </c>
      <c r="B80" s="6">
        <v>411544.60200000001</v>
      </c>
      <c r="C80" s="6">
        <v>411544.60200000001</v>
      </c>
      <c r="D80" s="6">
        <v>411544.60200000001</v>
      </c>
      <c r="E80" s="6">
        <v>411544.60200000001</v>
      </c>
    </row>
    <row r="81" spans="1:5" ht="15" customHeight="1" x14ac:dyDescent="0.25">
      <c r="A81" s="28" t="s">
        <v>55</v>
      </c>
      <c r="B81" s="6">
        <v>0</v>
      </c>
      <c r="C81" s="6">
        <v>0</v>
      </c>
      <c r="D81" s="6">
        <v>0</v>
      </c>
      <c r="E81" s="6">
        <v>0</v>
      </c>
    </row>
    <row r="82" spans="1:5" ht="15" customHeight="1" x14ac:dyDescent="0.25">
      <c r="A82" s="30" t="s">
        <v>56</v>
      </c>
      <c r="B82" s="6">
        <v>0</v>
      </c>
      <c r="C82" s="6">
        <v>0</v>
      </c>
      <c r="D82" s="6">
        <v>0</v>
      </c>
      <c r="E82" s="6">
        <v>0</v>
      </c>
    </row>
    <row r="83" spans="1:5" x14ac:dyDescent="0.25">
      <c r="A83" s="30" t="s">
        <v>57</v>
      </c>
      <c r="B83" s="6">
        <v>0</v>
      </c>
      <c r="C83" s="6">
        <v>0</v>
      </c>
      <c r="D83" s="6">
        <v>0</v>
      </c>
      <c r="E83" s="6">
        <v>0</v>
      </c>
    </row>
    <row r="84" spans="1:5" x14ac:dyDescent="0.25">
      <c r="A84" s="28" t="s">
        <v>58</v>
      </c>
      <c r="B84" s="6">
        <v>0</v>
      </c>
      <c r="C84" s="6">
        <v>0</v>
      </c>
      <c r="D84" s="6">
        <v>0</v>
      </c>
      <c r="E84" s="6">
        <v>0</v>
      </c>
    </row>
    <row r="85" spans="1:5" ht="15" customHeight="1" x14ac:dyDescent="0.25">
      <c r="A85" s="28" t="s">
        <v>59</v>
      </c>
      <c r="B85" s="6">
        <v>585503.56004400004</v>
      </c>
      <c r="C85" s="6">
        <v>668665.37963900005</v>
      </c>
      <c r="D85" s="6">
        <v>726237.54076999996</v>
      </c>
      <c r="E85" s="6">
        <v>578602.34074899997</v>
      </c>
    </row>
    <row r="86" spans="1:5" ht="15" customHeight="1" x14ac:dyDescent="0.25">
      <c r="A86" s="30" t="s">
        <v>60</v>
      </c>
      <c r="B86" s="6">
        <v>0</v>
      </c>
      <c r="C86" s="6">
        <v>0</v>
      </c>
      <c r="D86" s="6">
        <v>0</v>
      </c>
      <c r="E86" s="6">
        <v>0</v>
      </c>
    </row>
    <row r="87" spans="1:5" x14ac:dyDescent="0.25">
      <c r="A87" s="31" t="s">
        <v>18</v>
      </c>
      <c r="B87" s="6">
        <v>0</v>
      </c>
      <c r="C87" s="6">
        <v>0</v>
      </c>
      <c r="D87" s="6">
        <v>0</v>
      </c>
      <c r="E87" s="6">
        <v>0</v>
      </c>
    </row>
    <row r="88" spans="1:5" x14ac:dyDescent="0.25">
      <c r="A88" s="31" t="s">
        <v>21</v>
      </c>
      <c r="B88" s="6">
        <v>0</v>
      </c>
      <c r="C88" s="6">
        <v>0</v>
      </c>
      <c r="D88" s="6">
        <v>0</v>
      </c>
      <c r="E88" s="6">
        <v>0</v>
      </c>
    </row>
    <row r="89" spans="1:5" x14ac:dyDescent="0.25">
      <c r="A89" s="31" t="s">
        <v>61</v>
      </c>
      <c r="B89" s="6">
        <v>0</v>
      </c>
      <c r="C89" s="6">
        <v>0</v>
      </c>
      <c r="D89" s="6">
        <v>0</v>
      </c>
      <c r="E89" s="6">
        <v>0</v>
      </c>
    </row>
    <row r="90" spans="1:5" ht="25.5" customHeight="1" x14ac:dyDescent="0.25">
      <c r="A90" s="31" t="s">
        <v>28</v>
      </c>
      <c r="B90" s="6">
        <v>0</v>
      </c>
      <c r="C90" s="6">
        <v>0</v>
      </c>
      <c r="D90" s="6">
        <v>0</v>
      </c>
      <c r="E90" s="6">
        <v>0</v>
      </c>
    </row>
    <row r="91" spans="1:5" ht="25.5" customHeight="1" x14ac:dyDescent="0.25">
      <c r="A91" s="31" t="s">
        <v>62</v>
      </c>
      <c r="B91" s="6">
        <v>0</v>
      </c>
      <c r="C91" s="6">
        <v>0</v>
      </c>
      <c r="D91" s="6">
        <v>0</v>
      </c>
      <c r="E91" s="6">
        <v>0</v>
      </c>
    </row>
    <row r="92" spans="1:5" ht="15.75" customHeight="1" x14ac:dyDescent="0.25">
      <c r="A92" s="30" t="s">
        <v>63</v>
      </c>
      <c r="B92" s="6">
        <v>585503.56004400004</v>
      </c>
      <c r="C92" s="6">
        <v>668665.37963900005</v>
      </c>
      <c r="D92" s="6">
        <v>726237.54076999996</v>
      </c>
      <c r="E92" s="6">
        <v>578602.34074899997</v>
      </c>
    </row>
    <row r="93" spans="1:5" ht="25.5" customHeight="1" x14ac:dyDescent="0.25">
      <c r="A93" s="31" t="s">
        <v>64</v>
      </c>
      <c r="B93" s="6">
        <v>0</v>
      </c>
      <c r="C93" s="6">
        <v>0</v>
      </c>
      <c r="D93" s="6">
        <v>0</v>
      </c>
      <c r="E93" s="6">
        <v>0</v>
      </c>
    </row>
    <row r="94" spans="1:5" ht="18.75" customHeight="1" x14ac:dyDescent="0.25">
      <c r="A94" s="31" t="s">
        <v>65</v>
      </c>
      <c r="B94" s="6">
        <v>0</v>
      </c>
      <c r="C94" s="6">
        <v>0</v>
      </c>
      <c r="D94" s="6">
        <v>0</v>
      </c>
      <c r="E94" s="6">
        <v>0</v>
      </c>
    </row>
    <row r="95" spans="1:5" ht="24" customHeight="1" x14ac:dyDescent="0.25">
      <c r="A95" s="31" t="s">
        <v>66</v>
      </c>
      <c r="B95" s="6">
        <v>0</v>
      </c>
      <c r="C95" s="6">
        <v>0</v>
      </c>
      <c r="D95" s="6">
        <v>0</v>
      </c>
      <c r="E95" s="6">
        <v>0</v>
      </c>
    </row>
    <row r="96" spans="1:5" ht="18.75" customHeight="1" x14ac:dyDescent="0.25">
      <c r="A96" s="31" t="s">
        <v>12</v>
      </c>
      <c r="B96" s="6">
        <v>585503.56004400004</v>
      </c>
      <c r="C96" s="6">
        <v>668665.37963900005</v>
      </c>
      <c r="D96" s="6">
        <v>726237.54076999996</v>
      </c>
      <c r="E96" s="6">
        <v>578602.34074899997</v>
      </c>
    </row>
    <row r="97" spans="1:7" ht="25.5" customHeight="1" x14ac:dyDescent="0.25">
      <c r="A97" s="31" t="s">
        <v>28</v>
      </c>
      <c r="B97" s="6">
        <v>0</v>
      </c>
      <c r="C97" s="6">
        <v>0</v>
      </c>
      <c r="D97" s="6">
        <v>0</v>
      </c>
      <c r="E97" s="6">
        <v>0</v>
      </c>
    </row>
    <row r="98" spans="1:7" ht="25.5" customHeight="1" x14ac:dyDescent="0.25">
      <c r="A98" s="31" t="s">
        <v>62</v>
      </c>
      <c r="B98" s="6">
        <v>0</v>
      </c>
      <c r="C98" s="6">
        <v>0</v>
      </c>
      <c r="D98" s="6">
        <v>0</v>
      </c>
      <c r="E98" s="6">
        <v>0</v>
      </c>
    </row>
    <row r="99" spans="1:7" ht="15" customHeight="1" x14ac:dyDescent="0.25">
      <c r="A99" s="28" t="s">
        <v>67</v>
      </c>
      <c r="B99" s="6">
        <v>6898001.1164999995</v>
      </c>
      <c r="C99" s="6">
        <v>5694828.6485799998</v>
      </c>
      <c r="D99" s="6">
        <v>5694828.6485799998</v>
      </c>
      <c r="E99" s="6">
        <v>5694828.6485799998</v>
      </c>
    </row>
    <row r="100" spans="1:7" x14ac:dyDescent="0.25">
      <c r="A100" s="28" t="s">
        <v>68</v>
      </c>
      <c r="B100" s="6">
        <v>0</v>
      </c>
      <c r="C100" s="6">
        <v>0</v>
      </c>
      <c r="D100" s="6">
        <v>0</v>
      </c>
      <c r="E100" s="6">
        <v>0</v>
      </c>
    </row>
    <row r="101" spans="1:7" x14ac:dyDescent="0.25">
      <c r="A101" s="28" t="s">
        <v>69</v>
      </c>
      <c r="B101" s="6">
        <v>2196.9322499999998</v>
      </c>
      <c r="C101" s="6">
        <v>2209.4322499999998</v>
      </c>
      <c r="D101" s="6">
        <v>2229.97525</v>
      </c>
      <c r="E101" s="6">
        <v>2232.4502499999999</v>
      </c>
    </row>
    <row r="102" spans="1:7" ht="32.25" customHeight="1" x14ac:dyDescent="0.25">
      <c r="A102" s="30" t="s">
        <v>70</v>
      </c>
      <c r="B102" s="6">
        <v>0</v>
      </c>
      <c r="C102" s="6">
        <v>0</v>
      </c>
      <c r="D102" s="6">
        <v>0</v>
      </c>
      <c r="E102" s="6">
        <v>0</v>
      </c>
    </row>
    <row r="103" spans="1:7" x14ac:dyDescent="0.25">
      <c r="A103" s="30" t="s">
        <v>71</v>
      </c>
      <c r="B103" s="6">
        <v>2196.9322499999998</v>
      </c>
      <c r="C103" s="6">
        <v>2209.4322499999998</v>
      </c>
      <c r="D103" s="6">
        <v>2229.97525</v>
      </c>
      <c r="E103" s="6">
        <v>2232.4502499999999</v>
      </c>
    </row>
    <row r="104" spans="1:7" x14ac:dyDescent="0.25">
      <c r="A104" s="28" t="s">
        <v>72</v>
      </c>
      <c r="B104" s="6">
        <v>0</v>
      </c>
      <c r="C104" s="6">
        <v>0</v>
      </c>
      <c r="D104" s="6">
        <v>0</v>
      </c>
      <c r="E104" s="6">
        <v>0</v>
      </c>
    </row>
    <row r="105" spans="1:7" ht="15" customHeight="1" x14ac:dyDescent="0.25">
      <c r="A105" s="28" t="s">
        <v>73</v>
      </c>
      <c r="B105" s="6">
        <v>436587.44012400002</v>
      </c>
      <c r="C105" s="6">
        <v>1204860.4888340002</v>
      </c>
      <c r="D105" s="6">
        <v>1038811.7470399999</v>
      </c>
      <c r="E105" s="6">
        <v>714081.71930200001</v>
      </c>
    </row>
    <row r="106" spans="1:7" x14ac:dyDescent="0.25">
      <c r="A106" s="28" t="s">
        <v>74</v>
      </c>
      <c r="B106" s="6" t="s">
        <v>1</v>
      </c>
      <c r="C106" s="6" t="s">
        <v>1</v>
      </c>
      <c r="D106" s="6" t="s">
        <v>1</v>
      </c>
      <c r="E106" s="6" t="s">
        <v>1</v>
      </c>
      <c r="G106" s="17"/>
    </row>
    <row r="107" spans="1:7" x14ac:dyDescent="0.25">
      <c r="A107" s="28" t="s">
        <v>75</v>
      </c>
      <c r="B107" s="6" t="s">
        <v>1</v>
      </c>
      <c r="C107" s="6" t="s">
        <v>1</v>
      </c>
      <c r="D107" s="6" t="s">
        <v>1</v>
      </c>
      <c r="E107" s="6" t="s">
        <v>1</v>
      </c>
      <c r="G107" s="17"/>
    </row>
    <row r="108" spans="1:7" ht="23.25" customHeight="1" x14ac:dyDescent="0.25">
      <c r="A108" s="30" t="s">
        <v>76</v>
      </c>
      <c r="B108" s="6" t="s">
        <v>1</v>
      </c>
      <c r="C108" s="6" t="s">
        <v>1</v>
      </c>
      <c r="D108" s="6" t="s">
        <v>1</v>
      </c>
      <c r="E108" s="6" t="s">
        <v>1</v>
      </c>
      <c r="G108" s="17"/>
    </row>
    <row r="109" spans="1:7" ht="15.75" thickBot="1" x14ac:dyDescent="0.3">
      <c r="A109" s="32" t="s">
        <v>77</v>
      </c>
      <c r="B109" s="10" t="s">
        <v>1</v>
      </c>
      <c r="C109" s="10" t="s">
        <v>1</v>
      </c>
      <c r="D109" s="10" t="s">
        <v>1</v>
      </c>
      <c r="E109" s="10" t="s">
        <v>1</v>
      </c>
      <c r="G109" s="17"/>
    </row>
    <row r="110" spans="1:7" x14ac:dyDescent="0.25">
      <c r="G110" s="17"/>
    </row>
    <row r="111" spans="1:7" x14ac:dyDescent="0.25">
      <c r="G111" s="17"/>
    </row>
    <row r="112" spans="1:7" x14ac:dyDescent="0.25">
      <c r="G112" s="17"/>
    </row>
  </sheetData>
  <mergeCells count="8">
    <mergeCell ref="B3:E3"/>
    <mergeCell ref="A1:A2"/>
    <mergeCell ref="B1:E2"/>
    <mergeCell ref="B4:B5"/>
    <mergeCell ref="C4:C5"/>
    <mergeCell ref="D4:D5"/>
    <mergeCell ref="E4:E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75"/>
  <sheetViews>
    <sheetView zoomScaleNormal="100" zoomScaleSheetLayoutView="100" workbookViewId="0">
      <pane xSplit="1" ySplit="5" topLeftCell="B66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RowHeight="15" x14ac:dyDescent="0.25"/>
  <cols>
    <col min="1" max="1" width="92.7109375" bestFit="1" customWidth="1"/>
    <col min="2" max="5" width="14" customWidth="1"/>
    <col min="7" max="7" width="110.7109375" bestFit="1" customWidth="1"/>
  </cols>
  <sheetData>
    <row r="1" spans="1:5" x14ac:dyDescent="0.25">
      <c r="A1" s="83" t="s">
        <v>126</v>
      </c>
      <c r="B1" s="85"/>
      <c r="C1" s="85"/>
      <c r="D1" s="85"/>
      <c r="E1" s="85"/>
    </row>
    <row r="2" spans="1:5" ht="46.5" customHeight="1" thickBot="1" x14ac:dyDescent="0.3">
      <c r="A2" s="84"/>
      <c r="B2" s="86"/>
      <c r="C2" s="86"/>
      <c r="D2" s="86"/>
      <c r="E2" s="86"/>
    </row>
    <row r="3" spans="1:5" ht="15.75" thickBot="1" x14ac:dyDescent="0.3">
      <c r="A3" s="22" t="s">
        <v>123</v>
      </c>
      <c r="B3" s="18" t="str">
        <f>'Statement of Financial Position'!B3:E3</f>
        <v>(31/03/2017)</v>
      </c>
      <c r="C3" s="19"/>
      <c r="D3" s="19"/>
      <c r="E3" s="19"/>
    </row>
    <row r="4" spans="1:5" s="3" customFormat="1" ht="39.950000000000003" customHeight="1" x14ac:dyDescent="0.25">
      <c r="A4" s="91" t="s">
        <v>127</v>
      </c>
      <c r="B4" s="87" t="s">
        <v>166</v>
      </c>
      <c r="C4" s="87" t="s">
        <v>163</v>
      </c>
      <c r="D4" s="87" t="s">
        <v>161</v>
      </c>
      <c r="E4" s="87" t="s">
        <v>0</v>
      </c>
    </row>
    <row r="5" spans="1:5" s="3" customFormat="1" ht="18.75" customHeight="1" thickBot="1" x14ac:dyDescent="0.3">
      <c r="A5" s="92"/>
      <c r="B5" s="88"/>
      <c r="C5" s="88"/>
      <c r="D5" s="88"/>
      <c r="E5" s="88"/>
    </row>
    <row r="6" spans="1:5" ht="15" customHeight="1" x14ac:dyDescent="0.25">
      <c r="A6" s="23" t="s">
        <v>80</v>
      </c>
      <c r="B6" s="20">
        <v>639902.20112999994</v>
      </c>
      <c r="C6" s="20">
        <v>2275231.4913019999</v>
      </c>
      <c r="D6" s="20">
        <v>1670531.1090160001</v>
      </c>
      <c r="E6" s="20">
        <v>1148527.1562579998</v>
      </c>
    </row>
    <row r="7" spans="1:5" ht="15" customHeight="1" x14ac:dyDescent="0.25">
      <c r="A7" s="33" t="s">
        <v>6</v>
      </c>
      <c r="B7" s="5">
        <v>43193.818119999996</v>
      </c>
      <c r="C7" s="5">
        <v>180621.26079300002</v>
      </c>
      <c r="D7" s="5">
        <v>133769.00768000001</v>
      </c>
      <c r="E7" s="5">
        <v>90208.716220000002</v>
      </c>
    </row>
    <row r="8" spans="1:5" ht="15" customHeight="1" x14ac:dyDescent="0.25">
      <c r="A8" s="33" t="s">
        <v>11</v>
      </c>
      <c r="B8" s="5">
        <v>0</v>
      </c>
      <c r="C8" s="5">
        <v>0</v>
      </c>
      <c r="D8" s="5">
        <v>0</v>
      </c>
      <c r="E8" s="5">
        <v>0</v>
      </c>
    </row>
    <row r="9" spans="1:5" ht="15" customHeight="1" x14ac:dyDescent="0.25">
      <c r="A9" s="33" t="s">
        <v>12</v>
      </c>
      <c r="B9" s="5">
        <v>156451.79140000002</v>
      </c>
      <c r="C9" s="5">
        <v>551263.13643900002</v>
      </c>
      <c r="D9" s="5">
        <v>407208.10083000001</v>
      </c>
      <c r="E9" s="5">
        <v>274640.82844000001</v>
      </c>
    </row>
    <row r="10" spans="1:5" ht="15" customHeight="1" x14ac:dyDescent="0.25">
      <c r="A10" s="33" t="s">
        <v>13</v>
      </c>
      <c r="B10" s="5">
        <v>424951.56407899997</v>
      </c>
      <c r="C10" s="5">
        <v>1512361.838769</v>
      </c>
      <c r="D10" s="5">
        <v>1109553.8617980001</v>
      </c>
      <c r="E10" s="5">
        <v>770414.06767599995</v>
      </c>
    </row>
    <row r="11" spans="1:5" ht="15" customHeight="1" x14ac:dyDescent="0.25">
      <c r="A11" s="33" t="s">
        <v>14</v>
      </c>
      <c r="B11" s="5">
        <v>0</v>
      </c>
      <c r="C11" s="5">
        <v>0</v>
      </c>
      <c r="D11" s="5">
        <v>0</v>
      </c>
      <c r="E11" s="5">
        <v>0</v>
      </c>
    </row>
    <row r="12" spans="1:5" ht="15" customHeight="1" x14ac:dyDescent="0.25">
      <c r="A12" s="33" t="s">
        <v>81</v>
      </c>
      <c r="B12" s="7">
        <v>0</v>
      </c>
      <c r="C12" s="7">
        <v>0</v>
      </c>
      <c r="D12" s="7">
        <v>0</v>
      </c>
      <c r="E12" s="7">
        <v>0</v>
      </c>
    </row>
    <row r="13" spans="1:5" ht="15" customHeight="1" x14ac:dyDescent="0.25">
      <c r="A13" s="33" t="s">
        <v>27</v>
      </c>
      <c r="B13" s="8">
        <v>7758.4522200000001</v>
      </c>
      <c r="C13" s="8">
        <v>22860.329859999998</v>
      </c>
      <c r="D13" s="8">
        <v>20000.138708000002</v>
      </c>
      <c r="E13" s="8">
        <v>13263.543922000001</v>
      </c>
    </row>
    <row r="14" spans="1:5" ht="15" customHeight="1" x14ac:dyDescent="0.25">
      <c r="A14" s="24" t="s">
        <v>82</v>
      </c>
      <c r="B14" s="8">
        <v>132503.40383700002</v>
      </c>
      <c r="C14" s="8">
        <v>504943.791807</v>
      </c>
      <c r="D14" s="8">
        <v>378652.90190300002</v>
      </c>
      <c r="E14" s="8">
        <v>257211.99414600001</v>
      </c>
    </row>
    <row r="15" spans="1:5" ht="15" customHeight="1" x14ac:dyDescent="0.25">
      <c r="A15" s="33" t="s">
        <v>30</v>
      </c>
      <c r="B15" s="8">
        <v>31640.442930000001</v>
      </c>
      <c r="C15" s="8">
        <v>131775.856302</v>
      </c>
      <c r="D15" s="8">
        <v>101645.30467</v>
      </c>
      <c r="E15" s="8">
        <v>71335.130980000002</v>
      </c>
    </row>
    <row r="16" spans="1:5" ht="15" customHeight="1" x14ac:dyDescent="0.25">
      <c r="A16" s="33" t="s">
        <v>35</v>
      </c>
      <c r="B16" s="8">
        <v>0</v>
      </c>
      <c r="C16" s="8">
        <v>0</v>
      </c>
      <c r="D16" s="8">
        <v>0</v>
      </c>
      <c r="E16" s="8">
        <v>0</v>
      </c>
    </row>
    <row r="17" spans="1:5" ht="15" customHeight="1" x14ac:dyDescent="0.25">
      <c r="A17" s="33" t="s">
        <v>36</v>
      </c>
      <c r="B17" s="8">
        <v>99398.286911999996</v>
      </c>
      <c r="C17" s="8">
        <v>367820.71074299997</v>
      </c>
      <c r="D17" s="8">
        <v>273529.83136299998</v>
      </c>
      <c r="E17" s="8">
        <v>183546.90306600003</v>
      </c>
    </row>
    <row r="18" spans="1:5" ht="15" customHeight="1" x14ac:dyDescent="0.25">
      <c r="A18" s="33" t="s">
        <v>81</v>
      </c>
      <c r="B18" s="8">
        <v>0</v>
      </c>
      <c r="C18" s="8">
        <v>0</v>
      </c>
      <c r="D18" s="8">
        <v>0</v>
      </c>
      <c r="E18" s="8">
        <v>0</v>
      </c>
    </row>
    <row r="19" spans="1:5" ht="15" customHeight="1" x14ac:dyDescent="0.25">
      <c r="A19" s="33" t="s">
        <v>48</v>
      </c>
      <c r="B19" s="8">
        <v>1464.6739950000001</v>
      </c>
      <c r="C19" s="8">
        <v>5347.2247619999998</v>
      </c>
      <c r="D19" s="8">
        <v>3477.7658700000002</v>
      </c>
      <c r="E19" s="8">
        <v>2329.9601000000002</v>
      </c>
    </row>
    <row r="20" spans="1:5" ht="15" customHeight="1" x14ac:dyDescent="0.25">
      <c r="A20" s="24" t="s">
        <v>83</v>
      </c>
      <c r="B20" s="8">
        <v>0</v>
      </c>
      <c r="C20" s="8">
        <v>0</v>
      </c>
      <c r="D20" s="8">
        <v>0</v>
      </c>
      <c r="E20" s="8">
        <v>0</v>
      </c>
    </row>
    <row r="21" spans="1:5" ht="15" customHeight="1" x14ac:dyDescent="0.25">
      <c r="A21" s="24" t="s">
        <v>84</v>
      </c>
      <c r="B21" s="8">
        <v>0</v>
      </c>
      <c r="C21" s="8">
        <v>997.53224999999998</v>
      </c>
      <c r="D21" s="8">
        <v>997.53224999999998</v>
      </c>
      <c r="E21" s="8">
        <v>997.53224999999998</v>
      </c>
    </row>
    <row r="22" spans="1:5" ht="15" customHeight="1" x14ac:dyDescent="0.25">
      <c r="A22" s="33" t="s">
        <v>6</v>
      </c>
      <c r="B22" s="8">
        <v>0</v>
      </c>
      <c r="C22" s="8">
        <v>997.53224999999998</v>
      </c>
      <c r="D22" s="8">
        <v>997.53224999999998</v>
      </c>
      <c r="E22" s="8">
        <v>997.53224999999998</v>
      </c>
    </row>
    <row r="23" spans="1:5" ht="15" customHeight="1" x14ac:dyDescent="0.25">
      <c r="A23" s="33" t="s">
        <v>11</v>
      </c>
      <c r="B23" s="8">
        <v>0</v>
      </c>
      <c r="C23" s="8">
        <v>0</v>
      </c>
      <c r="D23" s="8">
        <v>0</v>
      </c>
      <c r="E23" s="8">
        <v>0</v>
      </c>
    </row>
    <row r="24" spans="1:5" ht="15" customHeight="1" x14ac:dyDescent="0.25">
      <c r="A24" s="33" t="s">
        <v>12</v>
      </c>
      <c r="B24" s="8">
        <v>0</v>
      </c>
      <c r="C24" s="8">
        <v>0</v>
      </c>
      <c r="D24" s="8">
        <v>0</v>
      </c>
      <c r="E24" s="8">
        <v>0</v>
      </c>
    </row>
    <row r="25" spans="1:5" ht="15" customHeight="1" x14ac:dyDescent="0.25">
      <c r="A25" s="24" t="s">
        <v>85</v>
      </c>
      <c r="B25" s="8">
        <v>49618.8269</v>
      </c>
      <c r="C25" s="8">
        <v>324019.92563200003</v>
      </c>
      <c r="D25" s="8">
        <v>211936.44421000002</v>
      </c>
      <c r="E25" s="8">
        <v>143086.27095999999</v>
      </c>
    </row>
    <row r="26" spans="1:5" ht="15" customHeight="1" x14ac:dyDescent="0.25">
      <c r="A26" s="24" t="s">
        <v>86</v>
      </c>
      <c r="B26" s="8">
        <v>5543.2071999999998</v>
      </c>
      <c r="C26" s="8">
        <v>121883.029079</v>
      </c>
      <c r="D26" s="8">
        <v>29559.554829999997</v>
      </c>
      <c r="E26" s="8">
        <v>18054.331920000001</v>
      </c>
    </row>
    <row r="27" spans="1:5" ht="15" customHeight="1" x14ac:dyDescent="0.25">
      <c r="A27" s="24" t="s">
        <v>87</v>
      </c>
      <c r="B27" s="8">
        <v>61217.356180000002</v>
      </c>
      <c r="C27" s="8">
        <v>140808.34227700002</v>
      </c>
      <c r="D27" s="8">
        <v>137726.60811999996</v>
      </c>
      <c r="E27" s="8">
        <v>85489.560859999998</v>
      </c>
    </row>
    <row r="28" spans="1:5" ht="15" customHeight="1" x14ac:dyDescent="0.25">
      <c r="A28" s="33" t="s">
        <v>12</v>
      </c>
      <c r="B28" s="8">
        <v>60713.032520000001</v>
      </c>
      <c r="C28" s="8">
        <v>155636.621636</v>
      </c>
      <c r="D28" s="8">
        <v>137011.71338999999</v>
      </c>
      <c r="E28" s="8">
        <v>84774.666099999988</v>
      </c>
    </row>
    <row r="29" spans="1:5" ht="15" customHeight="1" x14ac:dyDescent="0.25">
      <c r="A29" s="33" t="s">
        <v>13</v>
      </c>
      <c r="B29" s="8">
        <v>0</v>
      </c>
      <c r="C29" s="8">
        <v>-15594.484920000001</v>
      </c>
      <c r="D29" s="8">
        <v>0</v>
      </c>
      <c r="E29" s="8">
        <v>0</v>
      </c>
    </row>
    <row r="30" spans="1:5" ht="15" customHeight="1" x14ac:dyDescent="0.25">
      <c r="A30" s="33" t="s">
        <v>14</v>
      </c>
      <c r="B30" s="8">
        <v>0</v>
      </c>
      <c r="C30" s="8">
        <v>0</v>
      </c>
      <c r="D30" s="8">
        <v>0</v>
      </c>
      <c r="E30" s="8">
        <v>0</v>
      </c>
    </row>
    <row r="31" spans="1:5" ht="15" customHeight="1" x14ac:dyDescent="0.25">
      <c r="A31" s="33" t="s">
        <v>36</v>
      </c>
      <c r="B31" s="8">
        <v>504.32365999999996</v>
      </c>
      <c r="C31" s="8">
        <v>766.20556099999999</v>
      </c>
      <c r="D31" s="8">
        <v>714.89472999999998</v>
      </c>
      <c r="E31" s="8">
        <v>714.89476000000002</v>
      </c>
    </row>
    <row r="32" spans="1:5" ht="15" customHeight="1" x14ac:dyDescent="0.25">
      <c r="A32" s="33" t="s">
        <v>71</v>
      </c>
      <c r="B32" s="8">
        <v>0</v>
      </c>
      <c r="C32" s="8">
        <v>0</v>
      </c>
      <c r="D32" s="8">
        <v>0</v>
      </c>
      <c r="E32" s="8">
        <v>0</v>
      </c>
    </row>
    <row r="33" spans="1:5" ht="15" customHeight="1" x14ac:dyDescent="0.25">
      <c r="A33" s="24" t="s">
        <v>88</v>
      </c>
      <c r="B33" s="8">
        <v>236648.16178999998</v>
      </c>
      <c r="C33" s="8">
        <v>415428.83629400004</v>
      </c>
      <c r="D33" s="8">
        <v>442276.62300000002</v>
      </c>
      <c r="E33" s="8">
        <v>351057.30027000001</v>
      </c>
    </row>
    <row r="34" spans="1:5" ht="15" customHeight="1" x14ac:dyDescent="0.25">
      <c r="A34" s="24" t="s">
        <v>89</v>
      </c>
      <c r="B34" s="8">
        <v>0</v>
      </c>
      <c r="C34" s="8">
        <v>0</v>
      </c>
      <c r="D34" s="8">
        <v>0</v>
      </c>
      <c r="E34" s="8">
        <v>0</v>
      </c>
    </row>
    <row r="35" spans="1:5" ht="15" customHeight="1" x14ac:dyDescent="0.25">
      <c r="A35" s="24" t="s">
        <v>90</v>
      </c>
      <c r="B35" s="8">
        <v>0</v>
      </c>
      <c r="C35" s="8">
        <v>-95292.390620000006</v>
      </c>
      <c r="D35" s="8">
        <v>-85644.967449999996</v>
      </c>
      <c r="E35" s="8">
        <v>-79740.847869999998</v>
      </c>
    </row>
    <row r="36" spans="1:5" ht="15" customHeight="1" x14ac:dyDescent="0.25">
      <c r="A36" s="24" t="s">
        <v>91</v>
      </c>
      <c r="B36" s="8">
        <v>0</v>
      </c>
      <c r="C36" s="8">
        <v>-112.07958000000001</v>
      </c>
      <c r="D36" s="8">
        <v>-112.05674</v>
      </c>
      <c r="E36" s="8">
        <v>-12.55095</v>
      </c>
    </row>
    <row r="37" spans="1:5" ht="15" customHeight="1" x14ac:dyDescent="0.25">
      <c r="A37" s="24" t="s">
        <v>92</v>
      </c>
      <c r="B37" s="8">
        <v>0</v>
      </c>
      <c r="C37" s="8">
        <v>-204.001</v>
      </c>
      <c r="D37" s="8">
        <v>-204.001</v>
      </c>
      <c r="E37" s="8">
        <v>-204.001</v>
      </c>
    </row>
    <row r="38" spans="1:5" ht="15" customHeight="1" x14ac:dyDescent="0.25">
      <c r="A38" s="24" t="s">
        <v>93</v>
      </c>
      <c r="B38" s="8">
        <v>1.8719000000000001</v>
      </c>
      <c r="C38" s="8">
        <v>1250.7124220000001</v>
      </c>
      <c r="D38" s="8">
        <v>274.26198999999997</v>
      </c>
      <c r="E38" s="8">
        <v>36.860050000000001</v>
      </c>
    </row>
    <row r="39" spans="1:5" ht="15" customHeight="1" x14ac:dyDescent="0.25">
      <c r="A39" s="24" t="s">
        <v>94</v>
      </c>
      <c r="B39" s="8">
        <v>140171.95527000001</v>
      </c>
      <c r="C39" s="8">
        <v>150970.67436899999</v>
      </c>
      <c r="D39" s="8">
        <v>150969.14278999998</v>
      </c>
      <c r="E39" s="8">
        <v>150964.89221000002</v>
      </c>
    </row>
    <row r="40" spans="1:5" ht="15" customHeight="1" x14ac:dyDescent="0.25">
      <c r="A40" s="24" t="s">
        <v>95</v>
      </c>
      <c r="B40" s="8">
        <v>709169.85159299977</v>
      </c>
      <c r="C40" s="8">
        <v>2284330.873722</v>
      </c>
      <c r="D40" s="8">
        <v>1818599.9538729999</v>
      </c>
      <c r="E40" s="8">
        <v>1223006.0625519999</v>
      </c>
    </row>
    <row r="41" spans="1:5" ht="15" customHeight="1" x14ac:dyDescent="0.25">
      <c r="A41" s="24" t="s">
        <v>96</v>
      </c>
      <c r="B41" s="8">
        <v>173184.49873000002</v>
      </c>
      <c r="C41" s="8">
        <v>760257.91944700002</v>
      </c>
      <c r="D41" s="8">
        <v>495389.16063</v>
      </c>
      <c r="E41" s="8">
        <v>326225.42651999998</v>
      </c>
    </row>
    <row r="42" spans="1:5" ht="15" customHeight="1" x14ac:dyDescent="0.25">
      <c r="A42" s="33" t="s">
        <v>97</v>
      </c>
      <c r="B42" s="8">
        <v>79962.464389999994</v>
      </c>
      <c r="C42" s="8">
        <v>352692.88199999998</v>
      </c>
      <c r="D42" s="8">
        <v>245916.51949000001</v>
      </c>
      <c r="E42" s="8">
        <v>165375.253</v>
      </c>
    </row>
    <row r="43" spans="1:5" ht="15" customHeight="1" x14ac:dyDescent="0.25">
      <c r="A43" s="33" t="s">
        <v>98</v>
      </c>
      <c r="B43" s="8">
        <v>93222.034339999998</v>
      </c>
      <c r="C43" s="8">
        <v>407565.03744700004</v>
      </c>
      <c r="D43" s="8">
        <v>249472.64113999999</v>
      </c>
      <c r="E43" s="8">
        <v>160850.17352000001</v>
      </c>
    </row>
    <row r="44" spans="1:5" ht="15" customHeight="1" x14ac:dyDescent="0.25">
      <c r="A44" s="24" t="s">
        <v>99</v>
      </c>
      <c r="B44" s="8">
        <v>6689.6003300000002</v>
      </c>
      <c r="C44" s="8">
        <v>27185.373</v>
      </c>
      <c r="D44" s="8">
        <v>20910.906669999997</v>
      </c>
      <c r="E44" s="8">
        <v>14596.834339999999</v>
      </c>
    </row>
    <row r="45" spans="1:5" ht="15" customHeight="1" x14ac:dyDescent="0.25">
      <c r="A45" s="33" t="s">
        <v>19</v>
      </c>
      <c r="B45" s="8">
        <v>2647.4101099999998</v>
      </c>
      <c r="C45" s="8">
        <v>27185.373</v>
      </c>
      <c r="D45" s="8">
        <v>6843.5365599999996</v>
      </c>
      <c r="E45" s="8">
        <v>4909.4081100000003</v>
      </c>
    </row>
    <row r="46" spans="1:5" ht="15" customHeight="1" x14ac:dyDescent="0.25">
      <c r="A46" s="33" t="s">
        <v>100</v>
      </c>
      <c r="B46" s="8">
        <v>0</v>
      </c>
      <c r="C46" s="8">
        <v>0</v>
      </c>
      <c r="D46" s="8">
        <v>0</v>
      </c>
      <c r="E46" s="8">
        <v>0</v>
      </c>
    </row>
    <row r="47" spans="1:5" ht="15" customHeight="1" x14ac:dyDescent="0.25">
      <c r="A47" s="33" t="s">
        <v>23</v>
      </c>
      <c r="B47" s="8">
        <v>4042.1902200000004</v>
      </c>
      <c r="C47" s="8">
        <v>18159.201000000001</v>
      </c>
      <c r="D47" s="8">
        <v>14067.37011</v>
      </c>
      <c r="E47" s="8">
        <v>9687.4262300000009</v>
      </c>
    </row>
    <row r="48" spans="1:5" ht="15" customHeight="1" x14ac:dyDescent="0.25">
      <c r="A48" s="24" t="s">
        <v>101</v>
      </c>
      <c r="B48" s="8">
        <v>1349.1246699999999</v>
      </c>
      <c r="C48" s="8">
        <v>-4800.1692199999998</v>
      </c>
      <c r="D48" s="8">
        <v>-8805.9139500000001</v>
      </c>
      <c r="E48" s="8">
        <v>-7797.7734800000007</v>
      </c>
    </row>
    <row r="49" spans="1:5" ht="15" customHeight="1" x14ac:dyDescent="0.25">
      <c r="A49" s="33" t="s">
        <v>42</v>
      </c>
      <c r="B49" s="8">
        <v>1349.1246699999999</v>
      </c>
      <c r="C49" s="8">
        <v>-4800.1692199999998</v>
      </c>
      <c r="D49" s="8">
        <v>-8805.9139500000001</v>
      </c>
      <c r="E49" s="8">
        <v>-7797.7734800000007</v>
      </c>
    </row>
    <row r="50" spans="1:5" ht="15" customHeight="1" x14ac:dyDescent="0.25">
      <c r="A50" s="33" t="s">
        <v>43</v>
      </c>
      <c r="B50" s="8">
        <v>0</v>
      </c>
      <c r="C50" s="8">
        <v>0</v>
      </c>
      <c r="D50" s="8">
        <v>0</v>
      </c>
      <c r="E50" s="8">
        <v>0</v>
      </c>
    </row>
    <row r="51" spans="1:5" ht="15" customHeight="1" x14ac:dyDescent="0.25">
      <c r="A51" s="24" t="s">
        <v>102</v>
      </c>
      <c r="B51" s="8">
        <v>-14779.86436</v>
      </c>
      <c r="C51" s="8">
        <v>27779.545710000002</v>
      </c>
      <c r="D51" s="8">
        <v>22259.898300000001</v>
      </c>
      <c r="E51" s="8">
        <v>13538.6306</v>
      </c>
    </row>
    <row r="52" spans="1:5" ht="15" customHeight="1" x14ac:dyDescent="0.25">
      <c r="A52" s="33" t="s">
        <v>103</v>
      </c>
      <c r="B52" s="8">
        <v>0</v>
      </c>
      <c r="C52" s="8">
        <v>0</v>
      </c>
      <c r="D52" s="8">
        <v>0</v>
      </c>
      <c r="E52" s="8">
        <v>0</v>
      </c>
    </row>
    <row r="53" spans="1:5" ht="15" customHeight="1" x14ac:dyDescent="0.25">
      <c r="A53" s="33" t="s">
        <v>104</v>
      </c>
      <c r="B53" s="8">
        <v>0</v>
      </c>
      <c r="C53" s="8">
        <v>390.78285</v>
      </c>
      <c r="D53" s="8">
        <v>390.78285</v>
      </c>
      <c r="E53" s="8">
        <v>390.78285</v>
      </c>
    </row>
    <row r="54" spans="1:5" ht="15" customHeight="1" x14ac:dyDescent="0.25">
      <c r="A54" s="33" t="s">
        <v>13</v>
      </c>
      <c r="B54" s="8">
        <v>-14779.86436</v>
      </c>
      <c r="C54" s="8">
        <v>27388.762859999999</v>
      </c>
      <c r="D54" s="8">
        <v>21869.115449999998</v>
      </c>
      <c r="E54" s="8">
        <v>13147.847750000001</v>
      </c>
    </row>
    <row r="55" spans="1:5" ht="15" customHeight="1" x14ac:dyDescent="0.25">
      <c r="A55" s="33" t="s">
        <v>105</v>
      </c>
      <c r="B55" s="8">
        <v>0</v>
      </c>
      <c r="C55" s="8">
        <v>0</v>
      </c>
      <c r="D55" s="8">
        <v>0</v>
      </c>
      <c r="E55" s="8">
        <v>0</v>
      </c>
    </row>
    <row r="56" spans="1:5" ht="15" customHeight="1" x14ac:dyDescent="0.25">
      <c r="A56" s="24" t="s">
        <v>106</v>
      </c>
      <c r="B56" s="8">
        <v>0</v>
      </c>
      <c r="C56" s="8">
        <v>0</v>
      </c>
      <c r="D56" s="8">
        <v>0</v>
      </c>
      <c r="E56" s="8">
        <v>0</v>
      </c>
    </row>
    <row r="57" spans="1:5" ht="15" customHeight="1" x14ac:dyDescent="0.25">
      <c r="A57" s="24" t="s">
        <v>107</v>
      </c>
      <c r="B57" s="8">
        <v>0</v>
      </c>
      <c r="C57" s="8">
        <v>0</v>
      </c>
      <c r="D57" s="8">
        <v>0</v>
      </c>
      <c r="E57" s="8">
        <v>0</v>
      </c>
    </row>
    <row r="58" spans="1:5" ht="15" customHeight="1" x14ac:dyDescent="0.25">
      <c r="A58" s="33" t="s">
        <v>108</v>
      </c>
      <c r="B58" s="8">
        <v>0</v>
      </c>
      <c r="C58" s="8">
        <v>0</v>
      </c>
      <c r="D58" s="8">
        <v>0</v>
      </c>
      <c r="E58" s="8">
        <v>0</v>
      </c>
    </row>
    <row r="59" spans="1:5" ht="15" customHeight="1" x14ac:dyDescent="0.25">
      <c r="A59" s="33" t="s">
        <v>109</v>
      </c>
      <c r="B59" s="8">
        <v>0</v>
      </c>
      <c r="C59" s="8">
        <v>0</v>
      </c>
      <c r="D59" s="8">
        <v>0</v>
      </c>
      <c r="E59" s="8">
        <v>0</v>
      </c>
    </row>
    <row r="60" spans="1:5" ht="15" customHeight="1" x14ac:dyDescent="0.25">
      <c r="A60" s="33" t="s">
        <v>22</v>
      </c>
      <c r="B60" s="8">
        <v>0</v>
      </c>
      <c r="C60" s="8">
        <v>0</v>
      </c>
      <c r="D60" s="8">
        <v>0</v>
      </c>
      <c r="E60" s="8">
        <v>0</v>
      </c>
    </row>
    <row r="61" spans="1:5" ht="15" customHeight="1" x14ac:dyDescent="0.25">
      <c r="A61" s="33" t="s">
        <v>23</v>
      </c>
      <c r="B61" s="8">
        <v>0</v>
      </c>
      <c r="C61" s="8">
        <v>0</v>
      </c>
      <c r="D61" s="8">
        <v>0</v>
      </c>
      <c r="E61" s="8">
        <v>0</v>
      </c>
    </row>
    <row r="62" spans="1:5" ht="15" customHeight="1" x14ac:dyDescent="0.25">
      <c r="A62" s="33" t="s">
        <v>71</v>
      </c>
      <c r="B62" s="8">
        <v>0</v>
      </c>
      <c r="C62" s="8">
        <v>0</v>
      </c>
      <c r="D62" s="8">
        <v>0</v>
      </c>
      <c r="E62" s="8">
        <v>0</v>
      </c>
    </row>
    <row r="63" spans="1:5" ht="15" customHeight="1" x14ac:dyDescent="0.25">
      <c r="A63" s="24" t="s">
        <v>110</v>
      </c>
      <c r="B63" s="8">
        <v>0</v>
      </c>
      <c r="C63" s="8">
        <v>0</v>
      </c>
      <c r="D63" s="8">
        <v>0</v>
      </c>
      <c r="E63" s="8">
        <v>0</v>
      </c>
    </row>
    <row r="64" spans="1:5" ht="15" customHeight="1" x14ac:dyDescent="0.25">
      <c r="A64" s="24" t="s">
        <v>111</v>
      </c>
      <c r="B64" s="8">
        <v>0</v>
      </c>
      <c r="C64" s="8">
        <v>0</v>
      </c>
      <c r="D64" s="8">
        <v>0</v>
      </c>
      <c r="E64" s="8">
        <v>0</v>
      </c>
    </row>
    <row r="65" spans="1:5" ht="15" customHeight="1" x14ac:dyDescent="0.25">
      <c r="A65" s="24" t="s">
        <v>112</v>
      </c>
      <c r="B65" s="8">
        <v>5.9677700000000007</v>
      </c>
      <c r="C65" s="8">
        <v>35.507349999999995</v>
      </c>
      <c r="D65" s="8">
        <v>30.454459999999997</v>
      </c>
      <c r="E65" s="8">
        <v>16.674379999999999</v>
      </c>
    </row>
    <row r="66" spans="1:5" ht="15" customHeight="1" x14ac:dyDescent="0.25">
      <c r="A66" s="24" t="s">
        <v>113</v>
      </c>
      <c r="B66" s="8">
        <v>542732.45999299979</v>
      </c>
      <c r="C66" s="8">
        <v>1473943.7121349999</v>
      </c>
      <c r="D66" s="8">
        <v>1288876.356683</v>
      </c>
      <c r="E66" s="8">
        <v>876459.61895200005</v>
      </c>
    </row>
    <row r="67" spans="1:5" ht="15" customHeight="1" x14ac:dyDescent="0.25">
      <c r="A67" s="24" t="s">
        <v>114</v>
      </c>
      <c r="B67" s="8">
        <v>106145.02</v>
      </c>
      <c r="C67" s="8">
        <v>269083.23</v>
      </c>
      <c r="D67" s="8">
        <v>250064.61</v>
      </c>
      <c r="E67" s="8">
        <v>162377.9</v>
      </c>
    </row>
    <row r="68" spans="1:5" ht="15" customHeight="1" x14ac:dyDescent="0.25">
      <c r="A68" s="24" t="s">
        <v>115</v>
      </c>
      <c r="B68" s="8">
        <v>436587.43999299977</v>
      </c>
      <c r="C68" s="8">
        <v>1204860.4821349999</v>
      </c>
      <c r="D68" s="8">
        <v>1038811.7466830001</v>
      </c>
      <c r="E68" s="8">
        <v>714081.71895200002</v>
      </c>
    </row>
    <row r="69" spans="1:5" ht="15" customHeight="1" x14ac:dyDescent="0.25">
      <c r="A69" s="24" t="s">
        <v>116</v>
      </c>
      <c r="B69" s="8">
        <v>0</v>
      </c>
      <c r="C69" s="8">
        <v>0</v>
      </c>
      <c r="D69" s="8">
        <v>0</v>
      </c>
      <c r="E69" s="8">
        <v>0</v>
      </c>
    </row>
    <row r="70" spans="1:5" ht="15" customHeight="1" x14ac:dyDescent="0.25">
      <c r="A70" s="33" t="s">
        <v>117</v>
      </c>
      <c r="B70" s="8">
        <v>0</v>
      </c>
      <c r="C70" s="8">
        <v>0</v>
      </c>
      <c r="D70" s="8">
        <v>0</v>
      </c>
      <c r="E70" s="8">
        <v>0</v>
      </c>
    </row>
    <row r="71" spans="1:5" ht="15" customHeight="1" x14ac:dyDescent="0.25">
      <c r="A71" s="33" t="s">
        <v>118</v>
      </c>
      <c r="B71" s="8">
        <v>0</v>
      </c>
      <c r="C71" s="8">
        <v>0</v>
      </c>
      <c r="D71" s="8">
        <v>0</v>
      </c>
      <c r="E71" s="8">
        <v>0</v>
      </c>
    </row>
    <row r="72" spans="1:5" ht="15" customHeight="1" x14ac:dyDescent="0.25">
      <c r="A72" s="24" t="s">
        <v>119</v>
      </c>
      <c r="B72" s="8">
        <v>436587.43999299977</v>
      </c>
      <c r="C72" s="8">
        <v>1204860.4821349999</v>
      </c>
      <c r="D72" s="8">
        <v>1038811.7466830001</v>
      </c>
      <c r="E72" s="8">
        <v>714081.71895200002</v>
      </c>
    </row>
    <row r="73" spans="1:5" ht="15" customHeight="1" x14ac:dyDescent="0.25">
      <c r="A73" s="33" t="s">
        <v>120</v>
      </c>
      <c r="B73" s="8" t="s">
        <v>1</v>
      </c>
      <c r="C73" s="8" t="s">
        <v>1</v>
      </c>
      <c r="D73" s="8" t="s">
        <v>1</v>
      </c>
      <c r="E73" s="8" t="s">
        <v>1</v>
      </c>
    </row>
    <row r="74" spans="1:5" ht="15" customHeight="1" thickBot="1" x14ac:dyDescent="0.3">
      <c r="A74" s="34" t="s">
        <v>121</v>
      </c>
      <c r="B74" s="9" t="s">
        <v>1</v>
      </c>
      <c r="C74" s="9" t="s">
        <v>1</v>
      </c>
      <c r="D74" s="9" t="s">
        <v>1</v>
      </c>
      <c r="E74" s="9" t="s">
        <v>1</v>
      </c>
    </row>
    <row r="75" spans="1:5" x14ac:dyDescent="0.25">
      <c r="A75" s="11"/>
      <c r="B75" s="12"/>
      <c r="C75" s="12"/>
      <c r="D75" s="12"/>
      <c r="E75" s="12"/>
    </row>
  </sheetData>
  <mergeCells count="7">
    <mergeCell ref="B4:B5"/>
    <mergeCell ref="C4:C5"/>
    <mergeCell ref="D4:D5"/>
    <mergeCell ref="E4:E5"/>
    <mergeCell ref="A1:A2"/>
    <mergeCell ref="A4:A5"/>
    <mergeCell ref="B1:E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47"/>
  <sheetViews>
    <sheetView tabSelected="1" zoomScale="70" zoomScaleNormal="70" zoomScaleSheetLayoutView="10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D49" sqref="D49"/>
    </sheetView>
  </sheetViews>
  <sheetFormatPr defaultRowHeight="12.75" x14ac:dyDescent="0.2"/>
  <cols>
    <col min="1" max="1" width="41.5703125" style="36" customWidth="1"/>
    <col min="2" max="25" width="14.85546875" style="36" customWidth="1"/>
    <col min="26" max="27" width="16.7109375" style="36" customWidth="1"/>
    <col min="28" max="28" width="14.7109375" style="36" customWidth="1"/>
    <col min="29" max="16384" width="9.140625" style="36"/>
  </cols>
  <sheetData>
    <row r="1" spans="1:29" ht="20.100000000000001" customHeight="1" x14ac:dyDescent="0.2">
      <c r="A1" s="83" t="s">
        <v>150</v>
      </c>
      <c r="B1" s="85"/>
      <c r="C1" s="85"/>
      <c r="D1" s="85"/>
      <c r="E1" s="85"/>
      <c r="F1" s="85"/>
      <c r="G1" s="1"/>
      <c r="H1" s="3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  <c r="AA1" s="39"/>
      <c r="AB1" s="35"/>
      <c r="AC1" s="35"/>
    </row>
    <row r="2" spans="1:29" ht="34.5" customHeight="1" thickBot="1" x14ac:dyDescent="0.25">
      <c r="A2" s="84"/>
      <c r="B2" s="86"/>
      <c r="C2" s="86"/>
      <c r="D2" s="86"/>
      <c r="E2" s="86"/>
      <c r="F2" s="86"/>
      <c r="G2" s="2"/>
      <c r="H2" s="40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9"/>
      <c r="AA2" s="39"/>
      <c r="AB2" s="35"/>
      <c r="AC2" s="35"/>
    </row>
    <row r="3" spans="1:29" ht="19.5" customHeight="1" thickBot="1" x14ac:dyDescent="0.25">
      <c r="A3" s="22" t="s">
        <v>123</v>
      </c>
      <c r="B3" s="69"/>
      <c r="C3" s="69"/>
      <c r="D3" s="42"/>
      <c r="E3" s="42"/>
      <c r="F3" s="93" t="str">
        <f>'Statement of Financial Position'!B3</f>
        <v>(31/03/2017)</v>
      </c>
      <c r="G3" s="94"/>
      <c r="H3" s="43"/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/>
      <c r="AA3" s="46"/>
      <c r="AB3" s="35"/>
      <c r="AC3" s="35"/>
    </row>
    <row r="4" spans="1:29" ht="18.75" customHeight="1" x14ac:dyDescent="0.2">
      <c r="A4" s="95" t="s">
        <v>143</v>
      </c>
      <c r="B4" s="106" t="s">
        <v>164</v>
      </c>
      <c r="C4" s="107"/>
      <c r="D4" s="107"/>
      <c r="E4" s="107"/>
      <c r="F4" s="107"/>
      <c r="G4" s="108"/>
      <c r="H4" s="106" t="s">
        <v>162</v>
      </c>
      <c r="I4" s="107"/>
      <c r="J4" s="107"/>
      <c r="K4" s="107"/>
      <c r="L4" s="107"/>
      <c r="M4" s="108"/>
      <c r="N4" s="106" t="s">
        <v>160</v>
      </c>
      <c r="O4" s="107"/>
      <c r="P4" s="107"/>
      <c r="Q4" s="107"/>
      <c r="R4" s="107"/>
      <c r="S4" s="108"/>
      <c r="T4" s="106" t="s">
        <v>122</v>
      </c>
      <c r="U4" s="107"/>
      <c r="V4" s="107"/>
      <c r="W4" s="107"/>
      <c r="X4" s="107"/>
      <c r="Y4" s="108"/>
      <c r="Z4" s="35"/>
      <c r="AA4" s="35"/>
      <c r="AB4" s="35"/>
      <c r="AC4" s="35"/>
    </row>
    <row r="5" spans="1:29" ht="15.75" customHeight="1" thickBot="1" x14ac:dyDescent="0.25">
      <c r="A5" s="96"/>
      <c r="B5" s="109"/>
      <c r="C5" s="110"/>
      <c r="D5" s="110"/>
      <c r="E5" s="110"/>
      <c r="F5" s="110"/>
      <c r="G5" s="111"/>
      <c r="H5" s="109"/>
      <c r="I5" s="110"/>
      <c r="J5" s="110"/>
      <c r="K5" s="110"/>
      <c r="L5" s="110"/>
      <c r="M5" s="111"/>
      <c r="N5" s="109"/>
      <c r="O5" s="110"/>
      <c r="P5" s="110"/>
      <c r="Q5" s="110"/>
      <c r="R5" s="110"/>
      <c r="S5" s="111"/>
      <c r="T5" s="109"/>
      <c r="U5" s="110"/>
      <c r="V5" s="110"/>
      <c r="W5" s="110"/>
      <c r="X5" s="110"/>
      <c r="Y5" s="111"/>
      <c r="Z5" s="35"/>
      <c r="AA5" s="35"/>
      <c r="AB5" s="35"/>
      <c r="AC5" s="35"/>
    </row>
    <row r="6" spans="1:29" ht="30" customHeight="1" x14ac:dyDescent="0.2">
      <c r="A6" s="96"/>
      <c r="B6" s="98" t="s">
        <v>144</v>
      </c>
      <c r="C6" s="100" t="s">
        <v>145</v>
      </c>
      <c r="D6" s="102" t="s">
        <v>153</v>
      </c>
      <c r="E6" s="102" t="s">
        <v>155</v>
      </c>
      <c r="F6" s="102" t="s">
        <v>154</v>
      </c>
      <c r="G6" s="104" t="s">
        <v>156</v>
      </c>
      <c r="H6" s="98" t="s">
        <v>144</v>
      </c>
      <c r="I6" s="100" t="s">
        <v>145</v>
      </c>
      <c r="J6" s="102" t="s">
        <v>153</v>
      </c>
      <c r="K6" s="102" t="s">
        <v>155</v>
      </c>
      <c r="L6" s="102" t="s">
        <v>154</v>
      </c>
      <c r="M6" s="104" t="s">
        <v>156</v>
      </c>
      <c r="N6" s="98" t="s">
        <v>144</v>
      </c>
      <c r="O6" s="100" t="s">
        <v>145</v>
      </c>
      <c r="P6" s="102" t="s">
        <v>153</v>
      </c>
      <c r="Q6" s="102" t="s">
        <v>155</v>
      </c>
      <c r="R6" s="102" t="s">
        <v>154</v>
      </c>
      <c r="S6" s="104" t="s">
        <v>156</v>
      </c>
      <c r="T6" s="98" t="s">
        <v>144</v>
      </c>
      <c r="U6" s="100" t="s">
        <v>145</v>
      </c>
      <c r="V6" s="102" t="s">
        <v>153</v>
      </c>
      <c r="W6" s="102" t="s">
        <v>155</v>
      </c>
      <c r="X6" s="102" t="s">
        <v>154</v>
      </c>
      <c r="Y6" s="104" t="s">
        <v>156</v>
      </c>
      <c r="Z6" s="35"/>
      <c r="AA6" s="35"/>
      <c r="AB6" s="35"/>
      <c r="AC6" s="35"/>
    </row>
    <row r="7" spans="1:29" ht="51" customHeight="1" thickBot="1" x14ac:dyDescent="0.25">
      <c r="A7" s="97"/>
      <c r="B7" s="99"/>
      <c r="C7" s="101"/>
      <c r="D7" s="103"/>
      <c r="E7" s="103"/>
      <c r="F7" s="103"/>
      <c r="G7" s="105"/>
      <c r="H7" s="99"/>
      <c r="I7" s="101"/>
      <c r="J7" s="103"/>
      <c r="K7" s="103"/>
      <c r="L7" s="103"/>
      <c r="M7" s="105"/>
      <c r="N7" s="99"/>
      <c r="O7" s="101"/>
      <c r="P7" s="103"/>
      <c r="Q7" s="103"/>
      <c r="R7" s="103"/>
      <c r="S7" s="105"/>
      <c r="T7" s="99"/>
      <c r="U7" s="101"/>
      <c r="V7" s="103"/>
      <c r="W7" s="103"/>
      <c r="X7" s="103"/>
      <c r="Y7" s="105"/>
    </row>
    <row r="8" spans="1:29" x14ac:dyDescent="0.2">
      <c r="A8" s="47" t="s">
        <v>140</v>
      </c>
      <c r="B8" s="48">
        <v>40935550332.360001</v>
      </c>
      <c r="C8" s="49">
        <v>39914635142.650002</v>
      </c>
      <c r="D8" s="49">
        <v>1020915189.71</v>
      </c>
      <c r="E8" s="50"/>
      <c r="F8" s="50"/>
      <c r="G8" s="51"/>
      <c r="H8" s="48">
        <v>36105703272.790001</v>
      </c>
      <c r="I8" s="49">
        <v>35068756875.650002</v>
      </c>
      <c r="J8" s="49">
        <v>1036946397.14</v>
      </c>
      <c r="K8" s="50"/>
      <c r="L8" s="50"/>
      <c r="M8" s="51"/>
      <c r="N8" s="48">
        <v>40593290406.650002</v>
      </c>
      <c r="O8" s="49">
        <v>39555437058.660004</v>
      </c>
      <c r="P8" s="49">
        <v>1037853347.99</v>
      </c>
      <c r="Q8" s="50"/>
      <c r="R8" s="50"/>
      <c r="S8" s="51"/>
      <c r="T8" s="48">
        <v>36573904097.209999</v>
      </c>
      <c r="U8" s="49">
        <v>35542851616.660004</v>
      </c>
      <c r="V8" s="49">
        <v>1031052480.55</v>
      </c>
      <c r="W8" s="50"/>
      <c r="X8" s="50"/>
      <c r="Y8" s="51"/>
    </row>
    <row r="9" spans="1:29" x14ac:dyDescent="0.2">
      <c r="A9" s="70" t="s">
        <v>128</v>
      </c>
      <c r="B9" s="53">
        <v>8631131942.3700008</v>
      </c>
      <c r="C9" s="54">
        <v>8631131942.3700008</v>
      </c>
      <c r="D9" s="54">
        <v>0</v>
      </c>
      <c r="E9" s="55"/>
      <c r="F9" s="55"/>
      <c r="G9" s="56"/>
      <c r="H9" s="53">
        <v>5436952334.6999998</v>
      </c>
      <c r="I9" s="54">
        <v>5436952334.6999998</v>
      </c>
      <c r="J9" s="54">
        <v>0</v>
      </c>
      <c r="K9" s="55"/>
      <c r="L9" s="55"/>
      <c r="M9" s="56"/>
      <c r="N9" s="53">
        <v>13488000802.43</v>
      </c>
      <c r="O9" s="54">
        <v>13488000802.43</v>
      </c>
      <c r="P9" s="54">
        <v>0</v>
      </c>
      <c r="Q9" s="55"/>
      <c r="R9" s="55"/>
      <c r="S9" s="56"/>
      <c r="T9" s="53">
        <v>12339980848.01</v>
      </c>
      <c r="U9" s="54">
        <v>12339980848.01</v>
      </c>
      <c r="V9" s="54">
        <v>0</v>
      </c>
      <c r="W9" s="55"/>
      <c r="X9" s="55"/>
      <c r="Y9" s="56"/>
    </row>
    <row r="10" spans="1:29" ht="25.5" x14ac:dyDescent="0.2">
      <c r="A10" s="71" t="s">
        <v>152</v>
      </c>
      <c r="B10" s="53">
        <v>8631131942.3700008</v>
      </c>
      <c r="C10" s="54">
        <v>8631131942.3700008</v>
      </c>
      <c r="D10" s="54">
        <v>0</v>
      </c>
      <c r="E10" s="55"/>
      <c r="F10" s="55"/>
      <c r="G10" s="56"/>
      <c r="H10" s="53">
        <v>5436952334.6999998</v>
      </c>
      <c r="I10" s="54">
        <v>5436952334.6999998</v>
      </c>
      <c r="J10" s="54">
        <v>0</v>
      </c>
      <c r="K10" s="55"/>
      <c r="L10" s="55"/>
      <c r="M10" s="56"/>
      <c r="N10" s="53">
        <v>13488000802.43</v>
      </c>
      <c r="O10" s="54">
        <v>13488000802.43</v>
      </c>
      <c r="P10" s="54">
        <v>0</v>
      </c>
      <c r="Q10" s="55"/>
      <c r="R10" s="55"/>
      <c r="S10" s="56"/>
      <c r="T10" s="53">
        <v>12339980848.01</v>
      </c>
      <c r="U10" s="54">
        <v>12339980848.01</v>
      </c>
      <c r="V10" s="54">
        <v>0</v>
      </c>
      <c r="W10" s="55"/>
      <c r="X10" s="55"/>
      <c r="Y10" s="56"/>
    </row>
    <row r="11" spans="1:29" ht="25.5" x14ac:dyDescent="0.2">
      <c r="A11" s="72" t="s">
        <v>129</v>
      </c>
      <c r="B11" s="53">
        <v>8631131942.3700008</v>
      </c>
      <c r="C11" s="57">
        <v>8631131942.3700008</v>
      </c>
      <c r="D11" s="54"/>
      <c r="E11" s="55"/>
      <c r="F11" s="55"/>
      <c r="G11" s="56"/>
      <c r="H11" s="53">
        <v>5436952334.6999998</v>
      </c>
      <c r="I11" s="57">
        <v>5436952334.6999998</v>
      </c>
      <c r="J11" s="54"/>
      <c r="K11" s="55"/>
      <c r="L11" s="55"/>
      <c r="M11" s="56"/>
      <c r="N11" s="53">
        <v>13488000802.43</v>
      </c>
      <c r="O11" s="57">
        <v>13488000802.43</v>
      </c>
      <c r="P11" s="54"/>
      <c r="Q11" s="55"/>
      <c r="R11" s="55"/>
      <c r="S11" s="56"/>
      <c r="T11" s="53">
        <v>12339980848.01</v>
      </c>
      <c r="U11" s="57">
        <v>12339980848.01</v>
      </c>
      <c r="V11" s="54"/>
      <c r="W11" s="55"/>
      <c r="X11" s="55"/>
      <c r="Y11" s="56"/>
    </row>
    <row r="12" spans="1:29" ht="25.5" x14ac:dyDescent="0.2">
      <c r="A12" s="72" t="s">
        <v>130</v>
      </c>
      <c r="B12" s="53">
        <v>0</v>
      </c>
      <c r="C12" s="54"/>
      <c r="D12" s="54"/>
      <c r="E12" s="55"/>
      <c r="F12" s="55"/>
      <c r="G12" s="56"/>
      <c r="H12" s="53">
        <v>0</v>
      </c>
      <c r="I12" s="54"/>
      <c r="J12" s="54"/>
      <c r="K12" s="55"/>
      <c r="L12" s="55"/>
      <c r="M12" s="56"/>
      <c r="N12" s="53">
        <v>0</v>
      </c>
      <c r="O12" s="54"/>
      <c r="P12" s="54"/>
      <c r="Q12" s="55"/>
      <c r="R12" s="55"/>
      <c r="S12" s="56"/>
      <c r="T12" s="53">
        <v>0</v>
      </c>
      <c r="U12" s="54"/>
      <c r="V12" s="54"/>
      <c r="W12" s="55"/>
      <c r="X12" s="55"/>
      <c r="Y12" s="56"/>
    </row>
    <row r="13" spans="1:29" ht="25.5" x14ac:dyDescent="0.2">
      <c r="A13" s="71" t="s">
        <v>151</v>
      </c>
      <c r="B13" s="53">
        <v>0</v>
      </c>
      <c r="C13" s="54">
        <v>0</v>
      </c>
      <c r="D13" s="54">
        <v>0</v>
      </c>
      <c r="E13" s="55"/>
      <c r="F13" s="55"/>
      <c r="G13" s="56"/>
      <c r="H13" s="53">
        <v>0</v>
      </c>
      <c r="I13" s="54">
        <v>0</v>
      </c>
      <c r="J13" s="54">
        <v>0</v>
      </c>
      <c r="K13" s="55"/>
      <c r="L13" s="55"/>
      <c r="M13" s="56"/>
      <c r="N13" s="53">
        <v>0</v>
      </c>
      <c r="O13" s="54">
        <v>0</v>
      </c>
      <c r="P13" s="54">
        <v>0</v>
      </c>
      <c r="Q13" s="55"/>
      <c r="R13" s="55"/>
      <c r="S13" s="56"/>
      <c r="T13" s="53">
        <v>0</v>
      </c>
      <c r="U13" s="54">
        <v>0</v>
      </c>
      <c r="V13" s="54">
        <v>0</v>
      </c>
      <c r="W13" s="55"/>
      <c r="X13" s="55"/>
      <c r="Y13" s="56"/>
    </row>
    <row r="14" spans="1:29" ht="25.5" x14ac:dyDescent="0.2">
      <c r="A14" s="72" t="s">
        <v>131</v>
      </c>
      <c r="B14" s="53">
        <v>0</v>
      </c>
      <c r="C14" s="54"/>
      <c r="D14" s="54"/>
      <c r="E14" s="55"/>
      <c r="F14" s="55"/>
      <c r="G14" s="56"/>
      <c r="H14" s="53">
        <v>0</v>
      </c>
      <c r="I14" s="54"/>
      <c r="J14" s="54"/>
      <c r="K14" s="55"/>
      <c r="L14" s="55"/>
      <c r="M14" s="56"/>
      <c r="N14" s="53">
        <v>0</v>
      </c>
      <c r="O14" s="54"/>
      <c r="P14" s="54"/>
      <c r="Q14" s="55"/>
      <c r="R14" s="55"/>
      <c r="S14" s="56"/>
      <c r="T14" s="53">
        <v>0</v>
      </c>
      <c r="U14" s="54"/>
      <c r="V14" s="54"/>
      <c r="W14" s="55"/>
      <c r="X14" s="55"/>
      <c r="Y14" s="56"/>
    </row>
    <row r="15" spans="1:29" ht="25.5" x14ac:dyDescent="0.2">
      <c r="A15" s="72" t="s">
        <v>132</v>
      </c>
      <c r="B15" s="53">
        <v>0</v>
      </c>
      <c r="C15" s="54"/>
      <c r="D15" s="54"/>
      <c r="E15" s="55"/>
      <c r="F15" s="55"/>
      <c r="G15" s="56"/>
      <c r="H15" s="53">
        <v>0</v>
      </c>
      <c r="I15" s="54"/>
      <c r="J15" s="54"/>
      <c r="K15" s="55"/>
      <c r="L15" s="55"/>
      <c r="M15" s="56"/>
      <c r="N15" s="53">
        <v>0</v>
      </c>
      <c r="O15" s="54"/>
      <c r="P15" s="54"/>
      <c r="Q15" s="55"/>
      <c r="R15" s="55"/>
      <c r="S15" s="56"/>
      <c r="T15" s="53">
        <v>0</v>
      </c>
      <c r="U15" s="54"/>
      <c r="V15" s="54"/>
      <c r="W15" s="55"/>
      <c r="X15" s="55"/>
      <c r="Y15" s="56"/>
    </row>
    <row r="16" spans="1:29" ht="25.5" x14ac:dyDescent="0.2">
      <c r="A16" s="72" t="s">
        <v>133</v>
      </c>
      <c r="B16" s="53">
        <v>0</v>
      </c>
      <c r="C16" s="54"/>
      <c r="D16" s="54"/>
      <c r="E16" s="55"/>
      <c r="F16" s="55"/>
      <c r="G16" s="56"/>
      <c r="H16" s="53">
        <v>0</v>
      </c>
      <c r="I16" s="54"/>
      <c r="J16" s="54"/>
      <c r="K16" s="55"/>
      <c r="L16" s="55"/>
      <c r="M16" s="56"/>
      <c r="N16" s="53">
        <v>0</v>
      </c>
      <c r="O16" s="54"/>
      <c r="P16" s="54"/>
      <c r="Q16" s="55"/>
      <c r="R16" s="55"/>
      <c r="S16" s="56"/>
      <c r="T16" s="53">
        <v>0</v>
      </c>
      <c r="U16" s="54"/>
      <c r="V16" s="54"/>
      <c r="W16" s="55"/>
      <c r="X16" s="55"/>
      <c r="Y16" s="56"/>
    </row>
    <row r="17" spans="1:25" x14ac:dyDescent="0.2">
      <c r="A17" s="70" t="s">
        <v>134</v>
      </c>
      <c r="B17" s="53">
        <v>32304418389.990002</v>
      </c>
      <c r="C17" s="54">
        <v>31283503200.279999</v>
      </c>
      <c r="D17" s="54">
        <v>1020915189.71</v>
      </c>
      <c r="E17" s="55"/>
      <c r="F17" s="55"/>
      <c r="G17" s="56"/>
      <c r="H17" s="53">
        <v>30668750938.09</v>
      </c>
      <c r="I17" s="54">
        <v>29631804540.950001</v>
      </c>
      <c r="J17" s="54">
        <v>1036946397.14</v>
      </c>
      <c r="K17" s="55"/>
      <c r="L17" s="55"/>
      <c r="M17" s="56"/>
      <c r="N17" s="53">
        <v>27105289604.220001</v>
      </c>
      <c r="O17" s="54">
        <v>26067436256.23</v>
      </c>
      <c r="P17" s="54">
        <v>1037853347.99</v>
      </c>
      <c r="Q17" s="55"/>
      <c r="R17" s="55"/>
      <c r="S17" s="56"/>
      <c r="T17" s="53">
        <v>24233923249.200001</v>
      </c>
      <c r="U17" s="54">
        <v>23202870768.650002</v>
      </c>
      <c r="V17" s="54">
        <v>1031052480.55</v>
      </c>
      <c r="W17" s="55"/>
      <c r="X17" s="55"/>
      <c r="Y17" s="56"/>
    </row>
    <row r="18" spans="1:25" ht="25.5" x14ac:dyDescent="0.2">
      <c r="A18" s="71" t="s">
        <v>148</v>
      </c>
      <c r="B18" s="53">
        <v>28173614094.610001</v>
      </c>
      <c r="C18" s="54">
        <v>28173614094.610001</v>
      </c>
      <c r="D18" s="54">
        <v>0</v>
      </c>
      <c r="E18" s="55"/>
      <c r="F18" s="55"/>
      <c r="G18" s="56"/>
      <c r="H18" s="53">
        <v>26369959023.380001</v>
      </c>
      <c r="I18" s="54">
        <v>26369959023.380001</v>
      </c>
      <c r="J18" s="54">
        <v>0</v>
      </c>
      <c r="K18" s="55"/>
      <c r="L18" s="55"/>
      <c r="M18" s="56"/>
      <c r="N18" s="53">
        <v>22729730330.850002</v>
      </c>
      <c r="O18" s="54">
        <v>22691587792.25</v>
      </c>
      <c r="P18" s="54">
        <v>38142538.600000001</v>
      </c>
      <c r="Q18" s="55"/>
      <c r="R18" s="55"/>
      <c r="S18" s="56"/>
      <c r="T18" s="53">
        <v>19741145520.400002</v>
      </c>
      <c r="U18" s="54">
        <v>19678861709.400002</v>
      </c>
      <c r="V18" s="54">
        <v>62283811</v>
      </c>
      <c r="W18" s="55"/>
      <c r="X18" s="55"/>
      <c r="Y18" s="56"/>
    </row>
    <row r="19" spans="1:25" ht="25.5" x14ac:dyDescent="0.2">
      <c r="A19" s="72" t="s">
        <v>135</v>
      </c>
      <c r="B19" s="53">
        <v>26878589031.389999</v>
      </c>
      <c r="C19" s="57">
        <v>26878589031.389999</v>
      </c>
      <c r="D19" s="57"/>
      <c r="E19" s="55"/>
      <c r="F19" s="55"/>
      <c r="G19" s="56"/>
      <c r="H19" s="53">
        <v>25600898310.18</v>
      </c>
      <c r="I19" s="57">
        <v>25600898310.18</v>
      </c>
      <c r="J19" s="57"/>
      <c r="K19" s="55"/>
      <c r="L19" s="55"/>
      <c r="M19" s="56"/>
      <c r="N19" s="53">
        <v>20105817308.310001</v>
      </c>
      <c r="O19" s="57">
        <v>20105817308.310001</v>
      </c>
      <c r="P19" s="57"/>
      <c r="Q19" s="55"/>
      <c r="R19" s="55"/>
      <c r="S19" s="56"/>
      <c r="T19" s="53">
        <v>16678440997.91</v>
      </c>
      <c r="U19" s="57">
        <v>16678440997.91</v>
      </c>
      <c r="V19" s="57"/>
      <c r="W19" s="55"/>
      <c r="X19" s="55"/>
      <c r="Y19" s="56"/>
    </row>
    <row r="20" spans="1:25" ht="25.5" x14ac:dyDescent="0.2">
      <c r="A20" s="72" t="s">
        <v>136</v>
      </c>
      <c r="B20" s="53">
        <v>1295025063.22</v>
      </c>
      <c r="C20" s="57">
        <v>1295025063.22</v>
      </c>
      <c r="D20" s="57"/>
      <c r="E20" s="55"/>
      <c r="F20" s="55"/>
      <c r="G20" s="56"/>
      <c r="H20" s="53">
        <v>769060713.20000005</v>
      </c>
      <c r="I20" s="57">
        <v>769060713.20000005</v>
      </c>
      <c r="J20" s="57"/>
      <c r="K20" s="55"/>
      <c r="L20" s="55"/>
      <c r="M20" s="56"/>
      <c r="N20" s="53">
        <v>2623913022.54</v>
      </c>
      <c r="O20" s="57">
        <v>2585770483.9400001</v>
      </c>
      <c r="P20" s="57">
        <v>38142538.600000001</v>
      </c>
      <c r="Q20" s="55"/>
      <c r="R20" s="55"/>
      <c r="S20" s="56"/>
      <c r="T20" s="53">
        <v>3062704522.4899998</v>
      </c>
      <c r="U20" s="57">
        <v>3000420711.4899998</v>
      </c>
      <c r="V20" s="57">
        <v>62283811</v>
      </c>
      <c r="W20" s="55"/>
      <c r="X20" s="55"/>
      <c r="Y20" s="56"/>
    </row>
    <row r="21" spans="1:25" ht="25.5" x14ac:dyDescent="0.2">
      <c r="A21" s="71" t="s">
        <v>149</v>
      </c>
      <c r="B21" s="53">
        <v>4130804295.3800001</v>
      </c>
      <c r="C21" s="54">
        <v>3109889105.6700001</v>
      </c>
      <c r="D21" s="54">
        <v>1020915189.71</v>
      </c>
      <c r="E21" s="55"/>
      <c r="F21" s="55"/>
      <c r="G21" s="56"/>
      <c r="H21" s="53">
        <v>4298791914.71</v>
      </c>
      <c r="I21" s="54">
        <v>3261845517.5700002</v>
      </c>
      <c r="J21" s="54">
        <v>1036946397.14</v>
      </c>
      <c r="K21" s="55"/>
      <c r="L21" s="55"/>
      <c r="M21" s="56"/>
      <c r="N21" s="53">
        <v>4375559273.3699999</v>
      </c>
      <c r="O21" s="54">
        <v>3375848463.9800005</v>
      </c>
      <c r="P21" s="54">
        <v>999710809.38999999</v>
      </c>
      <c r="Q21" s="55"/>
      <c r="R21" s="55"/>
      <c r="S21" s="56"/>
      <c r="T21" s="53">
        <v>4492777728.8000002</v>
      </c>
      <c r="U21" s="54">
        <v>3524009059.25</v>
      </c>
      <c r="V21" s="54">
        <v>968768669.54999995</v>
      </c>
      <c r="W21" s="55"/>
      <c r="X21" s="55"/>
      <c r="Y21" s="56"/>
    </row>
    <row r="22" spans="1:25" ht="25.5" x14ac:dyDescent="0.2">
      <c r="A22" s="72" t="s">
        <v>137</v>
      </c>
      <c r="B22" s="53">
        <v>1892401378.3199999</v>
      </c>
      <c r="C22" s="57">
        <v>1827545914.2</v>
      </c>
      <c r="D22" s="57">
        <v>64855464.119999997</v>
      </c>
      <c r="E22" s="55"/>
      <c r="F22" s="55"/>
      <c r="G22" s="56"/>
      <c r="H22" s="53">
        <v>1964623086.0899999</v>
      </c>
      <c r="I22" s="57">
        <v>1890156661.6600001</v>
      </c>
      <c r="J22" s="57">
        <v>74466424.430000007</v>
      </c>
      <c r="K22" s="55"/>
      <c r="L22" s="55"/>
      <c r="M22" s="56"/>
      <c r="N22" s="53">
        <v>1982783224.3900001</v>
      </c>
      <c r="O22" s="57">
        <v>1944853226.1500001</v>
      </c>
      <c r="P22" s="57">
        <v>37929998.240000002</v>
      </c>
      <c r="Q22" s="55"/>
      <c r="R22" s="55"/>
      <c r="S22" s="56"/>
      <c r="T22" s="53">
        <v>2019062335.3099999</v>
      </c>
      <c r="U22" s="57">
        <v>1988030024.8699999</v>
      </c>
      <c r="V22" s="57">
        <v>31032310.440000001</v>
      </c>
      <c r="W22" s="55"/>
      <c r="X22" s="55"/>
      <c r="Y22" s="56"/>
    </row>
    <row r="23" spans="1:25" ht="25.5" x14ac:dyDescent="0.2">
      <c r="A23" s="72" t="s">
        <v>138</v>
      </c>
      <c r="B23" s="53">
        <v>96930683.010000005</v>
      </c>
      <c r="C23" s="57">
        <v>38972252.950000003</v>
      </c>
      <c r="D23" s="57">
        <v>57958430.060000002</v>
      </c>
      <c r="E23" s="55"/>
      <c r="F23" s="55"/>
      <c r="G23" s="56"/>
      <c r="H23" s="53">
        <v>102294410.55</v>
      </c>
      <c r="I23" s="57">
        <v>41840961.869999997</v>
      </c>
      <c r="J23" s="57">
        <v>60453448.68</v>
      </c>
      <c r="K23" s="55"/>
      <c r="L23" s="55"/>
      <c r="M23" s="56"/>
      <c r="N23" s="53">
        <v>95511805.079999998</v>
      </c>
      <c r="O23" s="57">
        <v>57036753.93</v>
      </c>
      <c r="P23" s="57">
        <v>38475051.149999999</v>
      </c>
      <c r="Q23" s="55"/>
      <c r="R23" s="55"/>
      <c r="S23" s="56"/>
      <c r="T23" s="53">
        <v>97560943.069999993</v>
      </c>
      <c r="U23" s="57">
        <v>57281668.729999997</v>
      </c>
      <c r="V23" s="57">
        <v>40279274.340000004</v>
      </c>
      <c r="W23" s="55"/>
      <c r="X23" s="55"/>
      <c r="Y23" s="56"/>
    </row>
    <row r="24" spans="1:25" ht="26.25" thickBot="1" x14ac:dyDescent="0.25">
      <c r="A24" s="73" t="s">
        <v>139</v>
      </c>
      <c r="B24" s="58">
        <v>2141472234.05</v>
      </c>
      <c r="C24" s="59">
        <v>1243370938.52</v>
      </c>
      <c r="D24" s="59">
        <v>898101295.52999997</v>
      </c>
      <c r="E24" s="60"/>
      <c r="F24" s="60"/>
      <c r="G24" s="61"/>
      <c r="H24" s="58">
        <v>2231874418.0700002</v>
      </c>
      <c r="I24" s="59">
        <v>1329847894.04</v>
      </c>
      <c r="J24" s="59">
        <v>902026524.02999997</v>
      </c>
      <c r="K24" s="60"/>
      <c r="L24" s="60"/>
      <c r="M24" s="61"/>
      <c r="N24" s="58">
        <v>2297264243.9000001</v>
      </c>
      <c r="O24" s="59">
        <v>1373958483.9000001</v>
      </c>
      <c r="P24" s="59">
        <v>923305760</v>
      </c>
      <c r="Q24" s="60"/>
      <c r="R24" s="60"/>
      <c r="S24" s="61"/>
      <c r="T24" s="58">
        <v>2376154450.4200001</v>
      </c>
      <c r="U24" s="59">
        <v>1478697365.6500001</v>
      </c>
      <c r="V24" s="59">
        <v>897457084.76999998</v>
      </c>
      <c r="W24" s="60"/>
      <c r="X24" s="60"/>
      <c r="Y24" s="61"/>
    </row>
    <row r="25" spans="1:25" ht="15.75" customHeight="1" x14ac:dyDescent="0.2">
      <c r="A25" s="95" t="s">
        <v>143</v>
      </c>
      <c r="B25" s="106" t="str">
        <f>B4</f>
        <v>As at 31/03/2017</v>
      </c>
      <c r="C25" s="107"/>
      <c r="D25" s="107"/>
      <c r="E25" s="107"/>
      <c r="F25" s="107"/>
      <c r="G25" s="108"/>
      <c r="H25" s="106" t="str">
        <f>H4</f>
        <v>As at 31/12/2016</v>
      </c>
      <c r="I25" s="107"/>
      <c r="J25" s="107"/>
      <c r="K25" s="107"/>
      <c r="L25" s="107"/>
      <c r="M25" s="108"/>
      <c r="N25" s="106" t="str">
        <f>N4</f>
        <v>As at 30/9/2016</v>
      </c>
      <c r="O25" s="107"/>
      <c r="P25" s="107"/>
      <c r="Q25" s="107"/>
      <c r="R25" s="107"/>
      <c r="S25" s="108"/>
      <c r="T25" s="106" t="str">
        <f>T4</f>
        <v>As at 30/6/2016</v>
      </c>
      <c r="U25" s="107"/>
      <c r="V25" s="107"/>
      <c r="W25" s="107"/>
      <c r="X25" s="107"/>
      <c r="Y25" s="108"/>
    </row>
    <row r="26" spans="1:25" ht="15.75" customHeight="1" thickBot="1" x14ac:dyDescent="0.25">
      <c r="A26" s="96"/>
      <c r="B26" s="109"/>
      <c r="C26" s="110"/>
      <c r="D26" s="110"/>
      <c r="E26" s="110"/>
      <c r="F26" s="110"/>
      <c r="G26" s="111"/>
      <c r="H26" s="109"/>
      <c r="I26" s="110"/>
      <c r="J26" s="110"/>
      <c r="K26" s="110"/>
      <c r="L26" s="110"/>
      <c r="M26" s="111"/>
      <c r="N26" s="109"/>
      <c r="O26" s="110"/>
      <c r="P26" s="110"/>
      <c r="Q26" s="110"/>
      <c r="R26" s="110"/>
      <c r="S26" s="111"/>
      <c r="T26" s="109"/>
      <c r="U26" s="110"/>
      <c r="V26" s="110"/>
      <c r="W26" s="110"/>
      <c r="X26" s="110"/>
      <c r="Y26" s="111"/>
    </row>
    <row r="27" spans="1:25" ht="12.75" customHeight="1" x14ac:dyDescent="0.2">
      <c r="A27" s="96"/>
      <c r="B27" s="98" t="s">
        <v>144</v>
      </c>
      <c r="C27" s="100" t="s">
        <v>145</v>
      </c>
      <c r="D27" s="102" t="s">
        <v>153</v>
      </c>
      <c r="E27" s="102" t="s">
        <v>155</v>
      </c>
      <c r="F27" s="102" t="s">
        <v>154</v>
      </c>
      <c r="G27" s="104" t="s">
        <v>156</v>
      </c>
      <c r="H27" s="98" t="s">
        <v>144</v>
      </c>
      <c r="I27" s="100" t="s">
        <v>145</v>
      </c>
      <c r="J27" s="102" t="s">
        <v>153</v>
      </c>
      <c r="K27" s="102" t="s">
        <v>155</v>
      </c>
      <c r="L27" s="102" t="s">
        <v>154</v>
      </c>
      <c r="M27" s="104" t="s">
        <v>156</v>
      </c>
      <c r="N27" s="98" t="s">
        <v>144</v>
      </c>
      <c r="O27" s="100" t="s">
        <v>145</v>
      </c>
      <c r="P27" s="102" t="s">
        <v>153</v>
      </c>
      <c r="Q27" s="102" t="s">
        <v>155</v>
      </c>
      <c r="R27" s="102" t="s">
        <v>154</v>
      </c>
      <c r="S27" s="104" t="s">
        <v>156</v>
      </c>
      <c r="T27" s="98" t="s">
        <v>144</v>
      </c>
      <c r="U27" s="100" t="s">
        <v>145</v>
      </c>
      <c r="V27" s="102" t="s">
        <v>153</v>
      </c>
      <c r="W27" s="102" t="s">
        <v>155</v>
      </c>
      <c r="X27" s="102" t="s">
        <v>154</v>
      </c>
      <c r="Y27" s="104" t="s">
        <v>156</v>
      </c>
    </row>
    <row r="28" spans="1:25" ht="50.25" customHeight="1" thickBot="1" x14ac:dyDescent="0.25">
      <c r="A28" s="97"/>
      <c r="B28" s="99"/>
      <c r="C28" s="101"/>
      <c r="D28" s="103"/>
      <c r="E28" s="103"/>
      <c r="F28" s="103"/>
      <c r="G28" s="105"/>
      <c r="H28" s="99"/>
      <c r="I28" s="101"/>
      <c r="J28" s="103"/>
      <c r="K28" s="103"/>
      <c r="L28" s="103"/>
      <c r="M28" s="105"/>
      <c r="N28" s="99"/>
      <c r="O28" s="101"/>
      <c r="P28" s="103"/>
      <c r="Q28" s="103"/>
      <c r="R28" s="103"/>
      <c r="S28" s="105"/>
      <c r="T28" s="99"/>
      <c r="U28" s="101"/>
      <c r="V28" s="103"/>
      <c r="W28" s="103"/>
      <c r="X28" s="103"/>
      <c r="Y28" s="105"/>
    </row>
    <row r="29" spans="1:25" ht="16.5" customHeight="1" x14ac:dyDescent="0.2">
      <c r="A29" s="74" t="s">
        <v>141</v>
      </c>
      <c r="B29" s="48">
        <v>37322497322.452003</v>
      </c>
      <c r="C29" s="49">
        <v>37322497322.452003</v>
      </c>
      <c r="D29" s="49">
        <v>0</v>
      </c>
      <c r="E29" s="52"/>
      <c r="F29" s="52"/>
      <c r="G29" s="64"/>
      <c r="H29" s="48">
        <v>31806872739.290001</v>
      </c>
      <c r="I29" s="49">
        <v>31806872739.290001</v>
      </c>
      <c r="J29" s="49">
        <v>0</v>
      </c>
      <c r="K29" s="52"/>
      <c r="L29" s="52"/>
      <c r="M29" s="64"/>
      <c r="N29" s="48">
        <v>29018421845.920006</v>
      </c>
      <c r="O29" s="49">
        <v>29018421845.920006</v>
      </c>
      <c r="P29" s="49">
        <v>0</v>
      </c>
      <c r="Q29" s="52"/>
      <c r="R29" s="52"/>
      <c r="S29" s="64"/>
      <c r="T29" s="48">
        <v>28322887148.32</v>
      </c>
      <c r="U29" s="49">
        <v>28322887148.32</v>
      </c>
      <c r="V29" s="49">
        <v>0</v>
      </c>
      <c r="W29" s="65"/>
      <c r="X29" s="66"/>
      <c r="Y29" s="65"/>
    </row>
    <row r="30" spans="1:25" ht="16.5" customHeight="1" thickBot="1" x14ac:dyDescent="0.25">
      <c r="A30" s="75" t="s">
        <v>142</v>
      </c>
      <c r="B30" s="58">
        <v>3613053009.908</v>
      </c>
      <c r="C30" s="67">
        <v>2592010827.2030001</v>
      </c>
      <c r="D30" s="67">
        <v>1021042182.705</v>
      </c>
      <c r="E30" s="60"/>
      <c r="F30" s="60"/>
      <c r="G30" s="61"/>
      <c r="H30" s="58">
        <v>4298830533.5</v>
      </c>
      <c r="I30" s="67">
        <v>3261884136.3600001</v>
      </c>
      <c r="J30" s="67">
        <v>1036946397.14</v>
      </c>
      <c r="K30" s="60"/>
      <c r="L30" s="60"/>
      <c r="M30" s="61"/>
      <c r="N30" s="58">
        <v>7555482251.29</v>
      </c>
      <c r="O30" s="67">
        <v>6524429770.7399998</v>
      </c>
      <c r="P30" s="67">
        <v>1031052480.55</v>
      </c>
      <c r="Q30" s="60"/>
      <c r="R30" s="60"/>
      <c r="S30" s="61"/>
      <c r="T30" s="58">
        <v>7725390887.4899998</v>
      </c>
      <c r="U30" s="67">
        <v>6693560271.8599997</v>
      </c>
      <c r="V30" s="67">
        <v>1031830615.6299999</v>
      </c>
      <c r="W30" s="62"/>
      <c r="X30" s="63"/>
      <c r="Y30" s="62"/>
    </row>
    <row r="31" spans="1:25" x14ac:dyDescent="0.2">
      <c r="V31" s="68"/>
    </row>
    <row r="32" spans="1:25" x14ac:dyDescent="0.2">
      <c r="A32" s="36" t="s">
        <v>147</v>
      </c>
    </row>
    <row r="33" spans="1:25" ht="16.5" thickBot="1" x14ac:dyDescent="0.3">
      <c r="A33" s="76" t="s">
        <v>146</v>
      </c>
    </row>
    <row r="34" spans="1:25" x14ac:dyDescent="0.2">
      <c r="A34" s="77" t="s">
        <v>157</v>
      </c>
      <c r="B34" s="78">
        <f t="shared" ref="B34:D34" si="0">B35+B38</f>
        <v>3629078037.3397799</v>
      </c>
      <c r="C34" s="79">
        <f t="shared" si="0"/>
        <v>3380959281.0734</v>
      </c>
      <c r="D34" s="79">
        <f t="shared" si="0"/>
        <v>248118756.26637998</v>
      </c>
      <c r="E34" s="50"/>
      <c r="F34" s="50"/>
      <c r="G34" s="51"/>
      <c r="H34" s="78">
        <f t="shared" ref="H34:J34" si="1">H35+H38</f>
        <v>3867137458.6737003</v>
      </c>
      <c r="I34" s="79">
        <f t="shared" si="1"/>
        <v>3674242057.0753999</v>
      </c>
      <c r="J34" s="79">
        <f t="shared" si="1"/>
        <v>192895401.59830001</v>
      </c>
      <c r="K34" s="50"/>
      <c r="L34" s="50"/>
      <c r="M34" s="51"/>
      <c r="N34" s="78">
        <v>4009273268.9603004</v>
      </c>
      <c r="O34" s="79">
        <v>3829516251.1498804</v>
      </c>
      <c r="P34" s="79">
        <v>179757017.81041998</v>
      </c>
      <c r="Q34" s="50"/>
      <c r="R34" s="50"/>
      <c r="S34" s="51"/>
      <c r="T34" s="78">
        <v>5666478448.5059404</v>
      </c>
      <c r="U34" s="79">
        <v>5502219675.4067097</v>
      </c>
      <c r="V34" s="79">
        <v>164258773.09922999</v>
      </c>
      <c r="W34" s="50"/>
      <c r="X34" s="50"/>
      <c r="Y34" s="51"/>
    </row>
    <row r="35" spans="1:25" x14ac:dyDescent="0.2">
      <c r="A35" s="71" t="s">
        <v>158</v>
      </c>
      <c r="B35" s="53">
        <f t="shared" ref="B35" si="2">SUM(B36:B37)</f>
        <v>567845356.92989993</v>
      </c>
      <c r="C35" s="54">
        <f t="shared" ref="C35:D35" si="3">SUM(C36:C37)</f>
        <v>567845356.93149996</v>
      </c>
      <c r="D35" s="54">
        <f t="shared" si="3"/>
        <v>-1.5999999886844307E-3</v>
      </c>
      <c r="E35" s="55"/>
      <c r="F35" s="55"/>
      <c r="G35" s="56"/>
      <c r="H35" s="53">
        <f t="shared" ref="H35" si="4">SUM(H36:H37)</f>
        <v>647857840.18200004</v>
      </c>
      <c r="I35" s="54">
        <f t="shared" ref="I35:J35" si="5">SUM(I36:I37)</f>
        <v>647657057.80439997</v>
      </c>
      <c r="J35" s="54">
        <f t="shared" si="5"/>
        <v>200782.37760000001</v>
      </c>
      <c r="K35" s="55"/>
      <c r="L35" s="55"/>
      <c r="M35" s="56"/>
      <c r="N35" s="53">
        <v>674869144.85950017</v>
      </c>
      <c r="O35" s="54">
        <v>674669707.34610009</v>
      </c>
      <c r="P35" s="54">
        <v>199437.5134</v>
      </c>
      <c r="Q35" s="55"/>
      <c r="R35" s="55"/>
      <c r="S35" s="56"/>
      <c r="T35" s="53">
        <v>2311583359.1651502</v>
      </c>
      <c r="U35" s="54">
        <v>2311355469.7596998</v>
      </c>
      <c r="V35" s="54">
        <v>227889.40544999999</v>
      </c>
      <c r="W35" s="55"/>
      <c r="X35" s="55"/>
      <c r="Y35" s="56"/>
    </row>
    <row r="36" spans="1:25" ht="25.5" x14ac:dyDescent="0.2">
      <c r="A36" s="72" t="s">
        <v>135</v>
      </c>
      <c r="B36" s="53">
        <v>218797160.71619999</v>
      </c>
      <c r="C36" s="57">
        <f t="shared" ref="C36:C37" si="6">B36-D36</f>
        <v>218797160.71619999</v>
      </c>
      <c r="D36" s="57">
        <v>0</v>
      </c>
      <c r="E36" s="55"/>
      <c r="F36" s="55"/>
      <c r="G36" s="56"/>
      <c r="H36" s="53">
        <v>246056021.7696</v>
      </c>
      <c r="I36" s="57">
        <f t="shared" ref="I36:I37" si="7">H36-J36</f>
        <v>246056021.7696</v>
      </c>
      <c r="J36" s="57">
        <v>0</v>
      </c>
      <c r="K36" s="55"/>
      <c r="L36" s="55"/>
      <c r="M36" s="56"/>
      <c r="N36" s="53">
        <v>275803846.41659999</v>
      </c>
      <c r="O36" s="57">
        <v>275803846.41659999</v>
      </c>
      <c r="P36" s="57">
        <v>0</v>
      </c>
      <c r="Q36" s="55"/>
      <c r="R36" s="55"/>
      <c r="S36" s="56"/>
      <c r="T36" s="53">
        <v>1855643350.24635</v>
      </c>
      <c r="U36" s="57">
        <v>1855643350.24635</v>
      </c>
      <c r="V36" s="57">
        <v>0</v>
      </c>
      <c r="W36" s="55"/>
      <c r="X36" s="55"/>
      <c r="Y36" s="56"/>
    </row>
    <row r="37" spans="1:25" ht="25.5" x14ac:dyDescent="0.2">
      <c r="A37" s="72" t="s">
        <v>136</v>
      </c>
      <c r="B37" s="53">
        <v>349048196.21369994</v>
      </c>
      <c r="C37" s="57">
        <f t="shared" si="6"/>
        <v>349048196.21529996</v>
      </c>
      <c r="D37" s="57">
        <v>-1.5999999886844307E-3</v>
      </c>
      <c r="E37" s="55"/>
      <c r="F37" s="55"/>
      <c r="G37" s="56"/>
      <c r="H37" s="53">
        <v>401801818.41240001</v>
      </c>
      <c r="I37" s="57">
        <f t="shared" si="7"/>
        <v>401601036.03479999</v>
      </c>
      <c r="J37" s="57">
        <v>200782.37760000001</v>
      </c>
      <c r="K37" s="55"/>
      <c r="L37" s="55"/>
      <c r="M37" s="56"/>
      <c r="N37" s="53">
        <v>399065298.44290012</v>
      </c>
      <c r="O37" s="57">
        <v>398865860.9295001</v>
      </c>
      <c r="P37" s="57">
        <v>199437.5134</v>
      </c>
      <c r="Q37" s="55"/>
      <c r="R37" s="55"/>
      <c r="S37" s="56"/>
      <c r="T37" s="53">
        <v>455940008.91879994</v>
      </c>
      <c r="U37" s="57">
        <v>455712119.51334995</v>
      </c>
      <c r="V37" s="57">
        <v>227889.40544999999</v>
      </c>
      <c r="W37" s="55"/>
      <c r="X37" s="55"/>
      <c r="Y37" s="56"/>
    </row>
    <row r="38" spans="1:25" x14ac:dyDescent="0.2">
      <c r="A38" s="71" t="s">
        <v>159</v>
      </c>
      <c r="B38" s="53">
        <f t="shared" ref="B38:D38" si="8">SUM(B39:B41)</f>
        <v>3061232680.4098797</v>
      </c>
      <c r="C38" s="54">
        <f t="shared" si="8"/>
        <v>2813113924.1419001</v>
      </c>
      <c r="D38" s="54">
        <f t="shared" si="8"/>
        <v>248118756.26797998</v>
      </c>
      <c r="E38" s="55"/>
      <c r="F38" s="55"/>
      <c r="G38" s="56"/>
      <c r="H38" s="53">
        <f t="shared" ref="H38:J38" si="9">SUM(H39:H41)</f>
        <v>3219279618.4917002</v>
      </c>
      <c r="I38" s="54">
        <f t="shared" si="9"/>
        <v>3026584999.2709999</v>
      </c>
      <c r="J38" s="54">
        <f t="shared" si="9"/>
        <v>192694619.2207</v>
      </c>
      <c r="K38" s="55"/>
      <c r="L38" s="55"/>
      <c r="M38" s="56"/>
      <c r="N38" s="53">
        <v>3334404124.1008</v>
      </c>
      <c r="O38" s="54">
        <v>3154846543.8037801</v>
      </c>
      <c r="P38" s="54">
        <v>179557580.29701999</v>
      </c>
      <c r="Q38" s="55"/>
      <c r="R38" s="55"/>
      <c r="S38" s="56"/>
      <c r="T38" s="53">
        <v>3354895089.3407903</v>
      </c>
      <c r="U38" s="54">
        <v>3190864205.6470103</v>
      </c>
      <c r="V38" s="54">
        <v>164030883.69378</v>
      </c>
      <c r="W38" s="55"/>
      <c r="X38" s="55"/>
      <c r="Y38" s="56"/>
    </row>
    <row r="39" spans="1:25" ht="25.5" x14ac:dyDescent="0.2">
      <c r="A39" s="72" t="s">
        <v>137</v>
      </c>
      <c r="B39" s="53">
        <v>1860311371.4733</v>
      </c>
      <c r="C39" s="57">
        <f t="shared" ref="C39:C41" si="10">B39-D39</f>
        <v>1795529165.1333001</v>
      </c>
      <c r="D39" s="57">
        <v>64782206.340000004</v>
      </c>
      <c r="E39" s="55"/>
      <c r="F39" s="55"/>
      <c r="G39" s="56"/>
      <c r="H39" s="53">
        <v>1937378408.721</v>
      </c>
      <c r="I39" s="57">
        <f t="shared" ref="I39:I41" si="11">H39-J39</f>
        <v>1900209443.2733998</v>
      </c>
      <c r="J39" s="57">
        <v>37168965.447600007</v>
      </c>
      <c r="K39" s="55"/>
      <c r="L39" s="55"/>
      <c r="M39" s="56"/>
      <c r="N39" s="53">
        <v>1973537328.9741001</v>
      </c>
      <c r="O39" s="57">
        <v>1943420544.9513001</v>
      </c>
      <c r="P39" s="57">
        <v>30116784.022800002</v>
      </c>
      <c r="Q39" s="55"/>
      <c r="R39" s="55"/>
      <c r="S39" s="56"/>
      <c r="T39" s="53">
        <v>2019331511.5169001</v>
      </c>
      <c r="U39" s="57">
        <v>1995502662.8068001</v>
      </c>
      <c r="V39" s="57">
        <v>23828848.710099995</v>
      </c>
      <c r="W39" s="55"/>
      <c r="X39" s="55"/>
      <c r="Y39" s="56"/>
    </row>
    <row r="40" spans="1:25" ht="25.5" x14ac:dyDescent="0.2">
      <c r="A40" s="72" t="s">
        <v>138</v>
      </c>
      <c r="B40" s="53">
        <v>0</v>
      </c>
      <c r="C40" s="57">
        <f t="shared" si="10"/>
        <v>0</v>
      </c>
      <c r="D40" s="57">
        <v>0</v>
      </c>
      <c r="E40" s="55"/>
      <c r="F40" s="55"/>
      <c r="G40" s="56"/>
      <c r="H40" s="53">
        <v>0</v>
      </c>
      <c r="I40" s="57">
        <f t="shared" si="11"/>
        <v>0</v>
      </c>
      <c r="J40" s="57">
        <v>0</v>
      </c>
      <c r="K40" s="55"/>
      <c r="L40" s="55"/>
      <c r="M40" s="56"/>
      <c r="N40" s="53">
        <v>0</v>
      </c>
      <c r="O40" s="57">
        <v>0</v>
      </c>
      <c r="P40" s="57">
        <v>0</v>
      </c>
      <c r="Q40" s="55"/>
      <c r="R40" s="55"/>
      <c r="S40" s="56"/>
      <c r="T40" s="53">
        <v>0</v>
      </c>
      <c r="U40" s="57">
        <v>0</v>
      </c>
      <c r="V40" s="57">
        <v>0</v>
      </c>
      <c r="W40" s="55"/>
      <c r="X40" s="55"/>
      <c r="Y40" s="56"/>
    </row>
    <row r="41" spans="1:25" ht="26.25" thickBot="1" x14ac:dyDescent="0.25">
      <c r="A41" s="73" t="s">
        <v>139</v>
      </c>
      <c r="B41" s="58">
        <v>1200921308.9365799</v>
      </c>
      <c r="C41" s="59">
        <f t="shared" si="10"/>
        <v>1017584759.0086</v>
      </c>
      <c r="D41" s="59">
        <v>183336549.92797998</v>
      </c>
      <c r="E41" s="60"/>
      <c r="F41" s="60"/>
      <c r="G41" s="61"/>
      <c r="H41" s="58">
        <v>1281901209.7707</v>
      </c>
      <c r="I41" s="59">
        <f t="shared" si="11"/>
        <v>1126375555.9976001</v>
      </c>
      <c r="J41" s="59">
        <v>155525653.77309999</v>
      </c>
      <c r="K41" s="60"/>
      <c r="L41" s="60"/>
      <c r="M41" s="61"/>
      <c r="N41" s="58">
        <v>1360866795.1266999</v>
      </c>
      <c r="O41" s="59">
        <v>1211425998.8524799</v>
      </c>
      <c r="P41" s="59">
        <v>149440796.27421999</v>
      </c>
      <c r="Q41" s="60"/>
      <c r="R41" s="60"/>
      <c r="S41" s="61"/>
      <c r="T41" s="58">
        <v>1335563577.8238902</v>
      </c>
      <c r="U41" s="59">
        <v>1195361542.8402102</v>
      </c>
      <c r="V41" s="59">
        <v>140202034.98368001</v>
      </c>
      <c r="W41" s="60"/>
      <c r="X41" s="60"/>
      <c r="Y41" s="61"/>
    </row>
    <row r="42" spans="1:25" x14ac:dyDescent="0.2">
      <c r="A42" s="95" t="s">
        <v>143</v>
      </c>
      <c r="B42" s="106" t="str">
        <f>B4</f>
        <v>As at 31/03/2017</v>
      </c>
      <c r="C42" s="107"/>
      <c r="D42" s="107"/>
      <c r="E42" s="107"/>
      <c r="F42" s="107"/>
      <c r="G42" s="108"/>
      <c r="H42" s="106" t="str">
        <f>H4</f>
        <v>As at 31/12/2016</v>
      </c>
      <c r="I42" s="107"/>
      <c r="J42" s="107"/>
      <c r="K42" s="107"/>
      <c r="L42" s="107"/>
      <c r="M42" s="108"/>
      <c r="N42" s="106" t="str">
        <f>N4</f>
        <v>As at 30/9/2016</v>
      </c>
      <c r="O42" s="107"/>
      <c r="P42" s="107"/>
      <c r="Q42" s="107"/>
      <c r="R42" s="107"/>
      <c r="S42" s="108"/>
      <c r="T42" s="106" t="str">
        <f>T4</f>
        <v>As at 30/6/2016</v>
      </c>
      <c r="U42" s="107"/>
      <c r="V42" s="107"/>
      <c r="W42" s="107"/>
      <c r="X42" s="107"/>
      <c r="Y42" s="108"/>
    </row>
    <row r="43" spans="1:25" ht="13.5" thickBot="1" x14ac:dyDescent="0.25">
      <c r="A43" s="96"/>
      <c r="B43" s="109"/>
      <c r="C43" s="110"/>
      <c r="D43" s="110"/>
      <c r="E43" s="110"/>
      <c r="F43" s="110"/>
      <c r="G43" s="111"/>
      <c r="H43" s="109"/>
      <c r="I43" s="110"/>
      <c r="J43" s="110"/>
      <c r="K43" s="110"/>
      <c r="L43" s="110"/>
      <c r="M43" s="111"/>
      <c r="N43" s="109"/>
      <c r="O43" s="110"/>
      <c r="P43" s="110"/>
      <c r="Q43" s="110"/>
      <c r="R43" s="110"/>
      <c r="S43" s="111"/>
      <c r="T43" s="109"/>
      <c r="U43" s="110"/>
      <c r="V43" s="110"/>
      <c r="W43" s="110"/>
      <c r="X43" s="110"/>
      <c r="Y43" s="111"/>
    </row>
    <row r="44" spans="1:25" x14ac:dyDescent="0.2">
      <c r="A44" s="96"/>
      <c r="B44" s="98" t="s">
        <v>144</v>
      </c>
      <c r="C44" s="100" t="s">
        <v>145</v>
      </c>
      <c r="D44" s="102" t="s">
        <v>153</v>
      </c>
      <c r="E44" s="102" t="s">
        <v>155</v>
      </c>
      <c r="F44" s="102" t="s">
        <v>154</v>
      </c>
      <c r="G44" s="104" t="s">
        <v>156</v>
      </c>
      <c r="H44" s="98" t="s">
        <v>144</v>
      </c>
      <c r="I44" s="100" t="s">
        <v>145</v>
      </c>
      <c r="J44" s="102" t="s">
        <v>153</v>
      </c>
      <c r="K44" s="102" t="s">
        <v>155</v>
      </c>
      <c r="L44" s="102" t="s">
        <v>154</v>
      </c>
      <c r="M44" s="104" t="s">
        <v>156</v>
      </c>
      <c r="N44" s="98" t="s">
        <v>144</v>
      </c>
      <c r="O44" s="100" t="s">
        <v>145</v>
      </c>
      <c r="P44" s="102" t="s">
        <v>153</v>
      </c>
      <c r="Q44" s="102" t="s">
        <v>155</v>
      </c>
      <c r="R44" s="102" t="s">
        <v>154</v>
      </c>
      <c r="S44" s="104" t="s">
        <v>156</v>
      </c>
      <c r="T44" s="98" t="s">
        <v>144</v>
      </c>
      <c r="U44" s="100" t="s">
        <v>145</v>
      </c>
      <c r="V44" s="102" t="s">
        <v>153</v>
      </c>
      <c r="W44" s="102" t="s">
        <v>155</v>
      </c>
      <c r="X44" s="102" t="s">
        <v>154</v>
      </c>
      <c r="Y44" s="104" t="s">
        <v>156</v>
      </c>
    </row>
    <row r="45" spans="1:25" ht="13.5" thickBot="1" x14ac:dyDescent="0.25">
      <c r="A45" s="97"/>
      <c r="B45" s="99"/>
      <c r="C45" s="101"/>
      <c r="D45" s="103"/>
      <c r="E45" s="103"/>
      <c r="F45" s="103"/>
      <c r="G45" s="105"/>
      <c r="H45" s="99"/>
      <c r="I45" s="101"/>
      <c r="J45" s="103"/>
      <c r="K45" s="103"/>
      <c r="L45" s="103"/>
      <c r="M45" s="105"/>
      <c r="N45" s="99"/>
      <c r="O45" s="101"/>
      <c r="P45" s="103"/>
      <c r="Q45" s="103"/>
      <c r="R45" s="103"/>
      <c r="S45" s="105"/>
      <c r="T45" s="99"/>
      <c r="U45" s="101"/>
      <c r="V45" s="103"/>
      <c r="W45" s="103"/>
      <c r="X45" s="103"/>
      <c r="Y45" s="105"/>
    </row>
    <row r="46" spans="1:25" x14ac:dyDescent="0.2">
      <c r="A46" s="74" t="s">
        <v>141</v>
      </c>
      <c r="B46" s="48">
        <f>B35</f>
        <v>567845356.92989993</v>
      </c>
      <c r="C46" s="49">
        <f>C35</f>
        <v>567845356.93149996</v>
      </c>
      <c r="D46" s="49">
        <f t="shared" ref="D46" si="12">D36</f>
        <v>0</v>
      </c>
      <c r="E46" s="52"/>
      <c r="F46" s="52"/>
      <c r="G46" s="64"/>
      <c r="H46" s="48">
        <f t="shared" ref="H46:J46" si="13">H36</f>
        <v>246056021.7696</v>
      </c>
      <c r="I46" s="49">
        <f t="shared" si="13"/>
        <v>246056021.7696</v>
      </c>
      <c r="J46" s="49">
        <f t="shared" si="13"/>
        <v>0</v>
      </c>
      <c r="K46" s="52"/>
      <c r="L46" s="52"/>
      <c r="M46" s="64"/>
      <c r="N46" s="48">
        <v>275803846.41659999</v>
      </c>
      <c r="O46" s="49">
        <v>275803846.41659999</v>
      </c>
      <c r="P46" s="49">
        <v>0</v>
      </c>
      <c r="Q46" s="52"/>
      <c r="R46" s="52"/>
      <c r="S46" s="64"/>
      <c r="T46" s="48">
        <v>1855643350.24635</v>
      </c>
      <c r="U46" s="49">
        <v>1855643350.24635</v>
      </c>
      <c r="V46" s="49">
        <v>0</v>
      </c>
      <c r="W46" s="65"/>
      <c r="X46" s="66"/>
      <c r="Y46" s="65"/>
    </row>
    <row r="47" spans="1:25" ht="13.5" thickBot="1" x14ac:dyDescent="0.25">
      <c r="A47" s="75" t="s">
        <v>142</v>
      </c>
      <c r="B47" s="58">
        <f>B38</f>
        <v>3061232680.4098797</v>
      </c>
      <c r="C47" s="58">
        <f>C38</f>
        <v>2813113924.1419001</v>
      </c>
      <c r="D47" s="58">
        <f>D38</f>
        <v>248118756.26797998</v>
      </c>
      <c r="E47" s="60"/>
      <c r="F47" s="60"/>
      <c r="G47" s="61"/>
      <c r="H47" s="58">
        <f t="shared" ref="H47:J47" si="14">H38+H37</f>
        <v>3621081436.9041004</v>
      </c>
      <c r="I47" s="58">
        <f t="shared" si="14"/>
        <v>3428186035.3058</v>
      </c>
      <c r="J47" s="58">
        <f t="shared" si="14"/>
        <v>192895401.59830001</v>
      </c>
      <c r="K47" s="60"/>
      <c r="L47" s="60"/>
      <c r="M47" s="61"/>
      <c r="N47" s="58">
        <v>3733469422.5437002</v>
      </c>
      <c r="O47" s="58">
        <v>3553712404.7332802</v>
      </c>
      <c r="P47" s="58">
        <v>179757017.81041998</v>
      </c>
      <c r="Q47" s="60"/>
      <c r="R47" s="60"/>
      <c r="S47" s="61"/>
      <c r="T47" s="58">
        <v>3810835098.2595901</v>
      </c>
      <c r="U47" s="58">
        <v>3646576325.1603603</v>
      </c>
      <c r="V47" s="58">
        <v>164258773.09922999</v>
      </c>
      <c r="W47" s="62"/>
      <c r="X47" s="63"/>
      <c r="Y47" s="62"/>
    </row>
  </sheetData>
  <mergeCells count="89">
    <mergeCell ref="W44:W45"/>
    <mergeCell ref="X44:X45"/>
    <mergeCell ref="Y44:Y45"/>
    <mergeCell ref="R44:R45"/>
    <mergeCell ref="S44:S45"/>
    <mergeCell ref="T44:T45"/>
    <mergeCell ref="U44:U45"/>
    <mergeCell ref="V44:V45"/>
    <mergeCell ref="M44:M45"/>
    <mergeCell ref="N44:N45"/>
    <mergeCell ref="O44:O45"/>
    <mergeCell ref="P44:P45"/>
    <mergeCell ref="Q44:Q45"/>
    <mergeCell ref="A42:A45"/>
    <mergeCell ref="B42:G43"/>
    <mergeCell ref="H42:M43"/>
    <mergeCell ref="N42:S43"/>
    <mergeCell ref="T42:Y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T25:Y26"/>
    <mergeCell ref="W27:W28"/>
    <mergeCell ref="X27:X28"/>
    <mergeCell ref="Y27:Y28"/>
    <mergeCell ref="B4:G5"/>
    <mergeCell ref="H4:M5"/>
    <mergeCell ref="N4:S5"/>
    <mergeCell ref="T4:Y5"/>
    <mergeCell ref="B25:G26"/>
    <mergeCell ref="H25:M26"/>
    <mergeCell ref="N25:S26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B27:B28"/>
    <mergeCell ref="C27:C28"/>
    <mergeCell ref="D27:D28"/>
    <mergeCell ref="E27:E28"/>
    <mergeCell ref="F27:F28"/>
    <mergeCell ref="Y6:Y7"/>
    <mergeCell ref="A25:A28"/>
    <mergeCell ref="G27:G28"/>
    <mergeCell ref="H27:H28"/>
    <mergeCell ref="I27:I28"/>
    <mergeCell ref="J27:J28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F2"/>
    <mergeCell ref="F3:G3"/>
    <mergeCell ref="A4:A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lAvkw/wi2H8qBjgsy30uO5kGnx2j9lAu0gwaYGJX39U=</DigestValue>
    </Reference>
    <Reference URI="#idOfficeObject" Type="http://www.w3.org/2000/09/xmldsig#Object">
      <DigestMethod Algorithm="http://www.w3.org/2001/04/xmlenc#sha256"/>
      <DigestValue>VVhNz8n8FyFeerdMMVdo2A7sqNBCYYdJIztU0aisaz4=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7NTGaLXOgY0ZHUf50vhro9g/sLV3yuHkgF9j3QgrnL4=</DigestValue>
    </Reference>
  </SignedInfo>
  <SignatureValue>zV1w4Lqn37mClzxsHMD138GSPMEuxNmVC58HL/A4ULVyvFaAPW3LdZ+wYMFp5ojvMCfKe8mWP18p
4kzmcR3hFOHXnGq6NLO5Q40cx7X1TfCGonjIWLjwvfXWT0mRizhGokayFMPeJk9vDxTs00ek76Be
g4epoxMFjgT6H8BohIXLgGqA2JWvIbWr+BJpk0TcaiiAwPwWT/e6q+v/e6iTrXxBfUm3n3ddl3MV
T8tqde1G477YIcsNtbg6a/zitwTsUAAtd0Xwf0PGWAe6N0Fi0+YUFtyv3CLEV/y+8O6QMQKodcHR
0NOpJ3zHPlw1HI+8nN+/sck6V4MYHeUAnP9uQg==</SignatureValue>
  <KeyInfo>
    <X509Data>
      <X509Certificate>MIIH0DCCBrigAwIBAgIDHv+HMA0GCSqGSIb3DQEBCwUAMF8xCzAJBgNVBAYTAkNaMSwwKgYDVQQK
DCPEjGVza8OhIHBvxaF0YSwgcy5wLiBbScSMIDQ3MTE0OTgzXTEiMCAGA1UEAxMZUG9zdFNpZ251
bSBRdWFsaWZpZWQgQ0EgMjAeFw0xNjA4MTUxMTE3MjFaFw0xNzA5MDQxMTE3MjFaMIHMMQswCQYD
VQQGEwJDWjEXMBUGA1UEYRMOTlRSQ1otNDcxMTYxMjkxJjAkBgNVBAoMHVBQRiBiYW5rYSBhLnMu
IFtJxIwgNDcxMTYxMjldMQwwCgYDVQQLEwM4NTAxKDAmBgNVBAMMH0thdGXFmWluYSBWYWxlxaFv
dsOhIEhhbnXFoW92w6ExHjAcBgNVBAQMFVZhbGXFoW92w6EgSGFudcWhb3bDoTESMBAGA1UEKgwJ
S2F0ZcWZaW5hMRAwDgYDVQQFEwdQNTA3MzczMIIBIjANBgkqhkiG9w0BAQEFAAOCAQ8AMIIBCgKC
AQEA2VLT2XKSIOHFnztcAQodsHwmXAAQmICWlD+ALVXlLeVY5CfHFONJQn+WrcNPycmdDX2r7803
3tuz9vLS0MAiG24BTkQDyZR6t2T5HggM2jklSckGGOxDEcCkQ3PxzwCZkGKDki8YqoKzk5en75q2
aolHzwswd/o7gc1SzRsq5PpaCvsVvzJezAPdu+iqWMpq9TxKysx6GmXXmSP3Hl5dBbZMB1XB8d/T
3aUKRwrMmvszzij2LpCvFw8q/1mXcZ5rHgyb/KP6I9yApNOlb5GZ/TKOLWCDjm+dDaLU0957eyKv
FO3YAbskrg6YqVs63Q7CyqKY+SxfAmV8fYIvuX3ggwIDAQABo4IEJTCCBCEwRgYDVR0RBD8wPYEV
a3ZhbGVzb3ZhQHBwZmJhbmthLmN6oBkGCSsGAQQB3BkCAaAMEwoxNjM3NjQ3MzIwoAkGA1UEDaAC
EwAwCQYDVR0TBAIwADCCASsGA1UdIASCASIwggEeMIIBDwYIZ4EGAQQBEWQwggEBMIHYBggrBgEF
BQcCAjCByxqByFRlbnRvIGt2YWxpZmlrb3ZhbnkgY2VydGlmaWthdCBwcm8gZWxla3Ryb25pY2t5
IHBvZHBpcyBieWwgdnlkYW4gdiBzb3VsYWR1IHMgbmFyaXplbmltIEVVIGMuIDkxMC8yMDE0LlRo
aXMgaXMgYSBxdWFsaWZpZWQgY2VydGlmaWNhdGUgZm9yIGVsZWN0cm9uaWMgc2lnbmF0dXJlIGFj
Y29yZGluZyB0byBSZWd1bGF0aW9uIChFVSkgTm8gOTEwLzIwMTQuMCQGCCsGAQUFBwIBFhhodHRw
Oi8vd3d3LnBvc3RzaWdudW0uY3owCQYHBACL7EABADCBmwYIKwYBBQUHAQMEgY4wgYswCAYGBACO
RgEBMGoGBgQAjkYBBTBgMC4WKGh0dHBzOi8vd3d3LnBvc3RzaWdudW0uY3ovcGRzL3Bkc19lbi5w
ZGYTAmVuMC4WKGh0dHBzOi8vd3d3LnBvc3RzaWdudW0uY3ovcGRzL3Bkc19jcy5wZGYTAmNzMBMG
BgQAjkYBBjAJBgcEAI5GAQYBMIH6BggrBgEFBQcBAQSB7TCB6jA7BggrBgEFBQcwAoYvaHR0cDov
L3d3dy5wb3N0c2lnbnVtLmN6L2NydC9wc3F1YWxpZmllZGNhMi5jcnQwPAYIKwYBBQUHMAKGMGh0
dHA6Ly93d3cyLnBvc3RzaWdudW0uY3ovY3J0L3BzcXVhbGlmaWVkY2EyLmNydDA7BggrBgEFBQcw
AoYvaHR0cDovL3Bvc3RzaWdudW0udHRjLmN6L2NydC9wc3F1YWxpZmllZGNhMi5jcnQwMAYIKwYB
BQUHMAGGJGh0dHA6Ly9vY3NwLnBvc3RzaWdudW0uY3ovT0NTUC9RQ0EyLzAOBgNVHQ8BAf8EBAMC
BeAwHwYDVR0jBBgwFoAUiehM34smOT7XJC4SDnrn5ifl1pcwgbEGA1UdHwSBqTCBpjA1oDOgMYYv
aHR0cDovL3d3dy5wb3N0c2lnbnVtLmN6L2NybC9wc3F1YWxpZmllZGNhMi5jcmwwNqA0oDKGMGh0
dHA6Ly93d3cyLnBvc3RzaWdudW0uY3ovY3JsL3BzcXVhbGlmaWVkY2EyLmNybDA1oDOgMYYvaHR0
cDovL3Bvc3RzaWdudW0udHRjLmN6L2NybC9wc3F1YWxpZmllZGNhMi5jcmwwHQYDVR0OBBYEFNy6
HNmp4gQUIdAFP8K0hwG8FWWJMA0GCSqGSIb3DQEBCwUAA4IBAQAcrM1s0XdNPUW2CXMf8VHM02Rf
LhwWBJeXfkU0S56WFsCHt+W6UeTMpWLl2FrFLYReJYZNTbmz85dx9OaRh53lTkMFuoFnpwxyJ99P
KHgazqdObOHHYC5stAZv4Coi1R5CmnsARVriJ2vpm34+iBMBbPD2btSfJLTOXRX9u/iTWqlVA46Y
6UulOAPfpzn9fVo1VKRnghgh9MleloE5YJDkc9/6V7PBkSn2tR+VmAc1u+uRm1OU8dV0JfHmbSZZ
bkzlYJ3Ibp/bmQChg2LRd8p9s8LKuHonvdmmgW+E/a5h0pbwNFtHSp687FDoRaO64N5gjAMW3LyO
6LljQfY2EQG4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1/04/xmlenc#sha256"/>
        <DigestValue>2jYiJY7CxkmuA3IexsBKFLDZ+HTBjX8Bw1K7cpPU6Wo=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worksheets/sheet1.xml?ContentType=application/vnd.openxmlformats-officedocument.spreadsheetml.worksheet+xml">
        <DigestMethod Algorithm="http://www.w3.org/2001/04/xmlenc#sha256"/>
        <DigestValue>ID6q8SjkK9IVngnzc44DUBvTxnm6P2XoGNPKf8mz/mQ=</DigestValue>
      </Reference>
      <Reference URI="/xl/calcChain.xml?ContentType=application/vnd.openxmlformats-officedocument.spreadsheetml.calcChain+xml">
        <DigestMethod Algorithm="http://www.w3.org/2001/04/xmlenc#sha256"/>
        <DigestValue>U/LyJLsyOyCZiNkNJxNTwl7DjEOkBZg9QXEBqZEVHLQ=</DigestValue>
      </Reference>
      <Reference URI="/xl/worksheets/sheet3.xml?ContentType=application/vnd.openxmlformats-officedocument.spreadsheetml.worksheet+xml">
        <DigestMethod Algorithm="http://www.w3.org/2001/04/xmlenc#sha256"/>
        <DigestValue>8A98t1Oz+6qekoLJxd6HL+HUShzNDWTCaAC2uhDrsfo=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worksheets/sheet2.xml?ContentType=application/vnd.openxmlformats-officedocument.spreadsheetml.worksheet+xml">
        <DigestMethod Algorithm="http://www.w3.org/2001/04/xmlenc#sha256"/>
        <DigestValue>aauOmofNuSAEXAo5FojMoslYW0tcT6DzwVo0SR3MgtY=</DigestValue>
      </Reference>
      <Reference URI="/xl/workbook.xml?ContentType=application/vnd.openxmlformats-officedocument.spreadsheetml.sheet.main+xml">
        <DigestMethod Algorithm="http://www.w3.org/2001/04/xmlenc#sha256"/>
        <DigestValue>fIKJfEb6Od9Yc6wg+uAmqfHjM/lATc2i3oSe5iMMx0U=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theme/theme1.xml?ContentType=application/vnd.openxmlformats-officedocument.theme+xml">
        <DigestMethod Algorithm="http://www.w3.org/2001/04/xmlenc#sha256"/>
        <DigestValue>4UvDbio57pO0dB5dMl3u3Nai1nK3p/JZUIHObHYfOS8=</DigestValue>
      </Reference>
      <Reference URI="/xl/sharedStrings.xml?ContentType=application/vnd.openxmlformats-officedocument.spreadsheetml.sharedStrings+xml">
        <DigestMethod Algorithm="http://www.w3.org/2001/04/xmlenc#sha256"/>
        <DigestValue>FQ7tPKBJiepvWf0S5ISu+3f70uF7FQxZcepE5h+o1ss=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2017-05-12T10:20:43Z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2017-05-12T10:20:43Z</xd:SigningTime>
          <xd:SigningCertificate>
            <xd:Cert>
              <xd:CertDigest>
                <DigestMethod Algorithm="http://www.w3.org/2001/04/xmlenc#sha256"/>
                <DigestValue>wywZuadeJ9+ta2gUIpaNMTDe09L3DJ7aX+FTPRbtaso=</DigestValue>
              </xd:CertDigest>
              <xd:IssuerSerial>
                <X509IssuerName>CN=PostSignum Qualified CA 2, O="Česká pošta, s.p. [IČ 47114983]", C=CZ</X509IssuerName>
                <X509SerialNumber>2031495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Statement of Financial Position</vt:lpstr>
      <vt:lpstr>Statement of Profit or Loss</vt:lpstr>
      <vt:lpstr>Total receivables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Valešová Kateřina W7</cp:lastModifiedBy>
  <dcterms:created xsi:type="dcterms:W3CDTF">2016-08-30T13:23:09Z</dcterms:created>
  <dcterms:modified xsi:type="dcterms:W3CDTF">2017-05-12T10:19:30Z</dcterms:modified>
</cp:coreProperties>
</file>